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D:\RT PROGRAMACION POI 2025\"/>
    </mc:Choice>
  </mc:AlternateContent>
  <xr:revisionPtr revIDLastSave="0" documentId="13_ncr:1_{E7488FA4-D6B0-4088-BB74-811D16EDC51A}" xr6:coauthVersionLast="37" xr6:coauthVersionMax="47" xr10:uidLastSave="{00000000-0000-0000-0000-000000000000}"/>
  <bookViews>
    <workbookView xWindow="10200" yWindow="75" windowWidth="10125" windowHeight="10635" firstSheet="1" activeTab="1" xr2:uid="{00000000-000D-0000-FFFF-FFFF00000000}"/>
  </bookViews>
  <sheets>
    <sheet name="UE409-" sheetId="1" state="hidden" r:id="rId1"/>
    <sheet name="UE409" sheetId="8" r:id="rId2"/>
    <sheet name="Hoja1" sheetId="9" r:id="rId3"/>
    <sheet name="2025" sheetId="2" state="hidden" r:id="rId4"/>
  </sheets>
  <definedNames>
    <definedName name="_xlnm._FilterDatabase" localSheetId="1" hidden="1">'UE409'!$A$1:$AA$860</definedName>
    <definedName name="_xlnm._FilterDatabase" localSheetId="0" hidden="1">'UE409-'!$A$1:$AA$832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01" i="8" l="1"/>
  <c r="H501" i="8"/>
  <c r="I501" i="8"/>
  <c r="J501" i="8"/>
  <c r="K501" i="8"/>
  <c r="L501" i="8"/>
  <c r="M501" i="8"/>
  <c r="N501" i="8"/>
  <c r="O501" i="8"/>
  <c r="P501" i="8"/>
  <c r="Q501" i="8"/>
  <c r="R501" i="8"/>
  <c r="S501" i="8"/>
  <c r="T501" i="8"/>
  <c r="U501" i="8"/>
  <c r="F297" i="8" l="1"/>
  <c r="F298" i="8"/>
  <c r="AC209" i="8" l="1"/>
  <c r="BH209" i="8" s="1"/>
  <c r="AD209" i="8"/>
  <c r="BI209" i="8" s="1"/>
  <c r="BD209" i="8"/>
  <c r="G439" i="8"/>
  <c r="H439" i="8"/>
  <c r="I439" i="8"/>
  <c r="J439" i="8"/>
  <c r="K439" i="8"/>
  <c r="L439" i="8"/>
  <c r="M439" i="8"/>
  <c r="N439" i="8"/>
  <c r="O439" i="8"/>
  <c r="P439" i="8"/>
  <c r="Q439" i="8"/>
  <c r="R439" i="8"/>
  <c r="S439" i="8"/>
  <c r="T439" i="8"/>
  <c r="U439" i="8"/>
  <c r="F440" i="8"/>
  <c r="F439" i="8" s="1"/>
  <c r="G441" i="8"/>
  <c r="H441" i="8"/>
  <c r="I441" i="8"/>
  <c r="J441" i="8"/>
  <c r="K441" i="8"/>
  <c r="L441" i="8"/>
  <c r="M441" i="8"/>
  <c r="N441" i="8"/>
  <c r="O441" i="8"/>
  <c r="P441" i="8"/>
  <c r="Q441" i="8"/>
  <c r="R441" i="8"/>
  <c r="S441" i="8"/>
  <c r="T441" i="8"/>
  <c r="U441" i="8"/>
  <c r="F442" i="8"/>
  <c r="F441" i="8" s="1"/>
  <c r="G443" i="8"/>
  <c r="H443" i="8"/>
  <c r="I443" i="8"/>
  <c r="J443" i="8"/>
  <c r="K443" i="8"/>
  <c r="L443" i="8"/>
  <c r="M443" i="8"/>
  <c r="N443" i="8"/>
  <c r="O443" i="8"/>
  <c r="P443" i="8"/>
  <c r="Q443" i="8"/>
  <c r="R443" i="8"/>
  <c r="S443" i="8"/>
  <c r="T443" i="8"/>
  <c r="U443" i="8"/>
  <c r="F444" i="8"/>
  <c r="F443" i="8" s="1"/>
  <c r="BE209" i="8" l="1"/>
  <c r="F270" i="8"/>
  <c r="G84" i="8" l="1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F263" i="8" l="1"/>
  <c r="F512" i="8" l="1"/>
  <c r="K511" i="8"/>
  <c r="L511" i="8"/>
  <c r="M511" i="8"/>
  <c r="N511" i="8"/>
  <c r="O511" i="8"/>
  <c r="P511" i="8"/>
  <c r="Q511" i="8"/>
  <c r="R511" i="8"/>
  <c r="S511" i="8"/>
  <c r="T511" i="8"/>
  <c r="U511" i="8"/>
  <c r="J511" i="8"/>
  <c r="F502" i="8"/>
  <c r="F501" i="8" s="1"/>
  <c r="F511" i="8" l="1"/>
  <c r="BD192" i="8"/>
  <c r="BE192" i="8" s="1"/>
  <c r="F192" i="8"/>
  <c r="F191" i="8" s="1"/>
  <c r="BD191" i="8"/>
  <c r="AD191" i="8"/>
  <c r="BI191" i="8" s="1"/>
  <c r="AC191" i="8"/>
  <c r="BH191" i="8" s="1"/>
  <c r="BE191" i="8" l="1"/>
  <c r="F515" i="8" l="1"/>
  <c r="F294" i="8" l="1"/>
  <c r="F293" i="8" s="1"/>
  <c r="F500" i="8"/>
  <c r="F499" i="8" s="1"/>
  <c r="U499" i="8"/>
  <c r="T499" i="8"/>
  <c r="S499" i="8"/>
  <c r="R499" i="8"/>
  <c r="Q499" i="8"/>
  <c r="P499" i="8"/>
  <c r="O499" i="8"/>
  <c r="N499" i="8"/>
  <c r="M499" i="8"/>
  <c r="L499" i="8"/>
  <c r="K499" i="8"/>
  <c r="J499" i="8"/>
  <c r="I499" i="8"/>
  <c r="H499" i="8"/>
  <c r="G499" i="8"/>
  <c r="F194" i="8"/>
  <c r="F193" i="8" s="1"/>
  <c r="F514" i="8" l="1"/>
  <c r="G449" i="8" l="1"/>
  <c r="H449" i="8"/>
  <c r="I449" i="8"/>
  <c r="J449" i="8"/>
  <c r="K449" i="8"/>
  <c r="L449" i="8"/>
  <c r="M449" i="8"/>
  <c r="N449" i="8"/>
  <c r="O449" i="8"/>
  <c r="P449" i="8"/>
  <c r="Q449" i="8"/>
  <c r="R449" i="8"/>
  <c r="S449" i="8"/>
  <c r="T449" i="8"/>
  <c r="U449" i="8"/>
  <c r="F450" i="8"/>
  <c r="F449" i="8" s="1"/>
  <c r="G262" i="2" l="1"/>
  <c r="H262" i="2"/>
  <c r="I262" i="2"/>
  <c r="J262" i="2"/>
  <c r="K262" i="2"/>
  <c r="L262" i="2"/>
  <c r="M262" i="2"/>
  <c r="N262" i="2"/>
  <c r="O262" i="2"/>
  <c r="P262" i="2"/>
  <c r="Q262" i="2"/>
  <c r="R262" i="2"/>
  <c r="S262" i="2"/>
  <c r="T262" i="2"/>
  <c r="U262" i="2"/>
  <c r="G267" i="2"/>
  <c r="H267" i="2"/>
  <c r="I267" i="2"/>
  <c r="J267" i="2"/>
  <c r="K267" i="2"/>
  <c r="L267" i="2"/>
  <c r="M267" i="2"/>
  <c r="N267" i="2"/>
  <c r="O267" i="2"/>
  <c r="P267" i="2"/>
  <c r="Q267" i="2"/>
  <c r="R267" i="2"/>
  <c r="S267" i="2"/>
  <c r="T267" i="2"/>
  <c r="U267" i="2"/>
  <c r="F265" i="2"/>
  <c r="F194" i="2"/>
  <c r="BG840" i="2"/>
  <c r="BF840" i="2"/>
  <c r="BB840" i="2"/>
  <c r="BC840" i="2" s="1"/>
  <c r="BG839" i="2"/>
  <c r="BF839" i="2"/>
  <c r="BB839" i="2"/>
  <c r="BC839" i="2" s="1"/>
  <c r="BG838" i="2"/>
  <c r="BF838" i="2"/>
  <c r="BB838" i="2"/>
  <c r="BC838" i="2" s="1"/>
  <c r="BG837" i="2"/>
  <c r="BF837" i="2"/>
  <c r="BB837" i="2"/>
  <c r="BC837" i="2" s="1"/>
  <c r="BG836" i="2"/>
  <c r="BF836" i="2"/>
  <c r="BB836" i="2"/>
  <c r="BC836" i="2" s="1"/>
  <c r="BG835" i="2"/>
  <c r="BF835" i="2"/>
  <c r="BB835" i="2"/>
  <c r="BC835" i="2" s="1"/>
  <c r="BG834" i="2"/>
  <c r="BF834" i="2"/>
  <c r="BB834" i="2"/>
  <c r="BC834" i="2" s="1"/>
  <c r="BG833" i="2"/>
  <c r="BF833" i="2"/>
  <c r="BB833" i="2"/>
  <c r="BC833" i="2" s="1"/>
  <c r="BG832" i="2"/>
  <c r="BF832" i="2"/>
  <c r="BB832" i="2"/>
  <c r="BC832" i="2" s="1"/>
  <c r="BG831" i="2"/>
  <c r="BF831" i="2"/>
  <c r="BB831" i="2"/>
  <c r="BC831" i="2" s="1"/>
  <c r="BG830" i="2"/>
  <c r="BF830" i="2"/>
  <c r="BB830" i="2"/>
  <c r="BC830" i="2" s="1"/>
  <c r="BG829" i="2"/>
  <c r="BF829" i="2"/>
  <c r="BB829" i="2"/>
  <c r="BC829" i="2" s="1"/>
  <c r="BG828" i="2"/>
  <c r="BF828" i="2"/>
  <c r="BB828" i="2"/>
  <c r="BC828" i="2" s="1"/>
  <c r="BI825" i="2"/>
  <c r="BH825" i="2"/>
  <c r="BI824" i="2"/>
  <c r="BH824" i="2"/>
  <c r="BI823" i="2"/>
  <c r="BH823" i="2"/>
  <c r="BI822" i="2"/>
  <c r="BH822" i="2"/>
  <c r="BI821" i="2"/>
  <c r="BH821" i="2"/>
  <c r="BI820" i="2"/>
  <c r="BH820" i="2"/>
  <c r="BI819" i="2"/>
  <c r="BH819" i="2"/>
  <c r="BI818" i="2"/>
  <c r="BH818" i="2"/>
  <c r="BI817" i="2"/>
  <c r="BH817" i="2"/>
  <c r="BI816" i="2"/>
  <c r="BH816" i="2"/>
  <c r="BI815" i="2"/>
  <c r="BH815" i="2"/>
  <c r="BI814" i="2"/>
  <c r="BH814" i="2"/>
  <c r="BI813" i="2"/>
  <c r="BH813" i="2"/>
  <c r="BI812" i="2"/>
  <c r="BH812" i="2"/>
  <c r="BI811" i="2"/>
  <c r="BH811" i="2"/>
  <c r="BI810" i="2"/>
  <c r="BH810" i="2"/>
  <c r="BI809" i="2"/>
  <c r="BH809" i="2"/>
  <c r="BI808" i="2"/>
  <c r="BH808" i="2"/>
  <c r="BI807" i="2"/>
  <c r="BH807" i="2"/>
  <c r="BI806" i="2"/>
  <c r="BH806" i="2"/>
  <c r="BI805" i="2"/>
  <c r="BH805" i="2"/>
  <c r="BI804" i="2"/>
  <c r="BH804" i="2"/>
  <c r="BI803" i="2"/>
  <c r="BH803" i="2"/>
  <c r="BI802" i="2"/>
  <c r="BH802" i="2"/>
  <c r="BI801" i="2"/>
  <c r="BH801" i="2"/>
  <c r="BI800" i="2"/>
  <c r="BH800" i="2"/>
  <c r="BI799" i="2"/>
  <c r="BH799" i="2"/>
  <c r="BI798" i="2"/>
  <c r="BH798" i="2"/>
  <c r="BI797" i="2"/>
  <c r="BH797" i="2"/>
  <c r="BI796" i="2"/>
  <c r="BH796" i="2"/>
  <c r="BI795" i="2"/>
  <c r="BH795" i="2"/>
  <c r="BI794" i="2"/>
  <c r="BH794" i="2"/>
  <c r="BI793" i="2"/>
  <c r="BH793" i="2"/>
  <c r="BI792" i="2"/>
  <c r="BH792" i="2"/>
  <c r="BI791" i="2"/>
  <c r="BH791" i="2"/>
  <c r="BI790" i="2"/>
  <c r="BH790" i="2"/>
  <c r="BI789" i="2"/>
  <c r="BH789" i="2"/>
  <c r="BI788" i="2"/>
  <c r="BH788" i="2"/>
  <c r="BI787" i="2"/>
  <c r="BH787" i="2"/>
  <c r="BI786" i="2"/>
  <c r="BH786" i="2"/>
  <c r="BI785" i="2"/>
  <c r="BH785" i="2"/>
  <c r="BI784" i="2"/>
  <c r="BH784" i="2"/>
  <c r="BI783" i="2"/>
  <c r="BH783" i="2"/>
  <c r="H783" i="2"/>
  <c r="G783" i="2"/>
  <c r="BI782" i="2"/>
  <c r="BH782" i="2"/>
  <c r="BI781" i="2"/>
  <c r="BH781" i="2"/>
  <c r="BI780" i="2"/>
  <c r="BH780" i="2"/>
  <c r="BI779" i="2"/>
  <c r="BH779" i="2"/>
  <c r="BI778" i="2"/>
  <c r="BH778" i="2"/>
  <c r="BI777" i="2"/>
  <c r="BH777" i="2"/>
  <c r="BI776" i="2"/>
  <c r="BH776" i="2"/>
  <c r="BI775" i="2"/>
  <c r="BH775" i="2"/>
  <c r="BI774" i="2"/>
  <c r="BH774" i="2"/>
  <c r="BI773" i="2"/>
  <c r="BH773" i="2"/>
  <c r="BI772" i="2"/>
  <c r="BH772" i="2"/>
  <c r="BI771" i="2"/>
  <c r="BH771" i="2"/>
  <c r="BI770" i="2"/>
  <c r="BH770" i="2"/>
  <c r="BI769" i="2"/>
  <c r="BH769" i="2"/>
  <c r="BI768" i="2"/>
  <c r="BH768" i="2"/>
  <c r="BI767" i="2"/>
  <c r="BH767" i="2"/>
  <c r="BI766" i="2"/>
  <c r="BH766" i="2"/>
  <c r="BI765" i="2"/>
  <c r="BH765" i="2"/>
  <c r="BI764" i="2"/>
  <c r="BH764" i="2"/>
  <c r="BI763" i="2"/>
  <c r="BH763" i="2"/>
  <c r="BI762" i="2"/>
  <c r="BH762" i="2"/>
  <c r="BI761" i="2"/>
  <c r="BH761" i="2"/>
  <c r="BI760" i="2"/>
  <c r="BH760" i="2"/>
  <c r="BI759" i="2"/>
  <c r="BH759" i="2"/>
  <c r="H759" i="2"/>
  <c r="G759" i="2"/>
  <c r="BI758" i="2"/>
  <c r="BH758" i="2"/>
  <c r="BI757" i="2"/>
  <c r="BH757" i="2"/>
  <c r="BI756" i="2"/>
  <c r="BH756" i="2"/>
  <c r="BI755" i="2"/>
  <c r="BH755" i="2"/>
  <c r="BI754" i="2"/>
  <c r="BH754" i="2"/>
  <c r="BI753" i="2"/>
  <c r="BH753" i="2"/>
  <c r="BI752" i="2"/>
  <c r="BH752" i="2"/>
  <c r="BI751" i="2"/>
  <c r="BH751" i="2"/>
  <c r="BI750" i="2"/>
  <c r="BH750" i="2"/>
  <c r="BI749" i="2"/>
  <c r="BH749" i="2"/>
  <c r="BI748" i="2"/>
  <c r="BH748" i="2"/>
  <c r="BI747" i="2"/>
  <c r="BH747" i="2"/>
  <c r="BI746" i="2"/>
  <c r="BH746" i="2"/>
  <c r="BI745" i="2"/>
  <c r="BH745" i="2"/>
  <c r="BI744" i="2"/>
  <c r="BH744" i="2"/>
  <c r="BI743" i="2"/>
  <c r="BH743" i="2"/>
  <c r="H743" i="2"/>
  <c r="G743" i="2"/>
  <c r="BI742" i="2"/>
  <c r="BH742" i="2"/>
  <c r="BI741" i="2"/>
  <c r="BH741" i="2"/>
  <c r="BI740" i="2"/>
  <c r="BH740" i="2"/>
  <c r="BI739" i="2"/>
  <c r="BH739" i="2"/>
  <c r="BI738" i="2"/>
  <c r="BH738" i="2"/>
  <c r="BI737" i="2"/>
  <c r="BH737" i="2"/>
  <c r="BI736" i="2"/>
  <c r="BH736" i="2"/>
  <c r="BI735" i="2"/>
  <c r="BH735" i="2"/>
  <c r="BI734" i="2"/>
  <c r="BH734" i="2"/>
  <c r="BI733" i="2"/>
  <c r="BH733" i="2"/>
  <c r="BI732" i="2"/>
  <c r="BH732" i="2"/>
  <c r="BI731" i="2"/>
  <c r="BH731" i="2"/>
  <c r="H731" i="2"/>
  <c r="G731" i="2"/>
  <c r="BI730" i="2"/>
  <c r="BH730" i="2"/>
  <c r="BI729" i="2"/>
  <c r="BH729" i="2"/>
  <c r="BI728" i="2"/>
  <c r="BH728" i="2"/>
  <c r="BI727" i="2"/>
  <c r="BH727" i="2"/>
  <c r="BI726" i="2"/>
  <c r="BH726" i="2"/>
  <c r="BI725" i="2"/>
  <c r="BH725" i="2"/>
  <c r="BI724" i="2"/>
  <c r="BH724" i="2"/>
  <c r="BI723" i="2"/>
  <c r="BH723" i="2"/>
  <c r="BI722" i="2"/>
  <c r="BH722" i="2"/>
  <c r="BI721" i="2"/>
  <c r="BH721" i="2"/>
  <c r="BI720" i="2"/>
  <c r="BH720" i="2"/>
  <c r="BI719" i="2"/>
  <c r="BH719" i="2"/>
  <c r="BI718" i="2"/>
  <c r="BH718" i="2"/>
  <c r="BI717" i="2"/>
  <c r="BH717" i="2"/>
  <c r="BI716" i="2"/>
  <c r="BH716" i="2"/>
  <c r="BI715" i="2"/>
  <c r="BH715" i="2"/>
  <c r="BI714" i="2"/>
  <c r="BH714" i="2"/>
  <c r="BI713" i="2"/>
  <c r="BH713" i="2"/>
  <c r="BI712" i="2"/>
  <c r="BH712" i="2"/>
  <c r="BI711" i="2"/>
  <c r="BH711" i="2"/>
  <c r="BI710" i="2"/>
  <c r="BH710" i="2"/>
  <c r="BI709" i="2"/>
  <c r="BH709" i="2"/>
  <c r="BI708" i="2"/>
  <c r="BH708" i="2"/>
  <c r="BI707" i="2"/>
  <c r="BH707" i="2"/>
  <c r="BI706" i="2"/>
  <c r="BH706" i="2"/>
  <c r="BI705" i="2"/>
  <c r="BH705" i="2"/>
  <c r="BI704" i="2"/>
  <c r="BH704" i="2"/>
  <c r="BI703" i="2"/>
  <c r="BH703" i="2"/>
  <c r="BI702" i="2"/>
  <c r="BH702" i="2"/>
  <c r="BI701" i="2"/>
  <c r="BH701" i="2"/>
  <c r="BI700" i="2"/>
  <c r="BH700" i="2"/>
  <c r="BI699" i="2"/>
  <c r="BH699" i="2"/>
  <c r="BI698" i="2"/>
  <c r="BH698" i="2"/>
  <c r="BI697" i="2"/>
  <c r="BH697" i="2"/>
  <c r="BI696" i="2"/>
  <c r="BH696" i="2"/>
  <c r="BI695" i="2"/>
  <c r="BH695" i="2"/>
  <c r="BI694" i="2"/>
  <c r="BH694" i="2"/>
  <c r="BI693" i="2"/>
  <c r="BH693" i="2"/>
  <c r="BI692" i="2"/>
  <c r="BH692" i="2"/>
  <c r="BI691" i="2"/>
  <c r="BH691" i="2"/>
  <c r="BI690" i="2"/>
  <c r="BH690" i="2"/>
  <c r="BI689" i="2"/>
  <c r="BH689" i="2"/>
  <c r="BI688" i="2"/>
  <c r="BH688" i="2"/>
  <c r="BI687" i="2"/>
  <c r="BH687" i="2"/>
  <c r="BI686" i="2"/>
  <c r="BH686" i="2"/>
  <c r="BI685" i="2"/>
  <c r="BH685" i="2"/>
  <c r="BI684" i="2"/>
  <c r="BH684" i="2"/>
  <c r="BI683" i="2"/>
  <c r="BH683" i="2"/>
  <c r="BI682" i="2"/>
  <c r="BH682" i="2"/>
  <c r="BI681" i="2"/>
  <c r="BH681" i="2"/>
  <c r="BI680" i="2"/>
  <c r="BH680" i="2"/>
  <c r="BI679" i="2"/>
  <c r="BH679" i="2"/>
  <c r="BI678" i="2"/>
  <c r="BH678" i="2"/>
  <c r="BI677" i="2"/>
  <c r="BH677" i="2"/>
  <c r="BI676" i="2"/>
  <c r="BH676" i="2"/>
  <c r="BI675" i="2"/>
  <c r="BH675" i="2"/>
  <c r="BI674" i="2"/>
  <c r="BH674" i="2"/>
  <c r="BI673" i="2"/>
  <c r="BH673" i="2"/>
  <c r="BI672" i="2"/>
  <c r="BH672" i="2"/>
  <c r="BI671" i="2"/>
  <c r="BH671" i="2"/>
  <c r="BI670" i="2"/>
  <c r="BH670" i="2"/>
  <c r="BI669" i="2"/>
  <c r="BH669" i="2"/>
  <c r="BI668" i="2"/>
  <c r="BH668" i="2"/>
  <c r="BI667" i="2"/>
  <c r="BH667" i="2"/>
  <c r="BI666" i="2"/>
  <c r="BH666" i="2"/>
  <c r="H666" i="2"/>
  <c r="G666" i="2"/>
  <c r="BI665" i="2"/>
  <c r="BH665" i="2"/>
  <c r="BI664" i="2"/>
  <c r="BH664" i="2"/>
  <c r="BI663" i="2"/>
  <c r="BH663" i="2"/>
  <c r="BI662" i="2"/>
  <c r="BH662" i="2"/>
  <c r="BI661" i="2"/>
  <c r="BH661" i="2"/>
  <c r="BI660" i="2"/>
  <c r="BH660" i="2"/>
  <c r="BI659" i="2"/>
  <c r="BH659" i="2"/>
  <c r="BI658" i="2"/>
  <c r="BH658" i="2"/>
  <c r="BI657" i="2"/>
  <c r="BH657" i="2"/>
  <c r="BI656" i="2"/>
  <c r="BH656" i="2"/>
  <c r="BI655" i="2"/>
  <c r="BH655" i="2"/>
  <c r="BI654" i="2"/>
  <c r="BH654" i="2"/>
  <c r="BI653" i="2"/>
  <c r="BH653" i="2"/>
  <c r="BI652" i="2"/>
  <c r="BH652" i="2"/>
  <c r="BI651" i="2"/>
  <c r="BH651" i="2"/>
  <c r="H651" i="2"/>
  <c r="G651" i="2"/>
  <c r="BI650" i="2"/>
  <c r="BH650" i="2"/>
  <c r="BI649" i="2"/>
  <c r="BH649" i="2"/>
  <c r="H649" i="2"/>
  <c r="G649" i="2"/>
  <c r="BI648" i="2"/>
  <c r="BH648" i="2"/>
  <c r="BI647" i="2"/>
  <c r="BH647" i="2"/>
  <c r="BI646" i="2"/>
  <c r="BH646" i="2"/>
  <c r="BI645" i="2"/>
  <c r="BH645" i="2"/>
  <c r="BI644" i="2"/>
  <c r="BH644" i="2"/>
  <c r="BI643" i="2"/>
  <c r="BH643" i="2"/>
  <c r="BI642" i="2"/>
  <c r="BH642" i="2"/>
  <c r="BI641" i="2"/>
  <c r="BH641" i="2"/>
  <c r="BI640" i="2"/>
  <c r="BH640" i="2"/>
  <c r="BI639" i="2"/>
  <c r="BH639" i="2"/>
  <c r="BI638" i="2"/>
  <c r="BH638" i="2"/>
  <c r="BI637" i="2"/>
  <c r="BH637" i="2"/>
  <c r="BI636" i="2"/>
  <c r="BH636" i="2"/>
  <c r="BI635" i="2"/>
  <c r="BH635" i="2"/>
  <c r="BI634" i="2"/>
  <c r="BH634" i="2"/>
  <c r="BI633" i="2"/>
  <c r="BH633" i="2"/>
  <c r="BI632" i="2"/>
  <c r="BH632" i="2"/>
  <c r="BI631" i="2"/>
  <c r="BH631" i="2"/>
  <c r="BI630" i="2"/>
  <c r="BH630" i="2"/>
  <c r="BI629" i="2"/>
  <c r="BH629" i="2"/>
  <c r="BI628" i="2"/>
  <c r="BH628" i="2"/>
  <c r="BI627" i="2"/>
  <c r="BH627" i="2"/>
  <c r="BI626" i="2"/>
  <c r="BH626" i="2"/>
  <c r="BI625" i="2"/>
  <c r="BH625" i="2"/>
  <c r="BI624" i="2"/>
  <c r="BH624" i="2"/>
  <c r="BI623" i="2"/>
  <c r="BH623" i="2"/>
  <c r="BI622" i="2"/>
  <c r="BH622" i="2"/>
  <c r="BI621" i="2"/>
  <c r="BH621" i="2"/>
  <c r="BI620" i="2"/>
  <c r="BH620" i="2"/>
  <c r="BI619" i="2"/>
  <c r="BH619" i="2"/>
  <c r="BI618" i="2"/>
  <c r="BH618" i="2"/>
  <c r="BI617" i="2"/>
  <c r="BH617" i="2"/>
  <c r="BI616" i="2"/>
  <c r="BH616" i="2"/>
  <c r="BI615" i="2"/>
  <c r="BH615" i="2"/>
  <c r="BI614" i="2"/>
  <c r="BH614" i="2"/>
  <c r="BI613" i="2"/>
  <c r="BH613" i="2"/>
  <c r="BI612" i="2"/>
  <c r="BH612" i="2"/>
  <c r="BI611" i="2"/>
  <c r="BH611" i="2"/>
  <c r="BI610" i="2"/>
  <c r="BH610" i="2"/>
  <c r="BI609" i="2"/>
  <c r="BH609" i="2"/>
  <c r="BI608" i="2"/>
  <c r="BH608" i="2"/>
  <c r="BI607" i="2"/>
  <c r="BH607" i="2"/>
  <c r="BI606" i="2"/>
  <c r="BH606" i="2"/>
  <c r="BI605" i="2"/>
  <c r="BH605" i="2"/>
  <c r="BI604" i="2"/>
  <c r="BH604" i="2"/>
  <c r="BI603" i="2"/>
  <c r="BH603" i="2"/>
  <c r="BI602" i="2"/>
  <c r="BH602" i="2"/>
  <c r="BI601" i="2"/>
  <c r="BH601" i="2"/>
  <c r="BI600" i="2"/>
  <c r="BH600" i="2"/>
  <c r="BI599" i="2"/>
  <c r="BH599" i="2"/>
  <c r="BI598" i="2"/>
  <c r="BH598" i="2"/>
  <c r="BI597" i="2"/>
  <c r="BH597" i="2"/>
  <c r="BI596" i="2"/>
  <c r="BH596" i="2"/>
  <c r="BI595" i="2"/>
  <c r="BH595" i="2"/>
  <c r="BI594" i="2"/>
  <c r="BH594" i="2"/>
  <c r="BI593" i="2"/>
  <c r="BH593" i="2"/>
  <c r="BI592" i="2"/>
  <c r="BH592" i="2"/>
  <c r="BI591" i="2"/>
  <c r="BH591" i="2"/>
  <c r="BI590" i="2"/>
  <c r="BH590" i="2"/>
  <c r="BI589" i="2"/>
  <c r="BH589" i="2"/>
  <c r="BI588" i="2"/>
  <c r="BH588" i="2"/>
  <c r="BI587" i="2"/>
  <c r="BH587" i="2"/>
  <c r="BI586" i="2"/>
  <c r="BH586" i="2"/>
  <c r="BI585" i="2"/>
  <c r="BH585" i="2"/>
  <c r="BI584" i="2"/>
  <c r="BH584" i="2"/>
  <c r="BI583" i="2"/>
  <c r="BH583" i="2"/>
  <c r="BI582" i="2"/>
  <c r="BH582" i="2"/>
  <c r="BI581" i="2"/>
  <c r="BH581" i="2"/>
  <c r="BI580" i="2"/>
  <c r="BH580" i="2"/>
  <c r="BI579" i="2"/>
  <c r="BH579" i="2"/>
  <c r="BI578" i="2"/>
  <c r="BH578" i="2"/>
  <c r="BI577" i="2"/>
  <c r="BH577" i="2"/>
  <c r="BI576" i="2"/>
  <c r="BH576" i="2"/>
  <c r="BI575" i="2"/>
  <c r="BH575" i="2"/>
  <c r="H575" i="2"/>
  <c r="G575" i="2"/>
  <c r="BI574" i="2"/>
  <c r="BH574" i="2"/>
  <c r="BI573" i="2"/>
  <c r="BH573" i="2"/>
  <c r="BI572" i="2"/>
  <c r="BH572" i="2"/>
  <c r="BI571" i="2"/>
  <c r="BH571" i="2"/>
  <c r="BI570" i="2"/>
  <c r="BH570" i="2"/>
  <c r="BI569" i="2"/>
  <c r="BH569" i="2"/>
  <c r="BI568" i="2"/>
  <c r="BH568" i="2"/>
  <c r="BI567" i="2"/>
  <c r="BH567" i="2"/>
  <c r="BI566" i="2"/>
  <c r="BH566" i="2"/>
  <c r="BI565" i="2"/>
  <c r="BH565" i="2"/>
  <c r="BI564" i="2"/>
  <c r="BH564" i="2"/>
  <c r="BI563" i="2"/>
  <c r="BH563" i="2"/>
  <c r="BI562" i="2"/>
  <c r="BH562" i="2"/>
  <c r="BI561" i="2"/>
  <c r="BH561" i="2"/>
  <c r="BI560" i="2"/>
  <c r="BH560" i="2"/>
  <c r="BI559" i="2"/>
  <c r="BH559" i="2"/>
  <c r="BI552" i="2"/>
  <c r="BH552" i="2"/>
  <c r="BI551" i="2"/>
  <c r="BH551" i="2"/>
  <c r="BI550" i="2"/>
  <c r="BH550" i="2"/>
  <c r="AU550" i="2"/>
  <c r="AO550" i="2"/>
  <c r="BG550" i="2" s="1"/>
  <c r="BI549" i="2"/>
  <c r="BH549" i="2"/>
  <c r="BI548" i="2"/>
  <c r="BH548" i="2"/>
  <c r="BI547" i="2"/>
  <c r="BH547" i="2"/>
  <c r="AW547" i="2"/>
  <c r="AU547" i="2"/>
  <c r="AO547" i="2"/>
  <c r="BG547" i="2" s="1"/>
  <c r="BI546" i="2"/>
  <c r="BH546" i="2"/>
  <c r="AU546" i="2"/>
  <c r="BI545" i="2"/>
  <c r="BH545" i="2"/>
  <c r="BI544" i="2"/>
  <c r="BH544" i="2"/>
  <c r="BI543" i="2"/>
  <c r="BH543" i="2"/>
  <c r="BI542" i="2"/>
  <c r="BH542" i="2"/>
  <c r="AU542" i="2"/>
  <c r="AO542" i="2"/>
  <c r="BG542" i="2" s="1"/>
  <c r="BI536" i="2"/>
  <c r="BH536" i="2"/>
  <c r="BI534" i="2"/>
  <c r="BH534" i="2"/>
  <c r="BI531" i="2"/>
  <c r="BH531" i="2"/>
  <c r="BI528" i="2"/>
  <c r="BH528" i="2"/>
  <c r="BI526" i="2"/>
  <c r="BH526" i="2"/>
  <c r="BI524" i="2"/>
  <c r="BH524" i="2"/>
  <c r="BI520" i="2"/>
  <c r="BH520" i="2"/>
  <c r="BI518" i="2"/>
  <c r="BH518" i="2"/>
  <c r="BI516" i="2"/>
  <c r="BH516" i="2"/>
  <c r="BI514" i="2"/>
  <c r="BH514" i="2"/>
  <c r="BI512" i="2"/>
  <c r="BH512" i="2"/>
  <c r="BI508" i="2"/>
  <c r="BH508" i="2"/>
  <c r="AO508" i="2"/>
  <c r="BD502" i="2"/>
  <c r="BE502" i="2" s="1"/>
  <c r="F502" i="2"/>
  <c r="F501" i="2" s="1"/>
  <c r="BD501" i="2"/>
  <c r="AD501" i="2"/>
  <c r="BI501" i="2" s="1"/>
  <c r="AC501" i="2"/>
  <c r="BH501" i="2" s="1"/>
  <c r="U501" i="2"/>
  <c r="T501" i="2"/>
  <c r="S501" i="2"/>
  <c r="R501" i="2"/>
  <c r="Q501" i="2"/>
  <c r="P501" i="2"/>
  <c r="O501" i="2"/>
  <c r="N501" i="2"/>
  <c r="M501" i="2"/>
  <c r="L501" i="2"/>
  <c r="K501" i="2"/>
  <c r="J501" i="2"/>
  <c r="I501" i="2"/>
  <c r="H501" i="2"/>
  <c r="G501" i="2"/>
  <c r="BD500" i="2"/>
  <c r="BE500" i="2" s="1"/>
  <c r="F500" i="2"/>
  <c r="F499" i="2" s="1"/>
  <c r="BD499" i="2"/>
  <c r="AD499" i="2"/>
  <c r="BI499" i="2" s="1"/>
  <c r="AC499" i="2"/>
  <c r="BH499" i="2" s="1"/>
  <c r="U499" i="2"/>
  <c r="T499" i="2"/>
  <c r="S499" i="2"/>
  <c r="R499" i="2"/>
  <c r="Q499" i="2"/>
  <c r="P499" i="2"/>
  <c r="O499" i="2"/>
  <c r="N499" i="2"/>
  <c r="M499" i="2"/>
  <c r="L499" i="2"/>
  <c r="K499" i="2"/>
  <c r="J499" i="2"/>
  <c r="I499" i="2"/>
  <c r="H499" i="2"/>
  <c r="G499" i="2"/>
  <c r="BD497" i="2"/>
  <c r="BE497" i="2" s="1"/>
  <c r="F497" i="2"/>
  <c r="F496" i="2" s="1"/>
  <c r="BD496" i="2"/>
  <c r="AD496" i="2"/>
  <c r="BI496" i="2" s="1"/>
  <c r="AC496" i="2"/>
  <c r="BH496" i="2" s="1"/>
  <c r="U496" i="2"/>
  <c r="T496" i="2"/>
  <c r="S496" i="2"/>
  <c r="R496" i="2"/>
  <c r="Q496" i="2"/>
  <c r="P496" i="2"/>
  <c r="O496" i="2"/>
  <c r="N496" i="2"/>
  <c r="M496" i="2"/>
  <c r="L496" i="2"/>
  <c r="K496" i="2"/>
  <c r="J496" i="2"/>
  <c r="I496" i="2"/>
  <c r="H496" i="2"/>
  <c r="G496" i="2"/>
  <c r="BD494" i="2"/>
  <c r="BE494" i="2" s="1"/>
  <c r="BD493" i="2"/>
  <c r="AD493" i="2"/>
  <c r="BI493" i="2" s="1"/>
  <c r="AC493" i="2"/>
  <c r="BH493" i="2" s="1"/>
  <c r="U493" i="2"/>
  <c r="T493" i="2"/>
  <c r="S493" i="2"/>
  <c r="R493" i="2"/>
  <c r="Q493" i="2"/>
  <c r="P493" i="2"/>
  <c r="O493" i="2"/>
  <c r="N493" i="2"/>
  <c r="M493" i="2"/>
  <c r="L493" i="2"/>
  <c r="K493" i="2"/>
  <c r="J493" i="2"/>
  <c r="I493" i="2"/>
  <c r="H493" i="2"/>
  <c r="G493" i="2"/>
  <c r="F493" i="2"/>
  <c r="BD492" i="2"/>
  <c r="BE492" i="2" s="1"/>
  <c r="F492" i="2"/>
  <c r="F491" i="2" s="1"/>
  <c r="BD491" i="2"/>
  <c r="AD491" i="2"/>
  <c r="BI491" i="2" s="1"/>
  <c r="AC491" i="2"/>
  <c r="BH491" i="2" s="1"/>
  <c r="U491" i="2"/>
  <c r="T491" i="2"/>
  <c r="S491" i="2"/>
  <c r="R491" i="2"/>
  <c r="Q491" i="2"/>
  <c r="P491" i="2"/>
  <c r="O491" i="2"/>
  <c r="N491" i="2"/>
  <c r="M491" i="2"/>
  <c r="L491" i="2"/>
  <c r="K491" i="2"/>
  <c r="J491" i="2"/>
  <c r="I491" i="2"/>
  <c r="H491" i="2"/>
  <c r="G491" i="2"/>
  <c r="BD490" i="2"/>
  <c r="BE490" i="2" s="1"/>
  <c r="F490" i="2"/>
  <c r="F489" i="2" s="1"/>
  <c r="BD489" i="2"/>
  <c r="AD489" i="2"/>
  <c r="BI489" i="2" s="1"/>
  <c r="AC489" i="2"/>
  <c r="BH489" i="2" s="1"/>
  <c r="U489" i="2"/>
  <c r="T489" i="2"/>
  <c r="S489" i="2"/>
  <c r="R489" i="2"/>
  <c r="Q489" i="2"/>
  <c r="P489" i="2"/>
  <c r="O489" i="2"/>
  <c r="N489" i="2"/>
  <c r="M489" i="2"/>
  <c r="L489" i="2"/>
  <c r="K489" i="2"/>
  <c r="J489" i="2"/>
  <c r="I489" i="2"/>
  <c r="H489" i="2"/>
  <c r="G489" i="2"/>
  <c r="BD488" i="2"/>
  <c r="BE488" i="2" s="1"/>
  <c r="F488" i="2"/>
  <c r="BD487" i="2"/>
  <c r="BE487" i="2" s="1"/>
  <c r="F487" i="2"/>
  <c r="F485" i="2" s="1"/>
  <c r="BD486" i="2"/>
  <c r="BE486" i="2" s="1"/>
  <c r="F486" i="2"/>
  <c r="BD485" i="2"/>
  <c r="AD485" i="2"/>
  <c r="BI485" i="2" s="1"/>
  <c r="AC485" i="2"/>
  <c r="BH485" i="2" s="1"/>
  <c r="U485" i="2"/>
  <c r="T485" i="2"/>
  <c r="S485" i="2"/>
  <c r="R485" i="2"/>
  <c r="Q485" i="2"/>
  <c r="P485" i="2"/>
  <c r="O485" i="2"/>
  <c r="N485" i="2"/>
  <c r="M485" i="2"/>
  <c r="L485" i="2"/>
  <c r="K485" i="2"/>
  <c r="J485" i="2"/>
  <c r="I485" i="2"/>
  <c r="H485" i="2"/>
  <c r="G485" i="2"/>
  <c r="BD484" i="2"/>
  <c r="BE484" i="2" s="1"/>
  <c r="F484" i="2"/>
  <c r="BD483" i="2"/>
  <c r="AD483" i="2"/>
  <c r="BI483" i="2" s="1"/>
  <c r="AC483" i="2"/>
  <c r="BH483" i="2" s="1"/>
  <c r="U483" i="2"/>
  <c r="T483" i="2"/>
  <c r="S483" i="2"/>
  <c r="R483" i="2"/>
  <c r="Q483" i="2"/>
  <c r="P483" i="2"/>
  <c r="O483" i="2"/>
  <c r="N483" i="2"/>
  <c r="M483" i="2"/>
  <c r="L483" i="2"/>
  <c r="K483" i="2"/>
  <c r="J483" i="2"/>
  <c r="I483" i="2"/>
  <c r="H483" i="2"/>
  <c r="G483" i="2"/>
  <c r="BD482" i="2"/>
  <c r="BE482" i="2" s="1"/>
  <c r="F482" i="2"/>
  <c r="F481" i="2" s="1"/>
  <c r="BD481" i="2"/>
  <c r="AD481" i="2"/>
  <c r="BI481" i="2" s="1"/>
  <c r="AC481" i="2"/>
  <c r="U481" i="2"/>
  <c r="T481" i="2"/>
  <c r="S481" i="2"/>
  <c r="R481" i="2"/>
  <c r="Q481" i="2"/>
  <c r="P481" i="2"/>
  <c r="O481" i="2"/>
  <c r="N481" i="2"/>
  <c r="M481" i="2"/>
  <c r="L481" i="2"/>
  <c r="K481" i="2"/>
  <c r="J481" i="2"/>
  <c r="I481" i="2"/>
  <c r="H481" i="2"/>
  <c r="G481" i="2"/>
  <c r="BD480" i="2"/>
  <c r="BE480" i="2" s="1"/>
  <c r="F480" i="2"/>
  <c r="F479" i="2" s="1"/>
  <c r="BD479" i="2"/>
  <c r="AD479" i="2"/>
  <c r="BI479" i="2" s="1"/>
  <c r="AC479" i="2"/>
  <c r="BH479" i="2" s="1"/>
  <c r="U479" i="2"/>
  <c r="T479" i="2"/>
  <c r="S479" i="2"/>
  <c r="R479" i="2"/>
  <c r="Q479" i="2"/>
  <c r="P479" i="2"/>
  <c r="O479" i="2"/>
  <c r="N479" i="2"/>
  <c r="M479" i="2"/>
  <c r="L479" i="2"/>
  <c r="K479" i="2"/>
  <c r="J479" i="2"/>
  <c r="I479" i="2"/>
  <c r="H479" i="2"/>
  <c r="G479" i="2"/>
  <c r="BD478" i="2"/>
  <c r="BE478" i="2" s="1"/>
  <c r="F478" i="2"/>
  <c r="F477" i="2" s="1"/>
  <c r="BD477" i="2"/>
  <c r="AD477" i="2"/>
  <c r="BI477" i="2" s="1"/>
  <c r="AC477" i="2"/>
  <c r="BH477" i="2" s="1"/>
  <c r="U477" i="2"/>
  <c r="T477" i="2"/>
  <c r="S477" i="2"/>
  <c r="R477" i="2"/>
  <c r="Q477" i="2"/>
  <c r="P477" i="2"/>
  <c r="O477" i="2"/>
  <c r="N477" i="2"/>
  <c r="M477" i="2"/>
  <c r="L477" i="2"/>
  <c r="K477" i="2"/>
  <c r="J477" i="2"/>
  <c r="I477" i="2"/>
  <c r="H477" i="2"/>
  <c r="G477" i="2"/>
  <c r="BD476" i="2"/>
  <c r="BE476" i="2" s="1"/>
  <c r="F476" i="2"/>
  <c r="BD475" i="2"/>
  <c r="BE475" i="2" s="1"/>
  <c r="F475" i="2"/>
  <c r="F474" i="2" s="1"/>
  <c r="BD474" i="2"/>
  <c r="AD474" i="2"/>
  <c r="BI474" i="2" s="1"/>
  <c r="AC474" i="2"/>
  <c r="BH474" i="2" s="1"/>
  <c r="U474" i="2"/>
  <c r="T474" i="2"/>
  <c r="S474" i="2"/>
  <c r="R474" i="2"/>
  <c r="Q474" i="2"/>
  <c r="P474" i="2"/>
  <c r="O474" i="2"/>
  <c r="N474" i="2"/>
  <c r="M474" i="2"/>
  <c r="L474" i="2"/>
  <c r="K474" i="2"/>
  <c r="J474" i="2"/>
  <c r="I474" i="2"/>
  <c r="H474" i="2"/>
  <c r="G474" i="2"/>
  <c r="BD472" i="2"/>
  <c r="BE472" i="2" s="1"/>
  <c r="F472" i="2"/>
  <c r="BD471" i="2"/>
  <c r="BE471" i="2" s="1"/>
  <c r="F471" i="2"/>
  <c r="BD470" i="2"/>
  <c r="BE470" i="2" s="1"/>
  <c r="F470" i="2"/>
  <c r="F469" i="2" s="1"/>
  <c r="BD469" i="2"/>
  <c r="AD469" i="2"/>
  <c r="AC469" i="2"/>
  <c r="U469" i="2"/>
  <c r="T469" i="2"/>
  <c r="S469" i="2"/>
  <c r="R469" i="2"/>
  <c r="Q469" i="2"/>
  <c r="P469" i="2"/>
  <c r="O469" i="2"/>
  <c r="N469" i="2"/>
  <c r="M469" i="2"/>
  <c r="L469" i="2"/>
  <c r="K469" i="2"/>
  <c r="J469" i="2"/>
  <c r="I469" i="2"/>
  <c r="H469" i="2"/>
  <c r="G469" i="2"/>
  <c r="BD455" i="2"/>
  <c r="BE455" i="2" s="1"/>
  <c r="F455" i="2"/>
  <c r="F454" i="2" s="1"/>
  <c r="BD454" i="2"/>
  <c r="AD454" i="2"/>
  <c r="BI454" i="2" s="1"/>
  <c r="AC454" i="2"/>
  <c r="U454" i="2"/>
  <c r="T454" i="2"/>
  <c r="S454" i="2"/>
  <c r="R454" i="2"/>
  <c r="Q454" i="2"/>
  <c r="P454" i="2"/>
  <c r="O454" i="2"/>
  <c r="N454" i="2"/>
  <c r="M454" i="2"/>
  <c r="L454" i="2"/>
  <c r="K454" i="2"/>
  <c r="J454" i="2"/>
  <c r="I454" i="2"/>
  <c r="H454" i="2"/>
  <c r="G454" i="2"/>
  <c r="BD453" i="2"/>
  <c r="BE453" i="2" s="1"/>
  <c r="F453" i="2"/>
  <c r="F452" i="2" s="1"/>
  <c r="BD452" i="2"/>
  <c r="AD452" i="2"/>
  <c r="AC452" i="2"/>
  <c r="BH452" i="2" s="1"/>
  <c r="U452" i="2"/>
  <c r="T452" i="2"/>
  <c r="S452" i="2"/>
  <c r="R452" i="2"/>
  <c r="Q452" i="2"/>
  <c r="P452" i="2"/>
  <c r="O452" i="2"/>
  <c r="N452" i="2"/>
  <c r="M452" i="2"/>
  <c r="L452" i="2"/>
  <c r="K452" i="2"/>
  <c r="J452" i="2"/>
  <c r="I452" i="2"/>
  <c r="H452" i="2"/>
  <c r="G452" i="2"/>
  <c r="BD441" i="2"/>
  <c r="BE441" i="2" s="1"/>
  <c r="F441" i="2"/>
  <c r="F440" i="2" s="1"/>
  <c r="BD440" i="2"/>
  <c r="AD440" i="2"/>
  <c r="BI440" i="2" s="1"/>
  <c r="AC440" i="2"/>
  <c r="U440" i="2"/>
  <c r="T440" i="2"/>
  <c r="S440" i="2"/>
  <c r="R440" i="2"/>
  <c r="Q440" i="2"/>
  <c r="P440" i="2"/>
  <c r="O440" i="2"/>
  <c r="N440" i="2"/>
  <c r="M440" i="2"/>
  <c r="L440" i="2"/>
  <c r="K440" i="2"/>
  <c r="J440" i="2"/>
  <c r="I440" i="2"/>
  <c r="H440" i="2"/>
  <c r="G440" i="2"/>
  <c r="BD439" i="2"/>
  <c r="BE439" i="2" s="1"/>
  <c r="F439" i="2"/>
  <c r="F438" i="2" s="1"/>
  <c r="BD438" i="2"/>
  <c r="AD438" i="2"/>
  <c r="AC438" i="2"/>
  <c r="BH438" i="2" s="1"/>
  <c r="U438" i="2"/>
  <c r="T438" i="2"/>
  <c r="S438" i="2"/>
  <c r="R438" i="2"/>
  <c r="Q438" i="2"/>
  <c r="P438" i="2"/>
  <c r="O438" i="2"/>
  <c r="N438" i="2"/>
  <c r="M438" i="2"/>
  <c r="L438" i="2"/>
  <c r="K438" i="2"/>
  <c r="J438" i="2"/>
  <c r="I438" i="2"/>
  <c r="H438" i="2"/>
  <c r="G438" i="2"/>
  <c r="BD425" i="2"/>
  <c r="BE425" i="2" s="1"/>
  <c r="F425" i="2"/>
  <c r="F424" i="2" s="1"/>
  <c r="BD424" i="2"/>
  <c r="AD424" i="2"/>
  <c r="BI424" i="2" s="1"/>
  <c r="AC424" i="2"/>
  <c r="BH424" i="2" s="1"/>
  <c r="U424" i="2"/>
  <c r="T424" i="2"/>
  <c r="S424" i="2"/>
  <c r="R424" i="2"/>
  <c r="Q424" i="2"/>
  <c r="P424" i="2"/>
  <c r="O424" i="2"/>
  <c r="N424" i="2"/>
  <c r="M424" i="2"/>
  <c r="L424" i="2"/>
  <c r="K424" i="2"/>
  <c r="J424" i="2"/>
  <c r="I424" i="2"/>
  <c r="H424" i="2"/>
  <c r="G424" i="2"/>
  <c r="BD423" i="2"/>
  <c r="BE423" i="2" s="1"/>
  <c r="F423" i="2"/>
  <c r="F422" i="2" s="1"/>
  <c r="BD422" i="2"/>
  <c r="AD422" i="2"/>
  <c r="BI422" i="2" s="1"/>
  <c r="AC422" i="2"/>
  <c r="BH422" i="2" s="1"/>
  <c r="U422" i="2"/>
  <c r="T422" i="2"/>
  <c r="S422" i="2"/>
  <c r="R422" i="2"/>
  <c r="Q422" i="2"/>
  <c r="P422" i="2"/>
  <c r="O422" i="2"/>
  <c r="N422" i="2"/>
  <c r="M422" i="2"/>
  <c r="L422" i="2"/>
  <c r="K422" i="2"/>
  <c r="J422" i="2"/>
  <c r="I422" i="2"/>
  <c r="H422" i="2"/>
  <c r="G422" i="2"/>
  <c r="BD421" i="2"/>
  <c r="BE421" i="2" s="1"/>
  <c r="F421" i="2"/>
  <c r="F420" i="2" s="1"/>
  <c r="BD420" i="2"/>
  <c r="AD420" i="2"/>
  <c r="BI420" i="2" s="1"/>
  <c r="AC420" i="2"/>
  <c r="BH420" i="2" s="1"/>
  <c r="U420" i="2"/>
  <c r="T420" i="2"/>
  <c r="S420" i="2"/>
  <c r="R420" i="2"/>
  <c r="Q420" i="2"/>
  <c r="P420" i="2"/>
  <c r="O420" i="2"/>
  <c r="N420" i="2"/>
  <c r="M420" i="2"/>
  <c r="L420" i="2"/>
  <c r="K420" i="2"/>
  <c r="J420" i="2"/>
  <c r="I420" i="2"/>
  <c r="H420" i="2"/>
  <c r="G420" i="2"/>
  <c r="F419" i="2"/>
  <c r="F418" i="2" s="1"/>
  <c r="U418" i="2"/>
  <c r="T418" i="2"/>
  <c r="S418" i="2"/>
  <c r="R418" i="2"/>
  <c r="Q418" i="2"/>
  <c r="P418" i="2"/>
  <c r="O418" i="2"/>
  <c r="N418" i="2"/>
  <c r="M418" i="2"/>
  <c r="L418" i="2"/>
  <c r="K418" i="2"/>
  <c r="J418" i="2"/>
  <c r="I418" i="2"/>
  <c r="H418" i="2"/>
  <c r="G418" i="2"/>
  <c r="BD417" i="2"/>
  <c r="BE417" i="2" s="1"/>
  <c r="F417" i="2"/>
  <c r="F416" i="2" s="1"/>
  <c r="BD416" i="2"/>
  <c r="AD416" i="2"/>
  <c r="BI416" i="2" s="1"/>
  <c r="AC416" i="2"/>
  <c r="BH416" i="2" s="1"/>
  <c r="U416" i="2"/>
  <c r="T416" i="2"/>
  <c r="S416" i="2"/>
  <c r="R416" i="2"/>
  <c r="Q416" i="2"/>
  <c r="P416" i="2"/>
  <c r="O416" i="2"/>
  <c r="N416" i="2"/>
  <c r="M416" i="2"/>
  <c r="L416" i="2"/>
  <c r="K416" i="2"/>
  <c r="J416" i="2"/>
  <c r="I416" i="2"/>
  <c r="H416" i="2"/>
  <c r="G416" i="2"/>
  <c r="BD415" i="2"/>
  <c r="BE415" i="2" s="1"/>
  <c r="F415" i="2"/>
  <c r="F414" i="2" s="1"/>
  <c r="BD414" i="2"/>
  <c r="AD414" i="2"/>
  <c r="BI414" i="2" s="1"/>
  <c r="AC414" i="2"/>
  <c r="BH414" i="2" s="1"/>
  <c r="U414" i="2"/>
  <c r="T414" i="2"/>
  <c r="S414" i="2"/>
  <c r="R414" i="2"/>
  <c r="Q414" i="2"/>
  <c r="P414" i="2"/>
  <c r="O414" i="2"/>
  <c r="N414" i="2"/>
  <c r="M414" i="2"/>
  <c r="L414" i="2"/>
  <c r="K414" i="2"/>
  <c r="J414" i="2"/>
  <c r="I414" i="2"/>
  <c r="H414" i="2"/>
  <c r="G414" i="2"/>
  <c r="BD413" i="2"/>
  <c r="BE413" i="2" s="1"/>
  <c r="F413" i="2"/>
  <c r="F412" i="2" s="1"/>
  <c r="BD412" i="2"/>
  <c r="AD412" i="2"/>
  <c r="BI412" i="2" s="1"/>
  <c r="AC412" i="2"/>
  <c r="BH412" i="2" s="1"/>
  <c r="U412" i="2"/>
  <c r="T412" i="2"/>
  <c r="S412" i="2"/>
  <c r="R412" i="2"/>
  <c r="Q412" i="2"/>
  <c r="P412" i="2"/>
  <c r="O412" i="2"/>
  <c r="N412" i="2"/>
  <c r="M412" i="2"/>
  <c r="L412" i="2"/>
  <c r="K412" i="2"/>
  <c r="J412" i="2"/>
  <c r="I412" i="2"/>
  <c r="H412" i="2"/>
  <c r="G412" i="2"/>
  <c r="BD411" i="2"/>
  <c r="BE411" i="2" s="1"/>
  <c r="F411" i="2"/>
  <c r="F410" i="2" s="1"/>
  <c r="BD410" i="2"/>
  <c r="AD410" i="2"/>
  <c r="BI410" i="2" s="1"/>
  <c r="AC410" i="2"/>
  <c r="BH410" i="2" s="1"/>
  <c r="U410" i="2"/>
  <c r="T410" i="2"/>
  <c r="S410" i="2"/>
  <c r="R410" i="2"/>
  <c r="Q410" i="2"/>
  <c r="P410" i="2"/>
  <c r="O410" i="2"/>
  <c r="N410" i="2"/>
  <c r="M410" i="2"/>
  <c r="L410" i="2"/>
  <c r="K410" i="2"/>
  <c r="J410" i="2"/>
  <c r="I410" i="2"/>
  <c r="H410" i="2"/>
  <c r="G410" i="2"/>
  <c r="BD409" i="2"/>
  <c r="BE409" i="2" s="1"/>
  <c r="BD408" i="2"/>
  <c r="BE408" i="2" s="1"/>
  <c r="F408" i="2"/>
  <c r="F407" i="2" s="1"/>
  <c r="BD407" i="2"/>
  <c r="AD407" i="2"/>
  <c r="BI407" i="2" s="1"/>
  <c r="AC407" i="2"/>
  <c r="BH407" i="2" s="1"/>
  <c r="U407" i="2"/>
  <c r="T407" i="2"/>
  <c r="S407" i="2"/>
  <c r="R407" i="2"/>
  <c r="Q407" i="2"/>
  <c r="P407" i="2"/>
  <c r="O407" i="2"/>
  <c r="N407" i="2"/>
  <c r="M407" i="2"/>
  <c r="L407" i="2"/>
  <c r="K407" i="2"/>
  <c r="J407" i="2"/>
  <c r="I407" i="2"/>
  <c r="H407" i="2"/>
  <c r="G407" i="2"/>
  <c r="BD406" i="2"/>
  <c r="BE406" i="2" s="1"/>
  <c r="F406" i="2"/>
  <c r="F405" i="2" s="1"/>
  <c r="BD405" i="2"/>
  <c r="AD405" i="2"/>
  <c r="AC405" i="2"/>
  <c r="U405" i="2"/>
  <c r="T405" i="2"/>
  <c r="S405" i="2"/>
  <c r="R405" i="2"/>
  <c r="Q405" i="2"/>
  <c r="P405" i="2"/>
  <c r="O405" i="2"/>
  <c r="N405" i="2"/>
  <c r="M405" i="2"/>
  <c r="L405" i="2"/>
  <c r="K405" i="2"/>
  <c r="J405" i="2"/>
  <c r="I405" i="2"/>
  <c r="H405" i="2"/>
  <c r="G405" i="2"/>
  <c r="BI404" i="2"/>
  <c r="BH404" i="2"/>
  <c r="BD392" i="2"/>
  <c r="BE392" i="2" s="1"/>
  <c r="F392" i="2"/>
  <c r="F391" i="2" s="1"/>
  <c r="BD391" i="2"/>
  <c r="AD391" i="2"/>
  <c r="BI391" i="2" s="1"/>
  <c r="AC391" i="2"/>
  <c r="BH391" i="2" s="1"/>
  <c r="U391" i="2"/>
  <c r="T391" i="2"/>
  <c r="S391" i="2"/>
  <c r="R391" i="2"/>
  <c r="Q391" i="2"/>
  <c r="P391" i="2"/>
  <c r="O391" i="2"/>
  <c r="N391" i="2"/>
  <c r="M391" i="2"/>
  <c r="L391" i="2"/>
  <c r="K391" i="2"/>
  <c r="J391" i="2"/>
  <c r="I391" i="2"/>
  <c r="H391" i="2"/>
  <c r="G391" i="2"/>
  <c r="BD390" i="2"/>
  <c r="BE390" i="2" s="1"/>
  <c r="F390" i="2"/>
  <c r="F389" i="2" s="1"/>
  <c r="BD389" i="2"/>
  <c r="AD389" i="2"/>
  <c r="BI389" i="2" s="1"/>
  <c r="AC389" i="2"/>
  <c r="BH389" i="2" s="1"/>
  <c r="U389" i="2"/>
  <c r="T389" i="2"/>
  <c r="S389" i="2"/>
  <c r="R389" i="2"/>
  <c r="Q389" i="2"/>
  <c r="P389" i="2"/>
  <c r="O389" i="2"/>
  <c r="N389" i="2"/>
  <c r="M389" i="2"/>
  <c r="L389" i="2"/>
  <c r="K389" i="2"/>
  <c r="J389" i="2"/>
  <c r="I389" i="2"/>
  <c r="H389" i="2"/>
  <c r="G389" i="2"/>
  <c r="BD388" i="2"/>
  <c r="BE388" i="2" s="1"/>
  <c r="BD387" i="2"/>
  <c r="BE387" i="2" s="1"/>
  <c r="F387" i="2"/>
  <c r="F386" i="2" s="1"/>
  <c r="BD386" i="2"/>
  <c r="AD386" i="2"/>
  <c r="BI386" i="2" s="1"/>
  <c r="AC386" i="2"/>
  <c r="BH386" i="2" s="1"/>
  <c r="U386" i="2"/>
  <c r="T386" i="2"/>
  <c r="S386" i="2"/>
  <c r="R386" i="2"/>
  <c r="Q386" i="2"/>
  <c r="P386" i="2"/>
  <c r="O386" i="2"/>
  <c r="N386" i="2"/>
  <c r="M386" i="2"/>
  <c r="L386" i="2"/>
  <c r="K386" i="2"/>
  <c r="J386" i="2"/>
  <c r="I386" i="2"/>
  <c r="H386" i="2"/>
  <c r="G386" i="2"/>
  <c r="F385" i="2"/>
  <c r="F384" i="2" s="1"/>
  <c r="BI384" i="2"/>
  <c r="BH384" i="2"/>
  <c r="U384" i="2"/>
  <c r="T384" i="2"/>
  <c r="S384" i="2"/>
  <c r="R384" i="2"/>
  <c r="Q384" i="2"/>
  <c r="P384" i="2"/>
  <c r="O384" i="2"/>
  <c r="N384" i="2"/>
  <c r="M384" i="2"/>
  <c r="L384" i="2"/>
  <c r="K384" i="2"/>
  <c r="J384" i="2"/>
  <c r="I384" i="2"/>
  <c r="H384" i="2"/>
  <c r="G384" i="2"/>
  <c r="BD383" i="2"/>
  <c r="BE383" i="2" s="1"/>
  <c r="F383" i="2"/>
  <c r="F382" i="2" s="1"/>
  <c r="BD382" i="2"/>
  <c r="AD382" i="2"/>
  <c r="BI382" i="2" s="1"/>
  <c r="AC382" i="2"/>
  <c r="BH382" i="2" s="1"/>
  <c r="U382" i="2"/>
  <c r="T382" i="2"/>
  <c r="S382" i="2"/>
  <c r="R382" i="2"/>
  <c r="Q382" i="2"/>
  <c r="P382" i="2"/>
  <c r="O382" i="2"/>
  <c r="N382" i="2"/>
  <c r="M382" i="2"/>
  <c r="L382" i="2"/>
  <c r="K382" i="2"/>
  <c r="J382" i="2"/>
  <c r="I382" i="2"/>
  <c r="H382" i="2"/>
  <c r="G382" i="2"/>
  <c r="BD381" i="2"/>
  <c r="BE381" i="2" s="1"/>
  <c r="BD380" i="2"/>
  <c r="BE380" i="2" s="1"/>
  <c r="F380" i="2"/>
  <c r="BD379" i="2"/>
  <c r="BE379" i="2" s="1"/>
  <c r="F379" i="2"/>
  <c r="BD378" i="2"/>
  <c r="BE378" i="2" s="1"/>
  <c r="F378" i="2"/>
  <c r="BD377" i="2"/>
  <c r="AD377" i="2"/>
  <c r="BI377" i="2" s="1"/>
  <c r="AC377" i="2"/>
  <c r="BH377" i="2" s="1"/>
  <c r="U377" i="2"/>
  <c r="T377" i="2"/>
  <c r="S377" i="2"/>
  <c r="R377" i="2"/>
  <c r="Q377" i="2"/>
  <c r="P377" i="2"/>
  <c r="O377" i="2"/>
  <c r="N377" i="2"/>
  <c r="M377" i="2"/>
  <c r="L377" i="2"/>
  <c r="K377" i="2"/>
  <c r="J377" i="2"/>
  <c r="I377" i="2"/>
  <c r="H377" i="2"/>
  <c r="G377" i="2"/>
  <c r="BD376" i="2"/>
  <c r="BE376" i="2" s="1"/>
  <c r="F376" i="2"/>
  <c r="F375" i="2" s="1"/>
  <c r="BD375" i="2"/>
  <c r="AD375" i="2"/>
  <c r="BI375" i="2" s="1"/>
  <c r="AC375" i="2"/>
  <c r="BH375" i="2" s="1"/>
  <c r="U375" i="2"/>
  <c r="T375" i="2"/>
  <c r="S375" i="2"/>
  <c r="R375" i="2"/>
  <c r="Q375" i="2"/>
  <c r="P375" i="2"/>
  <c r="O375" i="2"/>
  <c r="N375" i="2"/>
  <c r="M375" i="2"/>
  <c r="L375" i="2"/>
  <c r="K375" i="2"/>
  <c r="J375" i="2"/>
  <c r="I375" i="2"/>
  <c r="H375" i="2"/>
  <c r="G375" i="2"/>
  <c r="BD374" i="2"/>
  <c r="BE374" i="2" s="1"/>
  <c r="F374" i="2"/>
  <c r="F373" i="2" s="1"/>
  <c r="BD373" i="2"/>
  <c r="AD373" i="2"/>
  <c r="BI373" i="2" s="1"/>
  <c r="AC373" i="2"/>
  <c r="BH373" i="2" s="1"/>
  <c r="U373" i="2"/>
  <c r="T373" i="2"/>
  <c r="S373" i="2"/>
  <c r="R373" i="2"/>
  <c r="Q373" i="2"/>
  <c r="P373" i="2"/>
  <c r="O373" i="2"/>
  <c r="N373" i="2"/>
  <c r="M373" i="2"/>
  <c r="L373" i="2"/>
  <c r="K373" i="2"/>
  <c r="J373" i="2"/>
  <c r="I373" i="2"/>
  <c r="H373" i="2"/>
  <c r="G373" i="2"/>
  <c r="BD372" i="2"/>
  <c r="BE372" i="2" s="1"/>
  <c r="BD371" i="2"/>
  <c r="BE371" i="2" s="1"/>
  <c r="F371" i="2"/>
  <c r="F370" i="2" s="1"/>
  <c r="BD370" i="2"/>
  <c r="AD370" i="2"/>
  <c r="BI370" i="2" s="1"/>
  <c r="AC370" i="2"/>
  <c r="BH370" i="2" s="1"/>
  <c r="U370" i="2"/>
  <c r="T370" i="2"/>
  <c r="S370" i="2"/>
  <c r="R370" i="2"/>
  <c r="Q370" i="2"/>
  <c r="P370" i="2"/>
  <c r="O370" i="2"/>
  <c r="N370" i="2"/>
  <c r="M370" i="2"/>
  <c r="L370" i="2"/>
  <c r="K370" i="2"/>
  <c r="J370" i="2"/>
  <c r="I370" i="2"/>
  <c r="H370" i="2"/>
  <c r="G370" i="2"/>
  <c r="BD369" i="2"/>
  <c r="BE369" i="2" s="1"/>
  <c r="F369" i="2"/>
  <c r="F368" i="2" s="1"/>
  <c r="BD368" i="2"/>
  <c r="AD368" i="2"/>
  <c r="BI368" i="2" s="1"/>
  <c r="AC368" i="2"/>
  <c r="BH368" i="2" s="1"/>
  <c r="U368" i="2"/>
  <c r="T368" i="2"/>
  <c r="S368" i="2"/>
  <c r="R368" i="2"/>
  <c r="Q368" i="2"/>
  <c r="P368" i="2"/>
  <c r="O368" i="2"/>
  <c r="N368" i="2"/>
  <c r="M368" i="2"/>
  <c r="L368" i="2"/>
  <c r="K368" i="2"/>
  <c r="J368" i="2"/>
  <c r="I368" i="2"/>
  <c r="H368" i="2"/>
  <c r="G368" i="2"/>
  <c r="BD367" i="2"/>
  <c r="BE367" i="2" s="1"/>
  <c r="BD366" i="2"/>
  <c r="BE366" i="2" s="1"/>
  <c r="F366" i="2"/>
  <c r="F365" i="2" s="1"/>
  <c r="BD365" i="2"/>
  <c r="AD365" i="2"/>
  <c r="BI365" i="2" s="1"/>
  <c r="AC365" i="2"/>
  <c r="BH365" i="2" s="1"/>
  <c r="U365" i="2"/>
  <c r="T365" i="2"/>
  <c r="S365" i="2"/>
  <c r="R365" i="2"/>
  <c r="Q365" i="2"/>
  <c r="P365" i="2"/>
  <c r="O365" i="2"/>
  <c r="N365" i="2"/>
  <c r="M365" i="2"/>
  <c r="L365" i="2"/>
  <c r="K365" i="2"/>
  <c r="J365" i="2"/>
  <c r="I365" i="2"/>
  <c r="H365" i="2"/>
  <c r="G365" i="2"/>
  <c r="BD364" i="2"/>
  <c r="BE364" i="2" s="1"/>
  <c r="F364" i="2"/>
  <c r="F363" i="2" s="1"/>
  <c r="BD363" i="2"/>
  <c r="AD363" i="2"/>
  <c r="AC363" i="2"/>
  <c r="U363" i="2"/>
  <c r="T363" i="2"/>
  <c r="S363" i="2"/>
  <c r="R363" i="2"/>
  <c r="Q363" i="2"/>
  <c r="P363" i="2"/>
  <c r="O363" i="2"/>
  <c r="N363" i="2"/>
  <c r="M363" i="2"/>
  <c r="L363" i="2"/>
  <c r="K363" i="2"/>
  <c r="J363" i="2"/>
  <c r="I363" i="2"/>
  <c r="H363" i="2"/>
  <c r="G363" i="2"/>
  <c r="BI362" i="2"/>
  <c r="BH362" i="2"/>
  <c r="BD350" i="2"/>
  <c r="BE350" i="2" s="1"/>
  <c r="F350" i="2"/>
  <c r="F349" i="2" s="1"/>
  <c r="BD349" i="2"/>
  <c r="AD349" i="2"/>
  <c r="BI349" i="2" s="1"/>
  <c r="AC349" i="2"/>
  <c r="BH349" i="2" s="1"/>
  <c r="U349" i="2"/>
  <c r="T349" i="2"/>
  <c r="S349" i="2"/>
  <c r="R349" i="2"/>
  <c r="Q349" i="2"/>
  <c r="P349" i="2"/>
  <c r="O349" i="2"/>
  <c r="N349" i="2"/>
  <c r="M349" i="2"/>
  <c r="L349" i="2"/>
  <c r="K349" i="2"/>
  <c r="J349" i="2"/>
  <c r="I349" i="2"/>
  <c r="H349" i="2"/>
  <c r="G349" i="2"/>
  <c r="BD348" i="2"/>
  <c r="BE348" i="2" s="1"/>
  <c r="F348" i="2"/>
  <c r="F347" i="2"/>
  <c r="BD346" i="2"/>
  <c r="BE346" i="2" s="1"/>
  <c r="F346" i="2"/>
  <c r="BD345" i="2"/>
  <c r="BE345" i="2" s="1"/>
  <c r="F345" i="2"/>
  <c r="BD344" i="2"/>
  <c r="BE344" i="2" s="1"/>
  <c r="F344" i="2"/>
  <c r="BD343" i="2"/>
  <c r="AD343" i="2"/>
  <c r="BI343" i="2" s="1"/>
  <c r="AC343" i="2"/>
  <c r="BH343" i="2" s="1"/>
  <c r="U343" i="2"/>
  <c r="T343" i="2"/>
  <c r="S343" i="2"/>
  <c r="R343" i="2"/>
  <c r="Q343" i="2"/>
  <c r="P343" i="2"/>
  <c r="O343" i="2"/>
  <c r="N343" i="2"/>
  <c r="M343" i="2"/>
  <c r="L343" i="2"/>
  <c r="K343" i="2"/>
  <c r="J343" i="2"/>
  <c r="I343" i="2"/>
  <c r="H343" i="2"/>
  <c r="G343" i="2"/>
  <c r="BD342" i="2"/>
  <c r="BE342" i="2" s="1"/>
  <c r="F342" i="2"/>
  <c r="F341" i="2" s="1"/>
  <c r="BD341" i="2"/>
  <c r="AD341" i="2"/>
  <c r="AC341" i="2"/>
  <c r="U341" i="2"/>
  <c r="T341" i="2"/>
  <c r="S341" i="2"/>
  <c r="R341" i="2"/>
  <c r="Q341" i="2"/>
  <c r="P341" i="2"/>
  <c r="O341" i="2"/>
  <c r="N341" i="2"/>
  <c r="M341" i="2"/>
  <c r="L341" i="2"/>
  <c r="K341" i="2"/>
  <c r="J341" i="2"/>
  <c r="I341" i="2"/>
  <c r="H341" i="2"/>
  <c r="G341" i="2"/>
  <c r="BD329" i="2"/>
  <c r="BE329" i="2" s="1"/>
  <c r="F329" i="2"/>
  <c r="F328" i="2" s="1"/>
  <c r="BD328" i="2"/>
  <c r="AD328" i="2"/>
  <c r="BI328" i="2" s="1"/>
  <c r="AC328" i="2"/>
  <c r="BH328" i="2" s="1"/>
  <c r="U328" i="2"/>
  <c r="T328" i="2"/>
  <c r="S328" i="2"/>
  <c r="R328" i="2"/>
  <c r="Q328" i="2"/>
  <c r="P328" i="2"/>
  <c r="O328" i="2"/>
  <c r="N328" i="2"/>
  <c r="M328" i="2"/>
  <c r="L328" i="2"/>
  <c r="K328" i="2"/>
  <c r="J328" i="2"/>
  <c r="I328" i="2"/>
  <c r="H328" i="2"/>
  <c r="G328" i="2"/>
  <c r="BD327" i="2"/>
  <c r="BE327" i="2" s="1"/>
  <c r="F327" i="2"/>
  <c r="F326" i="2" s="1"/>
  <c r="BD326" i="2"/>
  <c r="AD326" i="2"/>
  <c r="BI326" i="2" s="1"/>
  <c r="AC326" i="2"/>
  <c r="BH326" i="2" s="1"/>
  <c r="U326" i="2"/>
  <c r="T326" i="2"/>
  <c r="S326" i="2"/>
  <c r="R326" i="2"/>
  <c r="Q326" i="2"/>
  <c r="P326" i="2"/>
  <c r="O326" i="2"/>
  <c r="N326" i="2"/>
  <c r="M326" i="2"/>
  <c r="L326" i="2"/>
  <c r="K326" i="2"/>
  <c r="J326" i="2"/>
  <c r="I326" i="2"/>
  <c r="H326" i="2"/>
  <c r="G326" i="2"/>
  <c r="BD325" i="2"/>
  <c r="BE325" i="2" s="1"/>
  <c r="F325" i="2"/>
  <c r="F324" i="2" s="1"/>
  <c r="BD324" i="2"/>
  <c r="AD324" i="2"/>
  <c r="BI324" i="2" s="1"/>
  <c r="AC324" i="2"/>
  <c r="BH324" i="2" s="1"/>
  <c r="U324" i="2"/>
  <c r="T324" i="2"/>
  <c r="S324" i="2"/>
  <c r="R324" i="2"/>
  <c r="Q324" i="2"/>
  <c r="P324" i="2"/>
  <c r="O324" i="2"/>
  <c r="N324" i="2"/>
  <c r="M324" i="2"/>
  <c r="L324" i="2"/>
  <c r="K324" i="2"/>
  <c r="J324" i="2"/>
  <c r="I324" i="2"/>
  <c r="H324" i="2"/>
  <c r="G324" i="2"/>
  <c r="BD323" i="2"/>
  <c r="BE323" i="2" s="1"/>
  <c r="F323" i="2"/>
  <c r="F322" i="2" s="1"/>
  <c r="BD322" i="2"/>
  <c r="AD322" i="2"/>
  <c r="BI322" i="2" s="1"/>
  <c r="AC322" i="2"/>
  <c r="BH322" i="2" s="1"/>
  <c r="U322" i="2"/>
  <c r="T322" i="2"/>
  <c r="S322" i="2"/>
  <c r="R322" i="2"/>
  <c r="Q322" i="2"/>
  <c r="P322" i="2"/>
  <c r="O322" i="2"/>
  <c r="N322" i="2"/>
  <c r="M322" i="2"/>
  <c r="L322" i="2"/>
  <c r="K322" i="2"/>
  <c r="J322" i="2"/>
  <c r="I322" i="2"/>
  <c r="H322" i="2"/>
  <c r="G322" i="2"/>
  <c r="BD321" i="2"/>
  <c r="BE321" i="2" s="1"/>
  <c r="BD320" i="2"/>
  <c r="BE320" i="2" s="1"/>
  <c r="F320" i="2"/>
  <c r="F319" i="2" s="1"/>
  <c r="BD319" i="2"/>
  <c r="AD319" i="2"/>
  <c r="BI319" i="2" s="1"/>
  <c r="AC319" i="2"/>
  <c r="BH319" i="2" s="1"/>
  <c r="U319" i="2"/>
  <c r="T319" i="2"/>
  <c r="S319" i="2"/>
  <c r="R319" i="2"/>
  <c r="Q319" i="2"/>
  <c r="P319" i="2"/>
  <c r="O319" i="2"/>
  <c r="N319" i="2"/>
  <c r="M319" i="2"/>
  <c r="L319" i="2"/>
  <c r="K319" i="2"/>
  <c r="J319" i="2"/>
  <c r="I319" i="2"/>
  <c r="H319" i="2"/>
  <c r="G319" i="2"/>
  <c r="BD318" i="2"/>
  <c r="BE318" i="2" s="1"/>
  <c r="F318" i="2"/>
  <c r="F317" i="2" s="1"/>
  <c r="BD317" i="2"/>
  <c r="AD317" i="2"/>
  <c r="BI317" i="2" s="1"/>
  <c r="AC317" i="2"/>
  <c r="BH317" i="2" s="1"/>
  <c r="U317" i="2"/>
  <c r="T317" i="2"/>
  <c r="S317" i="2"/>
  <c r="R317" i="2"/>
  <c r="Q317" i="2"/>
  <c r="P317" i="2"/>
  <c r="O317" i="2"/>
  <c r="N317" i="2"/>
  <c r="M317" i="2"/>
  <c r="L317" i="2"/>
  <c r="K317" i="2"/>
  <c r="J317" i="2"/>
  <c r="I317" i="2"/>
  <c r="H317" i="2"/>
  <c r="G317" i="2"/>
  <c r="BD316" i="2"/>
  <c r="BE316" i="2" s="1"/>
  <c r="BD315" i="2"/>
  <c r="BE315" i="2" s="1"/>
  <c r="F315" i="2"/>
  <c r="F314" i="2" s="1"/>
  <c r="BD314" i="2"/>
  <c r="AD314" i="2"/>
  <c r="BI314" i="2" s="1"/>
  <c r="AC314" i="2"/>
  <c r="BH314" i="2" s="1"/>
  <c r="U314" i="2"/>
  <c r="T314" i="2"/>
  <c r="S314" i="2"/>
  <c r="R314" i="2"/>
  <c r="Q314" i="2"/>
  <c r="P314" i="2"/>
  <c r="O314" i="2"/>
  <c r="N314" i="2"/>
  <c r="M314" i="2"/>
  <c r="L314" i="2"/>
  <c r="K314" i="2"/>
  <c r="J314" i="2"/>
  <c r="I314" i="2"/>
  <c r="H314" i="2"/>
  <c r="G314" i="2"/>
  <c r="BD313" i="2"/>
  <c r="BE313" i="2" s="1"/>
  <c r="F313" i="2"/>
  <c r="F312" i="2" s="1"/>
  <c r="BD312" i="2"/>
  <c r="AD312" i="2"/>
  <c r="BI312" i="2" s="1"/>
  <c r="AC312" i="2"/>
  <c r="BH312" i="2" s="1"/>
  <c r="U312" i="2"/>
  <c r="T312" i="2"/>
  <c r="S312" i="2"/>
  <c r="R312" i="2"/>
  <c r="Q312" i="2"/>
  <c r="P312" i="2"/>
  <c r="O312" i="2"/>
  <c r="N312" i="2"/>
  <c r="M312" i="2"/>
  <c r="L312" i="2"/>
  <c r="K312" i="2"/>
  <c r="J312" i="2"/>
  <c r="I312" i="2"/>
  <c r="H312" i="2"/>
  <c r="G312" i="2"/>
  <c r="BD311" i="2"/>
  <c r="BE311" i="2" s="1"/>
  <c r="F311" i="2"/>
  <c r="F310" i="2" s="1"/>
  <c r="BD310" i="2"/>
  <c r="AD310" i="2"/>
  <c r="BI310" i="2" s="1"/>
  <c r="AC310" i="2"/>
  <c r="BH310" i="2" s="1"/>
  <c r="U310" i="2"/>
  <c r="T310" i="2"/>
  <c r="S310" i="2"/>
  <c r="R310" i="2"/>
  <c r="Q310" i="2"/>
  <c r="P310" i="2"/>
  <c r="O310" i="2"/>
  <c r="N310" i="2"/>
  <c r="M310" i="2"/>
  <c r="L310" i="2"/>
  <c r="K310" i="2"/>
  <c r="J310" i="2"/>
  <c r="I310" i="2"/>
  <c r="H310" i="2"/>
  <c r="G310" i="2"/>
  <c r="BD309" i="2"/>
  <c r="BE309" i="2" s="1"/>
  <c r="F309" i="2"/>
  <c r="F308" i="2" s="1"/>
  <c r="BD308" i="2"/>
  <c r="AD308" i="2"/>
  <c r="AC308" i="2"/>
  <c r="U308" i="2"/>
  <c r="T308" i="2"/>
  <c r="S308" i="2"/>
  <c r="R308" i="2"/>
  <c r="Q308" i="2"/>
  <c r="P308" i="2"/>
  <c r="O308" i="2"/>
  <c r="N308" i="2"/>
  <c r="M308" i="2"/>
  <c r="L308" i="2"/>
  <c r="K308" i="2"/>
  <c r="J308" i="2"/>
  <c r="I308" i="2"/>
  <c r="H308" i="2"/>
  <c r="G308" i="2"/>
  <c r="BD307" i="2"/>
  <c r="BE307" i="2" s="1"/>
  <c r="BD306" i="2"/>
  <c r="BE306" i="2" s="1"/>
  <c r="F306" i="2"/>
  <c r="F305" i="2" s="1"/>
  <c r="BD305" i="2"/>
  <c r="AD305" i="2"/>
  <c r="BI305" i="2" s="1"/>
  <c r="AC305" i="2"/>
  <c r="BH305" i="2" s="1"/>
  <c r="U305" i="2"/>
  <c r="T305" i="2"/>
  <c r="S305" i="2"/>
  <c r="R305" i="2"/>
  <c r="Q305" i="2"/>
  <c r="P305" i="2"/>
  <c r="O305" i="2"/>
  <c r="N305" i="2"/>
  <c r="M305" i="2"/>
  <c r="L305" i="2"/>
  <c r="K305" i="2"/>
  <c r="J305" i="2"/>
  <c r="I305" i="2"/>
  <c r="H305" i="2"/>
  <c r="G305" i="2"/>
  <c r="BD296" i="2"/>
  <c r="BE296" i="2" s="1"/>
  <c r="BD295" i="2"/>
  <c r="BE295" i="2" s="1"/>
  <c r="F295" i="2"/>
  <c r="F294" i="2" s="1"/>
  <c r="BD294" i="2"/>
  <c r="AD294" i="2"/>
  <c r="BI294" i="2" s="1"/>
  <c r="AC294" i="2"/>
  <c r="BH294" i="2" s="1"/>
  <c r="U294" i="2"/>
  <c r="T294" i="2"/>
  <c r="S294" i="2"/>
  <c r="R294" i="2"/>
  <c r="Q294" i="2"/>
  <c r="P294" i="2"/>
  <c r="O294" i="2"/>
  <c r="N294" i="2"/>
  <c r="M294" i="2"/>
  <c r="L294" i="2"/>
  <c r="K294" i="2"/>
  <c r="J294" i="2"/>
  <c r="I294" i="2"/>
  <c r="H294" i="2"/>
  <c r="G294" i="2"/>
  <c r="F293" i="2"/>
  <c r="F292" i="2"/>
  <c r="F291" i="2"/>
  <c r="F290" i="2"/>
  <c r="U289" i="2"/>
  <c r="T289" i="2"/>
  <c r="S289" i="2"/>
  <c r="R289" i="2"/>
  <c r="Q289" i="2"/>
  <c r="P289" i="2"/>
  <c r="O289" i="2"/>
  <c r="N289" i="2"/>
  <c r="M289" i="2"/>
  <c r="L289" i="2"/>
  <c r="K289" i="2"/>
  <c r="J289" i="2"/>
  <c r="I289" i="2"/>
  <c r="H289" i="2"/>
  <c r="G289" i="2"/>
  <c r="F289" i="2"/>
  <c r="BD288" i="2"/>
  <c r="BE288" i="2" s="1"/>
  <c r="F288" i="2"/>
  <c r="BD287" i="2"/>
  <c r="BE287" i="2" s="1"/>
  <c r="F287" i="2"/>
  <c r="BD286" i="2"/>
  <c r="AD286" i="2"/>
  <c r="BI286" i="2" s="1"/>
  <c r="AC286" i="2"/>
  <c r="BH286" i="2" s="1"/>
  <c r="U286" i="2"/>
  <c r="T286" i="2"/>
  <c r="S286" i="2"/>
  <c r="R286" i="2"/>
  <c r="Q286" i="2"/>
  <c r="P286" i="2"/>
  <c r="O286" i="2"/>
  <c r="N286" i="2"/>
  <c r="M286" i="2"/>
  <c r="L286" i="2"/>
  <c r="K286" i="2"/>
  <c r="J286" i="2"/>
  <c r="I286" i="2"/>
  <c r="H286" i="2"/>
  <c r="G286" i="2"/>
  <c r="BD285" i="2"/>
  <c r="BE285" i="2" s="1"/>
  <c r="F285" i="2"/>
  <c r="BD284" i="2"/>
  <c r="BE284" i="2" s="1"/>
  <c r="F284" i="2"/>
  <c r="BD283" i="2"/>
  <c r="BE283" i="2" s="1"/>
  <c r="F283" i="2"/>
  <c r="BD282" i="2"/>
  <c r="BE282" i="2" s="1"/>
  <c r="F282" i="2"/>
  <c r="F280" i="2" s="1"/>
  <c r="BD281" i="2"/>
  <c r="BE281" i="2" s="1"/>
  <c r="F281" i="2"/>
  <c r="BD280" i="2"/>
  <c r="AD280" i="2"/>
  <c r="BI280" i="2" s="1"/>
  <c r="AC280" i="2"/>
  <c r="BH280" i="2" s="1"/>
  <c r="U280" i="2"/>
  <c r="T280" i="2"/>
  <c r="S280" i="2"/>
  <c r="R280" i="2"/>
  <c r="Q280" i="2"/>
  <c r="P280" i="2"/>
  <c r="O280" i="2"/>
  <c r="N280" i="2"/>
  <c r="M280" i="2"/>
  <c r="L280" i="2"/>
  <c r="K280" i="2"/>
  <c r="J280" i="2"/>
  <c r="I280" i="2"/>
  <c r="H280" i="2"/>
  <c r="G280" i="2"/>
  <c r="BD279" i="2"/>
  <c r="BE279" i="2" s="1"/>
  <c r="F279" i="2"/>
  <c r="BD278" i="2"/>
  <c r="BE278" i="2" s="1"/>
  <c r="F278" i="2"/>
  <c r="BD277" i="2"/>
  <c r="BE277" i="2" s="1"/>
  <c r="F277" i="2"/>
  <c r="BD276" i="2"/>
  <c r="BE276" i="2" s="1"/>
  <c r="F276" i="2"/>
  <c r="BD275" i="2"/>
  <c r="BE275" i="2" s="1"/>
  <c r="F275" i="2"/>
  <c r="BD274" i="2"/>
  <c r="BE274" i="2" s="1"/>
  <c r="F274" i="2"/>
  <c r="F272" i="2" s="1"/>
  <c r="BD273" i="2"/>
  <c r="BE273" i="2" s="1"/>
  <c r="F273" i="2"/>
  <c r="BD272" i="2"/>
  <c r="AD272" i="2"/>
  <c r="BI272" i="2" s="1"/>
  <c r="AC272" i="2"/>
  <c r="BH272" i="2" s="1"/>
  <c r="U272" i="2"/>
  <c r="T272" i="2"/>
  <c r="S272" i="2"/>
  <c r="R272" i="2"/>
  <c r="Q272" i="2"/>
  <c r="P272" i="2"/>
  <c r="O272" i="2"/>
  <c r="N272" i="2"/>
  <c r="M272" i="2"/>
  <c r="L272" i="2"/>
  <c r="K272" i="2"/>
  <c r="J272" i="2"/>
  <c r="I272" i="2"/>
  <c r="H272" i="2"/>
  <c r="G272" i="2"/>
  <c r="BD271" i="2"/>
  <c r="BE271" i="2" s="1"/>
  <c r="F271" i="2"/>
  <c r="BD270" i="2"/>
  <c r="BE270" i="2" s="1"/>
  <c r="F270" i="2"/>
  <c r="BD269" i="2"/>
  <c r="BE269" i="2" s="1"/>
  <c r="F269" i="2"/>
  <c r="BD268" i="2"/>
  <c r="BE268" i="2" s="1"/>
  <c r="F268" i="2"/>
  <c r="F267" i="2" s="1"/>
  <c r="BD267" i="2"/>
  <c r="AD267" i="2"/>
  <c r="BI267" i="2" s="1"/>
  <c r="AC267" i="2"/>
  <c r="BH267" i="2" s="1"/>
  <c r="BD264" i="2"/>
  <c r="BE264" i="2" s="1"/>
  <c r="F264" i="2"/>
  <c r="F262" i="2" s="1"/>
  <c r="BD263" i="2"/>
  <c r="BE263" i="2" s="1"/>
  <c r="F263" i="2"/>
  <c r="BD262" i="2"/>
  <c r="AD262" i="2"/>
  <c r="BI262" i="2" s="1"/>
  <c r="AC262" i="2"/>
  <c r="BH262" i="2" s="1"/>
  <c r="BD261" i="2"/>
  <c r="BE261" i="2" s="1"/>
  <c r="F261" i="2"/>
  <c r="BD260" i="2"/>
  <c r="BE260" i="2" s="1"/>
  <c r="F260" i="2"/>
  <c r="BD259" i="2"/>
  <c r="BE259" i="2" s="1"/>
  <c r="F259" i="2"/>
  <c r="BD258" i="2"/>
  <c r="AD258" i="2"/>
  <c r="BI258" i="2" s="1"/>
  <c r="AC258" i="2"/>
  <c r="BH258" i="2" s="1"/>
  <c r="U258" i="2"/>
  <c r="T258" i="2"/>
  <c r="S258" i="2"/>
  <c r="R258" i="2"/>
  <c r="Q258" i="2"/>
  <c r="P258" i="2"/>
  <c r="O258" i="2"/>
  <c r="N258" i="2"/>
  <c r="M258" i="2"/>
  <c r="L258" i="2"/>
  <c r="K258" i="2"/>
  <c r="J258" i="2"/>
  <c r="I258" i="2"/>
  <c r="H258" i="2"/>
  <c r="G258" i="2"/>
  <c r="F257" i="2"/>
  <c r="U256" i="2"/>
  <c r="T256" i="2"/>
  <c r="S256" i="2"/>
  <c r="R256" i="2"/>
  <c r="Q256" i="2"/>
  <c r="P256" i="2"/>
  <c r="O256" i="2"/>
  <c r="N256" i="2"/>
  <c r="M256" i="2"/>
  <c r="L256" i="2"/>
  <c r="K256" i="2"/>
  <c r="J256" i="2"/>
  <c r="I256" i="2"/>
  <c r="H256" i="2"/>
  <c r="G256" i="2"/>
  <c r="F256" i="2"/>
  <c r="BD255" i="2"/>
  <c r="BE255" i="2" s="1"/>
  <c r="F255" i="2"/>
  <c r="BD254" i="2"/>
  <c r="BE254" i="2" s="1"/>
  <c r="F254" i="2"/>
  <c r="BD253" i="2"/>
  <c r="BE253" i="2" s="1"/>
  <c r="F253" i="2"/>
  <c r="BD252" i="2"/>
  <c r="BE252" i="2" s="1"/>
  <c r="F252" i="2"/>
  <c r="BD251" i="2"/>
  <c r="AD251" i="2"/>
  <c r="BI251" i="2" s="1"/>
  <c r="AC251" i="2"/>
  <c r="BH251" i="2" s="1"/>
  <c r="U251" i="2"/>
  <c r="T251" i="2"/>
  <c r="S251" i="2"/>
  <c r="R251" i="2"/>
  <c r="Q251" i="2"/>
  <c r="P251" i="2"/>
  <c r="O251" i="2"/>
  <c r="N251" i="2"/>
  <c r="M251" i="2"/>
  <c r="L251" i="2"/>
  <c r="K251" i="2"/>
  <c r="J251" i="2"/>
  <c r="I251" i="2"/>
  <c r="H251" i="2"/>
  <c r="G251" i="2"/>
  <c r="BD250" i="2"/>
  <c r="BE250" i="2" s="1"/>
  <c r="F250" i="2"/>
  <c r="BD249" i="2"/>
  <c r="BE249" i="2" s="1"/>
  <c r="F249" i="2"/>
  <c r="BD248" i="2"/>
  <c r="BE248" i="2" s="1"/>
  <c r="F248" i="2"/>
  <c r="F247" i="2" s="1"/>
  <c r="BD247" i="2"/>
  <c r="AD247" i="2"/>
  <c r="BI247" i="2" s="1"/>
  <c r="AC247" i="2"/>
  <c r="BH247" i="2" s="1"/>
  <c r="U247" i="2"/>
  <c r="T247" i="2"/>
  <c r="S247" i="2"/>
  <c r="R247" i="2"/>
  <c r="Q247" i="2"/>
  <c r="P247" i="2"/>
  <c r="O247" i="2"/>
  <c r="N247" i="2"/>
  <c r="M247" i="2"/>
  <c r="L247" i="2"/>
  <c r="K247" i="2"/>
  <c r="J247" i="2"/>
  <c r="I247" i="2"/>
  <c r="H247" i="2"/>
  <c r="G247" i="2"/>
  <c r="BD246" i="2"/>
  <c r="BE246" i="2" s="1"/>
  <c r="F246" i="2"/>
  <c r="BD245" i="2"/>
  <c r="BE245" i="2" s="1"/>
  <c r="F245" i="2"/>
  <c r="BD244" i="2"/>
  <c r="BE244" i="2" s="1"/>
  <c r="F244" i="2"/>
  <c r="BD243" i="2"/>
  <c r="BE243" i="2" s="1"/>
  <c r="F243" i="2"/>
  <c r="BD242" i="2"/>
  <c r="BE242" i="2" s="1"/>
  <c r="F242" i="2"/>
  <c r="BD241" i="2"/>
  <c r="AD241" i="2"/>
  <c r="BI241" i="2" s="1"/>
  <c r="AC241" i="2"/>
  <c r="BH241" i="2" s="1"/>
  <c r="U241" i="2"/>
  <c r="T241" i="2"/>
  <c r="S241" i="2"/>
  <c r="R241" i="2"/>
  <c r="Q241" i="2"/>
  <c r="P241" i="2"/>
  <c r="O241" i="2"/>
  <c r="N241" i="2"/>
  <c r="M241" i="2"/>
  <c r="L241" i="2"/>
  <c r="K241" i="2"/>
  <c r="J241" i="2"/>
  <c r="I241" i="2"/>
  <c r="H241" i="2"/>
  <c r="G241" i="2"/>
  <c r="BD240" i="2"/>
  <c r="BE240" i="2" s="1"/>
  <c r="F240" i="2"/>
  <c r="F239" i="2" s="1"/>
  <c r="BD239" i="2"/>
  <c r="AD239" i="2"/>
  <c r="BI239" i="2" s="1"/>
  <c r="AC239" i="2"/>
  <c r="U239" i="2"/>
  <c r="T239" i="2"/>
  <c r="S239" i="2"/>
  <c r="R239" i="2"/>
  <c r="Q239" i="2"/>
  <c r="P239" i="2"/>
  <c r="O239" i="2"/>
  <c r="N239" i="2"/>
  <c r="M239" i="2"/>
  <c r="L239" i="2"/>
  <c r="K239" i="2"/>
  <c r="J239" i="2"/>
  <c r="I239" i="2"/>
  <c r="H239" i="2"/>
  <c r="G239" i="2"/>
  <c r="BD227" i="2"/>
  <c r="BE227" i="2" s="1"/>
  <c r="F227" i="2"/>
  <c r="BD226" i="2"/>
  <c r="BE226" i="2" s="1"/>
  <c r="F226" i="2"/>
  <c r="BD225" i="2"/>
  <c r="BE225" i="2" s="1"/>
  <c r="F225" i="2"/>
  <c r="BD224" i="2"/>
  <c r="BE224" i="2" s="1"/>
  <c r="F224" i="2"/>
  <c r="BD223" i="2"/>
  <c r="BE223" i="2" s="1"/>
  <c r="F223" i="2"/>
  <c r="BD222" i="2"/>
  <c r="BE222" i="2" s="1"/>
  <c r="F222" i="2"/>
  <c r="BD221" i="2"/>
  <c r="BE221" i="2" s="1"/>
  <c r="F221" i="2"/>
  <c r="BD220" i="2"/>
  <c r="AD220" i="2"/>
  <c r="BI220" i="2" s="1"/>
  <c r="AC220" i="2"/>
  <c r="U220" i="2"/>
  <c r="T220" i="2"/>
  <c r="S220" i="2"/>
  <c r="R220" i="2"/>
  <c r="Q220" i="2"/>
  <c r="P220" i="2"/>
  <c r="O220" i="2"/>
  <c r="N220" i="2"/>
  <c r="M220" i="2"/>
  <c r="L220" i="2"/>
  <c r="K220" i="2"/>
  <c r="J220" i="2"/>
  <c r="I220" i="2"/>
  <c r="H220" i="2"/>
  <c r="G220" i="2"/>
  <c r="BD219" i="2"/>
  <c r="BE219" i="2" s="1"/>
  <c r="F219" i="2"/>
  <c r="BD218" i="2"/>
  <c r="BE218" i="2" s="1"/>
  <c r="F218" i="2"/>
  <c r="BD217" i="2"/>
  <c r="BE217" i="2" s="1"/>
  <c r="F217" i="2"/>
  <c r="BD216" i="2"/>
  <c r="BE216" i="2" s="1"/>
  <c r="F216" i="2"/>
  <c r="BD215" i="2"/>
  <c r="BE215" i="2" s="1"/>
  <c r="F215" i="2"/>
  <c r="BD214" i="2"/>
  <c r="BE214" i="2" s="1"/>
  <c r="F214" i="2"/>
  <c r="BD213" i="2"/>
  <c r="BE213" i="2" s="1"/>
  <c r="I213" i="2"/>
  <c r="I210" i="2" s="1"/>
  <c r="H213" i="2"/>
  <c r="H210" i="2" s="1"/>
  <c r="G213" i="2"/>
  <c r="G210" i="2" s="1"/>
  <c r="F213" i="2"/>
  <c r="BD212" i="2"/>
  <c r="BE212" i="2" s="1"/>
  <c r="F212" i="2"/>
  <c r="BD211" i="2"/>
  <c r="BE211" i="2" s="1"/>
  <c r="F211" i="2"/>
  <c r="BD210" i="2"/>
  <c r="AD210" i="2"/>
  <c r="AC210" i="2"/>
  <c r="BH210" i="2" s="1"/>
  <c r="U210" i="2"/>
  <c r="T210" i="2"/>
  <c r="S210" i="2"/>
  <c r="R210" i="2"/>
  <c r="Q210" i="2"/>
  <c r="P210" i="2"/>
  <c r="O210" i="2"/>
  <c r="N210" i="2"/>
  <c r="M210" i="2"/>
  <c r="L210" i="2"/>
  <c r="K210" i="2"/>
  <c r="J210" i="2"/>
  <c r="BD209" i="2"/>
  <c r="BE209" i="2" s="1"/>
  <c r="F209" i="2"/>
  <c r="F208" i="2" s="1"/>
  <c r="BD208" i="2"/>
  <c r="AD208" i="2"/>
  <c r="BI208" i="2" s="1"/>
  <c r="AC208" i="2"/>
  <c r="U208" i="2"/>
  <c r="T208" i="2"/>
  <c r="S208" i="2"/>
  <c r="R208" i="2"/>
  <c r="Q208" i="2"/>
  <c r="P208" i="2"/>
  <c r="O208" i="2"/>
  <c r="N208" i="2"/>
  <c r="M208" i="2"/>
  <c r="L208" i="2"/>
  <c r="K208" i="2"/>
  <c r="J208" i="2"/>
  <c r="I208" i="2"/>
  <c r="H208" i="2"/>
  <c r="G208" i="2"/>
  <c r="BD193" i="2"/>
  <c r="BE193" i="2" s="1"/>
  <c r="F193" i="2"/>
  <c r="F192" i="2" s="1"/>
  <c r="BD192" i="2"/>
  <c r="AD192" i="2"/>
  <c r="BI192" i="2" s="1"/>
  <c r="AC192" i="2"/>
  <c r="BH192" i="2" s="1"/>
  <c r="U192" i="2"/>
  <c r="T192" i="2"/>
  <c r="S192" i="2"/>
  <c r="R192" i="2"/>
  <c r="Q192" i="2"/>
  <c r="P192" i="2"/>
  <c r="O192" i="2"/>
  <c r="N192" i="2"/>
  <c r="M192" i="2"/>
  <c r="L192" i="2"/>
  <c r="K192" i="2"/>
  <c r="J192" i="2"/>
  <c r="I192" i="2"/>
  <c r="H192" i="2"/>
  <c r="G192" i="2"/>
  <c r="F191" i="2"/>
  <c r="F190" i="2"/>
  <c r="U189" i="2"/>
  <c r="T189" i="2"/>
  <c r="S189" i="2"/>
  <c r="R189" i="2"/>
  <c r="Q189" i="2"/>
  <c r="P189" i="2"/>
  <c r="O189" i="2"/>
  <c r="N189" i="2"/>
  <c r="M189" i="2"/>
  <c r="L189" i="2"/>
  <c r="K189" i="2"/>
  <c r="J189" i="2"/>
  <c r="I189" i="2"/>
  <c r="H189" i="2"/>
  <c r="G189" i="2"/>
  <c r="F189" i="2"/>
  <c r="F188" i="2"/>
  <c r="F187" i="2" s="1"/>
  <c r="U187" i="2"/>
  <c r="T187" i="2"/>
  <c r="S187" i="2"/>
  <c r="R187" i="2"/>
  <c r="Q187" i="2"/>
  <c r="P187" i="2"/>
  <c r="O187" i="2"/>
  <c r="N187" i="2"/>
  <c r="M187" i="2"/>
  <c r="L187" i="2"/>
  <c r="K187" i="2"/>
  <c r="J187" i="2"/>
  <c r="I187" i="2"/>
  <c r="H187" i="2"/>
  <c r="G187" i="2"/>
  <c r="BD186" i="2"/>
  <c r="BE186" i="2" s="1"/>
  <c r="F186" i="2"/>
  <c r="F185" i="2" s="1"/>
  <c r="BD185" i="2"/>
  <c r="AD185" i="2"/>
  <c r="BI185" i="2" s="1"/>
  <c r="AC185" i="2"/>
  <c r="BH185" i="2" s="1"/>
  <c r="U185" i="2"/>
  <c r="T185" i="2"/>
  <c r="S185" i="2"/>
  <c r="R185" i="2"/>
  <c r="Q185" i="2"/>
  <c r="P185" i="2"/>
  <c r="O185" i="2"/>
  <c r="N185" i="2"/>
  <c r="M185" i="2"/>
  <c r="L185" i="2"/>
  <c r="K185" i="2"/>
  <c r="J185" i="2"/>
  <c r="I185" i="2"/>
  <c r="H185" i="2"/>
  <c r="G185" i="2"/>
  <c r="BD184" i="2"/>
  <c r="BE184" i="2" s="1"/>
  <c r="F184" i="2"/>
  <c r="F183" i="2" s="1"/>
  <c r="BD183" i="2"/>
  <c r="AD183" i="2"/>
  <c r="BI183" i="2" s="1"/>
  <c r="AC183" i="2"/>
  <c r="BH183" i="2" s="1"/>
  <c r="U183" i="2"/>
  <c r="T183" i="2"/>
  <c r="S183" i="2"/>
  <c r="R183" i="2"/>
  <c r="Q183" i="2"/>
  <c r="P183" i="2"/>
  <c r="O183" i="2"/>
  <c r="N183" i="2"/>
  <c r="M183" i="2"/>
  <c r="L183" i="2"/>
  <c r="K183" i="2"/>
  <c r="J183" i="2"/>
  <c r="I183" i="2"/>
  <c r="H183" i="2"/>
  <c r="G183" i="2"/>
  <c r="BD182" i="2"/>
  <c r="BE182" i="2" s="1"/>
  <c r="F182" i="2"/>
  <c r="F180" i="2" s="1"/>
  <c r="BD181" i="2"/>
  <c r="BE181" i="2" s="1"/>
  <c r="F181" i="2"/>
  <c r="BD180" i="2"/>
  <c r="AD180" i="2"/>
  <c r="BI180" i="2" s="1"/>
  <c r="AC180" i="2"/>
  <c r="BH180" i="2" s="1"/>
  <c r="U180" i="2"/>
  <c r="T180" i="2"/>
  <c r="S180" i="2"/>
  <c r="R180" i="2"/>
  <c r="Q180" i="2"/>
  <c r="P180" i="2"/>
  <c r="O180" i="2"/>
  <c r="N180" i="2"/>
  <c r="M180" i="2"/>
  <c r="L180" i="2"/>
  <c r="K180" i="2"/>
  <c r="J180" i="2"/>
  <c r="I180" i="2"/>
  <c r="H180" i="2"/>
  <c r="G180" i="2"/>
  <c r="BD179" i="2"/>
  <c r="BE179" i="2" s="1"/>
  <c r="F179" i="2"/>
  <c r="F177" i="2" s="1"/>
  <c r="BD178" i="2"/>
  <c r="BE178" i="2" s="1"/>
  <c r="F178" i="2"/>
  <c r="BD177" i="2"/>
  <c r="AD177" i="2"/>
  <c r="BI177" i="2" s="1"/>
  <c r="AC177" i="2"/>
  <c r="BH177" i="2" s="1"/>
  <c r="U177" i="2"/>
  <c r="T177" i="2"/>
  <c r="S177" i="2"/>
  <c r="R177" i="2"/>
  <c r="Q177" i="2"/>
  <c r="P177" i="2"/>
  <c r="O177" i="2"/>
  <c r="N177" i="2"/>
  <c r="M177" i="2"/>
  <c r="L177" i="2"/>
  <c r="K177" i="2"/>
  <c r="J177" i="2"/>
  <c r="I177" i="2"/>
  <c r="H177" i="2"/>
  <c r="G177" i="2"/>
  <c r="BD176" i="2"/>
  <c r="BE176" i="2" s="1"/>
  <c r="F176" i="2"/>
  <c r="F175" i="2" s="1"/>
  <c r="BD175" i="2"/>
  <c r="AD175" i="2"/>
  <c r="BI175" i="2" s="1"/>
  <c r="AC175" i="2"/>
  <c r="BH175" i="2" s="1"/>
  <c r="U175" i="2"/>
  <c r="T175" i="2"/>
  <c r="S175" i="2"/>
  <c r="R175" i="2"/>
  <c r="Q175" i="2"/>
  <c r="P175" i="2"/>
  <c r="O175" i="2"/>
  <c r="N175" i="2"/>
  <c r="M175" i="2"/>
  <c r="L175" i="2"/>
  <c r="K175" i="2"/>
  <c r="J175" i="2"/>
  <c r="I175" i="2"/>
  <c r="H175" i="2"/>
  <c r="G175" i="2"/>
  <c r="BD174" i="2"/>
  <c r="BE174" i="2" s="1"/>
  <c r="F174" i="2"/>
  <c r="F173" i="2" s="1"/>
  <c r="BD173" i="2"/>
  <c r="AD173" i="2"/>
  <c r="BI173" i="2" s="1"/>
  <c r="AC173" i="2"/>
  <c r="BH173" i="2" s="1"/>
  <c r="U173" i="2"/>
  <c r="T173" i="2"/>
  <c r="S173" i="2"/>
  <c r="R173" i="2"/>
  <c r="Q173" i="2"/>
  <c r="P173" i="2"/>
  <c r="O173" i="2"/>
  <c r="N173" i="2"/>
  <c r="M173" i="2"/>
  <c r="L173" i="2"/>
  <c r="K173" i="2"/>
  <c r="J173" i="2"/>
  <c r="I173" i="2"/>
  <c r="H173" i="2"/>
  <c r="G173" i="2"/>
  <c r="BD167" i="2"/>
  <c r="BE167" i="2" s="1"/>
  <c r="F167" i="2"/>
  <c r="BD166" i="2"/>
  <c r="BE166" i="2" s="1"/>
  <c r="F166" i="2"/>
  <c r="BD165" i="2"/>
  <c r="AD165" i="2"/>
  <c r="BI165" i="2" s="1"/>
  <c r="AC165" i="2"/>
  <c r="BH165" i="2" s="1"/>
  <c r="U165" i="2"/>
  <c r="T165" i="2"/>
  <c r="S165" i="2"/>
  <c r="S164" i="2" s="1"/>
  <c r="R165" i="2"/>
  <c r="Q165" i="2"/>
  <c r="P165" i="2"/>
  <c r="O165" i="2"/>
  <c r="N165" i="2"/>
  <c r="M165" i="2"/>
  <c r="L165" i="2"/>
  <c r="L164" i="2" s="1"/>
  <c r="K165" i="2"/>
  <c r="J165" i="2"/>
  <c r="I165" i="2"/>
  <c r="H165" i="2"/>
  <c r="G165" i="2"/>
  <c r="BD163" i="2"/>
  <c r="BE163" i="2" s="1"/>
  <c r="F163" i="2"/>
  <c r="BD162" i="2"/>
  <c r="BE162" i="2" s="1"/>
  <c r="F162" i="2"/>
  <c r="F161" i="2" s="1"/>
  <c r="BD161" i="2"/>
  <c r="AD161" i="2"/>
  <c r="BI161" i="2" s="1"/>
  <c r="AC161" i="2"/>
  <c r="BH161" i="2" s="1"/>
  <c r="U161" i="2"/>
  <c r="T161" i="2"/>
  <c r="S161" i="2"/>
  <c r="R161" i="2"/>
  <c r="Q161" i="2"/>
  <c r="P161" i="2"/>
  <c r="O161" i="2"/>
  <c r="N161" i="2"/>
  <c r="M161" i="2"/>
  <c r="L161" i="2"/>
  <c r="K161" i="2"/>
  <c r="J161" i="2"/>
  <c r="I161" i="2"/>
  <c r="H161" i="2"/>
  <c r="G161" i="2"/>
  <c r="BD160" i="2"/>
  <c r="BE160" i="2" s="1"/>
  <c r="F160" i="2"/>
  <c r="F159" i="2" s="1"/>
  <c r="BD159" i="2"/>
  <c r="AD159" i="2"/>
  <c r="BI159" i="2" s="1"/>
  <c r="AC159" i="2"/>
  <c r="BH159" i="2" s="1"/>
  <c r="U159" i="2"/>
  <c r="T159" i="2"/>
  <c r="S159" i="2"/>
  <c r="R159" i="2"/>
  <c r="Q159" i="2"/>
  <c r="P159" i="2"/>
  <c r="O159" i="2"/>
  <c r="N159" i="2"/>
  <c r="M159" i="2"/>
  <c r="L159" i="2"/>
  <c r="K159" i="2"/>
  <c r="J159" i="2"/>
  <c r="I159" i="2"/>
  <c r="H159" i="2"/>
  <c r="G159" i="2"/>
  <c r="F158" i="2"/>
  <c r="F157" i="2" s="1"/>
  <c r="U157" i="2"/>
  <c r="T157" i="2"/>
  <c r="S157" i="2"/>
  <c r="R157" i="2"/>
  <c r="Q157" i="2"/>
  <c r="P157" i="2"/>
  <c r="O157" i="2"/>
  <c r="N157" i="2"/>
  <c r="M157" i="2"/>
  <c r="L157" i="2"/>
  <c r="K157" i="2"/>
  <c r="J157" i="2"/>
  <c r="I157" i="2"/>
  <c r="H157" i="2"/>
  <c r="G157" i="2"/>
  <c r="BD156" i="2"/>
  <c r="BE156" i="2" s="1"/>
  <c r="F156" i="2"/>
  <c r="F155" i="2" s="1"/>
  <c r="BD155" i="2"/>
  <c r="AD155" i="2"/>
  <c r="BI155" i="2" s="1"/>
  <c r="AC155" i="2"/>
  <c r="BH155" i="2" s="1"/>
  <c r="U155" i="2"/>
  <c r="T155" i="2"/>
  <c r="S155" i="2"/>
  <c r="R155" i="2"/>
  <c r="Q155" i="2"/>
  <c r="P155" i="2"/>
  <c r="O155" i="2"/>
  <c r="N155" i="2"/>
  <c r="M155" i="2"/>
  <c r="L155" i="2"/>
  <c r="K155" i="2"/>
  <c r="J155" i="2"/>
  <c r="I155" i="2"/>
  <c r="H155" i="2"/>
  <c r="G155" i="2"/>
  <c r="BD153" i="2"/>
  <c r="BE153" i="2" s="1"/>
  <c r="F153" i="2"/>
  <c r="BD152" i="2"/>
  <c r="BE152" i="2" s="1"/>
  <c r="F152" i="2"/>
  <c r="F151" i="2" s="1"/>
  <c r="BD151" i="2"/>
  <c r="AD151" i="2"/>
  <c r="BI151" i="2" s="1"/>
  <c r="AC151" i="2"/>
  <c r="U151" i="2"/>
  <c r="T151" i="2"/>
  <c r="S151" i="2"/>
  <c r="R151" i="2"/>
  <c r="Q151" i="2"/>
  <c r="P151" i="2"/>
  <c r="O151" i="2"/>
  <c r="N151" i="2"/>
  <c r="M151" i="2"/>
  <c r="L151" i="2"/>
  <c r="K151" i="2"/>
  <c r="J151" i="2"/>
  <c r="I151" i="2"/>
  <c r="H151" i="2"/>
  <c r="G151" i="2"/>
  <c r="BD150" i="2"/>
  <c r="BE150" i="2" s="1"/>
  <c r="F150" i="2"/>
  <c r="BD149" i="2"/>
  <c r="BE149" i="2" s="1"/>
  <c r="F149" i="2"/>
  <c r="BD148" i="2"/>
  <c r="AD148" i="2"/>
  <c r="AC148" i="2"/>
  <c r="BH148" i="2" s="1"/>
  <c r="U148" i="2"/>
  <c r="T148" i="2"/>
  <c r="S148" i="2"/>
  <c r="R148" i="2"/>
  <c r="Q148" i="2"/>
  <c r="P148" i="2"/>
  <c r="O148" i="2"/>
  <c r="N148" i="2"/>
  <c r="M148" i="2"/>
  <c r="L148" i="2"/>
  <c r="K148" i="2"/>
  <c r="J148" i="2"/>
  <c r="I148" i="2"/>
  <c r="H148" i="2"/>
  <c r="G148" i="2"/>
  <c r="BD134" i="2"/>
  <c r="BE134" i="2" s="1"/>
  <c r="AB134" i="2"/>
  <c r="F134" i="2"/>
  <c r="F133" i="2" s="1"/>
  <c r="BD133" i="2"/>
  <c r="AD133" i="2"/>
  <c r="BI133" i="2" s="1"/>
  <c r="AC133" i="2"/>
  <c r="BH133" i="2" s="1"/>
  <c r="U133" i="2"/>
  <c r="T133" i="2"/>
  <c r="S133" i="2"/>
  <c r="R133" i="2"/>
  <c r="Q133" i="2"/>
  <c r="P133" i="2"/>
  <c r="O133" i="2"/>
  <c r="N133" i="2"/>
  <c r="M133" i="2"/>
  <c r="L133" i="2"/>
  <c r="K133" i="2"/>
  <c r="J133" i="2"/>
  <c r="I133" i="2"/>
  <c r="H133" i="2"/>
  <c r="G133" i="2"/>
  <c r="BD132" i="2"/>
  <c r="BE132" i="2" s="1"/>
  <c r="F132" i="2"/>
  <c r="BD131" i="2"/>
  <c r="BE131" i="2" s="1"/>
  <c r="F131" i="2"/>
  <c r="BD130" i="2"/>
  <c r="BE130" i="2" s="1"/>
  <c r="F130" i="2"/>
  <c r="BD129" i="2"/>
  <c r="AD129" i="2"/>
  <c r="BI129" i="2" s="1"/>
  <c r="AC129" i="2"/>
  <c r="BH129" i="2" s="1"/>
  <c r="U129" i="2"/>
  <c r="T129" i="2"/>
  <c r="S129" i="2"/>
  <c r="R129" i="2"/>
  <c r="Q129" i="2"/>
  <c r="P129" i="2"/>
  <c r="O129" i="2"/>
  <c r="N129" i="2"/>
  <c r="M129" i="2"/>
  <c r="L129" i="2"/>
  <c r="K129" i="2"/>
  <c r="J129" i="2"/>
  <c r="I129" i="2"/>
  <c r="H129" i="2"/>
  <c r="G129" i="2"/>
  <c r="BD128" i="2"/>
  <c r="BE128" i="2" s="1"/>
  <c r="F128" i="2"/>
  <c r="F127" i="2" s="1"/>
  <c r="BD127" i="2"/>
  <c r="AD127" i="2"/>
  <c r="BI127" i="2" s="1"/>
  <c r="AC127" i="2"/>
  <c r="BH127" i="2" s="1"/>
  <c r="U127" i="2"/>
  <c r="T127" i="2"/>
  <c r="S127" i="2"/>
  <c r="R127" i="2"/>
  <c r="Q127" i="2"/>
  <c r="P127" i="2"/>
  <c r="O127" i="2"/>
  <c r="N127" i="2"/>
  <c r="M127" i="2"/>
  <c r="L127" i="2"/>
  <c r="K127" i="2"/>
  <c r="J127" i="2"/>
  <c r="I127" i="2"/>
  <c r="H127" i="2"/>
  <c r="G127" i="2"/>
  <c r="BD126" i="2"/>
  <c r="BE126" i="2" s="1"/>
  <c r="F126" i="2"/>
  <c r="F125" i="2" s="1"/>
  <c r="BD125" i="2"/>
  <c r="AD125" i="2"/>
  <c r="BI125" i="2" s="1"/>
  <c r="AC125" i="2"/>
  <c r="BH125" i="2" s="1"/>
  <c r="U125" i="2"/>
  <c r="T125" i="2"/>
  <c r="S125" i="2"/>
  <c r="R125" i="2"/>
  <c r="Q125" i="2"/>
  <c r="P125" i="2"/>
  <c r="O125" i="2"/>
  <c r="N125" i="2"/>
  <c r="M125" i="2"/>
  <c r="L125" i="2"/>
  <c r="K125" i="2"/>
  <c r="J125" i="2"/>
  <c r="I125" i="2"/>
  <c r="H125" i="2"/>
  <c r="G125" i="2"/>
  <c r="BD124" i="2"/>
  <c r="BE124" i="2" s="1"/>
  <c r="F124" i="2"/>
  <c r="F123" i="2" s="1"/>
  <c r="BD123" i="2"/>
  <c r="AD123" i="2"/>
  <c r="BI123" i="2" s="1"/>
  <c r="AC123" i="2"/>
  <c r="BH123" i="2" s="1"/>
  <c r="U123" i="2"/>
  <c r="T123" i="2"/>
  <c r="S123" i="2"/>
  <c r="R123" i="2"/>
  <c r="Q123" i="2"/>
  <c r="P123" i="2"/>
  <c r="O123" i="2"/>
  <c r="N123" i="2"/>
  <c r="M123" i="2"/>
  <c r="L123" i="2"/>
  <c r="K123" i="2"/>
  <c r="J123" i="2"/>
  <c r="I123" i="2"/>
  <c r="H123" i="2"/>
  <c r="G123" i="2"/>
  <c r="BD122" i="2"/>
  <c r="BE122" i="2" s="1"/>
  <c r="F122" i="2"/>
  <c r="BD121" i="2"/>
  <c r="BE121" i="2" s="1"/>
  <c r="F121" i="2"/>
  <c r="BD120" i="2"/>
  <c r="BE120" i="2" s="1"/>
  <c r="F120" i="2"/>
  <c r="BD119" i="2"/>
  <c r="BE119" i="2" s="1"/>
  <c r="F119" i="2"/>
  <c r="BD118" i="2"/>
  <c r="BE118" i="2" s="1"/>
  <c r="F118" i="2"/>
  <c r="BD117" i="2"/>
  <c r="BE117" i="2" s="1"/>
  <c r="F117" i="2"/>
  <c r="BD116" i="2"/>
  <c r="BE116" i="2" s="1"/>
  <c r="F116" i="2"/>
  <c r="BD115" i="2"/>
  <c r="BE115" i="2" s="1"/>
  <c r="F115" i="2"/>
  <c r="BD114" i="2"/>
  <c r="AD114" i="2"/>
  <c r="BI114" i="2" s="1"/>
  <c r="AC114" i="2"/>
  <c r="BH114" i="2" s="1"/>
  <c r="U114" i="2"/>
  <c r="T114" i="2"/>
  <c r="S114" i="2"/>
  <c r="R114" i="2"/>
  <c r="Q114" i="2"/>
  <c r="P114" i="2"/>
  <c r="O114" i="2"/>
  <c r="N114" i="2"/>
  <c r="M114" i="2"/>
  <c r="L114" i="2"/>
  <c r="K114" i="2"/>
  <c r="J114" i="2"/>
  <c r="I114" i="2"/>
  <c r="H114" i="2"/>
  <c r="G114" i="2"/>
  <c r="BD113" i="2"/>
  <c r="BE113" i="2" s="1"/>
  <c r="F113" i="2"/>
  <c r="F112" i="2" s="1"/>
  <c r="BD112" i="2"/>
  <c r="AD112" i="2"/>
  <c r="BI112" i="2" s="1"/>
  <c r="AC112" i="2"/>
  <c r="BH112" i="2" s="1"/>
  <c r="U112" i="2"/>
  <c r="T112" i="2"/>
  <c r="S112" i="2"/>
  <c r="R112" i="2"/>
  <c r="Q112" i="2"/>
  <c r="P112" i="2"/>
  <c r="O112" i="2"/>
  <c r="N112" i="2"/>
  <c r="M112" i="2"/>
  <c r="L112" i="2"/>
  <c r="K112" i="2"/>
  <c r="J112" i="2"/>
  <c r="I112" i="2"/>
  <c r="H112" i="2"/>
  <c r="G112" i="2"/>
  <c r="BD111" i="2"/>
  <c r="BE111" i="2" s="1"/>
  <c r="F111" i="2"/>
  <c r="BD110" i="2"/>
  <c r="BE110" i="2" s="1"/>
  <c r="F110" i="2"/>
  <c r="BD109" i="2"/>
  <c r="BE109" i="2" s="1"/>
  <c r="F109" i="2"/>
  <c r="BD108" i="2"/>
  <c r="BE108" i="2" s="1"/>
  <c r="F108" i="2"/>
  <c r="BD107" i="2"/>
  <c r="BE107" i="2" s="1"/>
  <c r="F107" i="2"/>
  <c r="BD106" i="2"/>
  <c r="BE106" i="2" s="1"/>
  <c r="F106" i="2"/>
  <c r="BD105" i="2"/>
  <c r="BE105" i="2" s="1"/>
  <c r="F105" i="2"/>
  <c r="BD104" i="2"/>
  <c r="BE104" i="2" s="1"/>
  <c r="F104" i="2"/>
  <c r="BD103" i="2"/>
  <c r="BE103" i="2" s="1"/>
  <c r="F103" i="2"/>
  <c r="F102" i="2"/>
  <c r="BD101" i="2"/>
  <c r="BE101" i="2" s="1"/>
  <c r="F101" i="2"/>
  <c r="BD100" i="2"/>
  <c r="AD100" i="2"/>
  <c r="BI100" i="2" s="1"/>
  <c r="AC100" i="2"/>
  <c r="BH100" i="2" s="1"/>
  <c r="U100" i="2"/>
  <c r="T100" i="2"/>
  <c r="S100" i="2"/>
  <c r="R100" i="2"/>
  <c r="Q100" i="2"/>
  <c r="P100" i="2"/>
  <c r="O100" i="2"/>
  <c r="N100" i="2"/>
  <c r="M100" i="2"/>
  <c r="L100" i="2"/>
  <c r="K100" i="2"/>
  <c r="J100" i="2"/>
  <c r="I100" i="2"/>
  <c r="H100" i="2"/>
  <c r="G100" i="2"/>
  <c r="BD99" i="2"/>
  <c r="BE99" i="2" s="1"/>
  <c r="F99" i="2"/>
  <c r="BD98" i="2"/>
  <c r="BE98" i="2" s="1"/>
  <c r="F98" i="2"/>
  <c r="BD97" i="2"/>
  <c r="BE97" i="2" s="1"/>
  <c r="F97" i="2"/>
  <c r="BD96" i="2"/>
  <c r="BE96" i="2" s="1"/>
  <c r="F96" i="2"/>
  <c r="BD95" i="2"/>
  <c r="BE95" i="2" s="1"/>
  <c r="F95" i="2"/>
  <c r="BD94" i="2"/>
  <c r="BE94" i="2" s="1"/>
  <c r="F94" i="2"/>
  <c r="BD93" i="2"/>
  <c r="BE93" i="2" s="1"/>
  <c r="F93" i="2"/>
  <c r="BD92" i="2"/>
  <c r="BE92" i="2" s="1"/>
  <c r="F92" i="2"/>
  <c r="F91" i="2" s="1"/>
  <c r="BD91" i="2"/>
  <c r="AD91" i="2"/>
  <c r="BI91" i="2" s="1"/>
  <c r="AC91" i="2"/>
  <c r="BH91" i="2" s="1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BD90" i="2"/>
  <c r="BE90" i="2" s="1"/>
  <c r="F90" i="2"/>
  <c r="F89" i="2" s="1"/>
  <c r="BD89" i="2"/>
  <c r="AD89" i="2"/>
  <c r="BI89" i="2" s="1"/>
  <c r="AC89" i="2"/>
  <c r="BH89" i="2" s="1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BD88" i="2"/>
  <c r="BE88" i="2" s="1"/>
  <c r="F88" i="2"/>
  <c r="F87" i="2" s="1"/>
  <c r="BD87" i="2"/>
  <c r="AD87" i="2"/>
  <c r="AC87" i="2"/>
  <c r="BH87" i="2" s="1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BD86" i="2"/>
  <c r="BE86" i="2" s="1"/>
  <c r="F86" i="2"/>
  <c r="BD85" i="2"/>
  <c r="BE85" i="2" s="1"/>
  <c r="F85" i="2"/>
  <c r="F84" i="2" s="1"/>
  <c r="BD84" i="2"/>
  <c r="AD84" i="2"/>
  <c r="BI84" i="2" s="1"/>
  <c r="AC84" i="2"/>
  <c r="BH84" i="2" s="1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66" i="2"/>
  <c r="F65" i="2" s="1"/>
  <c r="BD65" i="2"/>
  <c r="AD65" i="2"/>
  <c r="BI65" i="2" s="1"/>
  <c r="AC65" i="2"/>
  <c r="BH65" i="2" s="1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4" i="2"/>
  <c r="F63" i="2" s="1"/>
  <c r="BD63" i="2"/>
  <c r="AD63" i="2"/>
  <c r="BI63" i="2" s="1"/>
  <c r="AC63" i="2"/>
  <c r="BH63" i="2" s="1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2" i="2"/>
  <c r="F61" i="2"/>
  <c r="F60" i="2"/>
  <c r="F59" i="2" s="1"/>
  <c r="BD59" i="2"/>
  <c r="AD59" i="2"/>
  <c r="BI59" i="2" s="1"/>
  <c r="AC59" i="2"/>
  <c r="BH59" i="2" s="1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8" i="2"/>
  <c r="F57" i="2"/>
  <c r="F55" i="2" s="1"/>
  <c r="F56" i="2"/>
  <c r="BD55" i="2"/>
  <c r="AD55" i="2"/>
  <c r="BI55" i="2" s="1"/>
  <c r="AC55" i="2"/>
  <c r="BH55" i="2" s="1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3" i="2"/>
  <c r="F52" i="2"/>
  <c r="F51" i="2"/>
  <c r="F50" i="2"/>
  <c r="F49" i="2"/>
  <c r="F48" i="2"/>
  <c r="F47" i="2"/>
  <c r="F46" i="2"/>
  <c r="BI45" i="2"/>
  <c r="BH45" i="2"/>
  <c r="BD45" i="2"/>
  <c r="AD45" i="2"/>
  <c r="AC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4" i="2"/>
  <c r="F43" i="2" s="1"/>
  <c r="BI43" i="2"/>
  <c r="BH43" i="2"/>
  <c r="BD43" i="2"/>
  <c r="AD43" i="2"/>
  <c r="AC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2" i="2"/>
  <c r="F41" i="2"/>
  <c r="BD40" i="2"/>
  <c r="AD40" i="2"/>
  <c r="BI40" i="2" s="1"/>
  <c r="AC40" i="2"/>
  <c r="BH40" i="2" s="1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39" i="2"/>
  <c r="F38" i="2"/>
  <c r="F37" i="2"/>
  <c r="BD36" i="2"/>
  <c r="AD36" i="2"/>
  <c r="BI36" i="2" s="1"/>
  <c r="AC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4" i="2"/>
  <c r="F33" i="2"/>
  <c r="F32" i="2"/>
  <c r="BD31" i="2"/>
  <c r="AD31" i="2"/>
  <c r="BI31" i="2" s="1"/>
  <c r="AC31" i="2"/>
  <c r="BH31" i="2" s="1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0" i="2"/>
  <c r="F29" i="2"/>
  <c r="F28" i="2"/>
  <c r="F27" i="2"/>
  <c r="F26" i="2"/>
  <c r="BD25" i="2"/>
  <c r="AD25" i="2"/>
  <c r="BI25" i="2" s="1"/>
  <c r="AC25" i="2"/>
  <c r="BH25" i="2" s="1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3" i="2"/>
  <c r="F22" i="2" s="1"/>
  <c r="BD22" i="2"/>
  <c r="AD22" i="2"/>
  <c r="BI22" i="2" s="1"/>
  <c r="AC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1" i="2"/>
  <c r="F20" i="2" s="1"/>
  <c r="BD20" i="2"/>
  <c r="AD20" i="2"/>
  <c r="BI20" i="2" s="1"/>
  <c r="AC20" i="2"/>
  <c r="BH20" i="2" s="1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19" i="2"/>
  <c r="F18" i="2" s="1"/>
  <c r="BD18" i="2"/>
  <c r="AD18" i="2"/>
  <c r="BI18" i="2" s="1"/>
  <c r="AC18" i="2"/>
  <c r="BH18" i="2" s="1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307" i="2" l="1"/>
  <c r="O321" i="2"/>
  <c r="T35" i="2"/>
  <c r="H154" i="2"/>
  <c r="O316" i="2"/>
  <c r="N17" i="2"/>
  <c r="BE373" i="2"/>
  <c r="BE25" i="2"/>
  <c r="M24" i="2"/>
  <c r="S35" i="2"/>
  <c r="BE180" i="2"/>
  <c r="J307" i="2"/>
  <c r="BE151" i="2"/>
  <c r="G498" i="2"/>
  <c r="L24" i="2"/>
  <c r="H498" i="2"/>
  <c r="N362" i="2"/>
  <c r="U367" i="2"/>
  <c r="G17" i="2"/>
  <c r="T340" i="2"/>
  <c r="BE405" i="2"/>
  <c r="P362" i="2"/>
  <c r="N372" i="2"/>
  <c r="Q388" i="2"/>
  <c r="K498" i="2"/>
  <c r="K154" i="2"/>
  <c r="BE314" i="2"/>
  <c r="M498" i="2"/>
  <c r="O404" i="2"/>
  <c r="F258" i="2"/>
  <c r="BE208" i="2"/>
  <c r="N367" i="2"/>
  <c r="P498" i="2"/>
  <c r="J17" i="2"/>
  <c r="M340" i="2"/>
  <c r="I498" i="2"/>
  <c r="F498" i="2"/>
  <c r="J35" i="2"/>
  <c r="P54" i="2"/>
  <c r="L154" i="2"/>
  <c r="BE173" i="2"/>
  <c r="R307" i="2"/>
  <c r="P316" i="2"/>
  <c r="H367" i="2"/>
  <c r="F473" i="2"/>
  <c r="S473" i="2"/>
  <c r="J498" i="2"/>
  <c r="Q316" i="2"/>
  <c r="G321" i="2"/>
  <c r="G340" i="2"/>
  <c r="I404" i="2"/>
  <c r="J451" i="2"/>
  <c r="R316" i="2"/>
  <c r="H340" i="2"/>
  <c r="S362" i="2"/>
  <c r="J367" i="2"/>
  <c r="Q372" i="2"/>
  <c r="T388" i="2"/>
  <c r="K451" i="2"/>
  <c r="U307" i="2"/>
  <c r="T362" i="2"/>
  <c r="L473" i="2"/>
  <c r="T54" i="2"/>
  <c r="L404" i="2"/>
  <c r="K321" i="2"/>
  <c r="BE368" i="2"/>
  <c r="BE125" i="2"/>
  <c r="BE377" i="2"/>
  <c r="T451" i="2"/>
  <c r="BE499" i="2"/>
  <c r="G54" i="2"/>
  <c r="J473" i="2"/>
  <c r="M54" i="2"/>
  <c r="BE59" i="2"/>
  <c r="F377" i="2"/>
  <c r="BE424" i="2"/>
  <c r="G451" i="2"/>
  <c r="K473" i="2"/>
  <c r="BE483" i="2"/>
  <c r="I154" i="2"/>
  <c r="L321" i="2"/>
  <c r="L451" i="2"/>
  <c r="L498" i="2"/>
  <c r="O17" i="2"/>
  <c r="BE87" i="2"/>
  <c r="J154" i="2"/>
  <c r="M451" i="2"/>
  <c r="I451" i="2"/>
  <c r="Q54" i="2"/>
  <c r="K307" i="2"/>
  <c r="U381" i="2"/>
  <c r="BE438" i="2"/>
  <c r="O451" i="2"/>
  <c r="BE18" i="2"/>
  <c r="R54" i="2"/>
  <c r="M154" i="2"/>
  <c r="J316" i="2"/>
  <c r="P451" i="2"/>
  <c r="J24" i="2"/>
  <c r="K362" i="2"/>
  <c r="R367" i="2"/>
  <c r="G381" i="2"/>
  <c r="L388" i="2"/>
  <c r="R404" i="2"/>
  <c r="S17" i="2"/>
  <c r="T17" i="2"/>
  <c r="Q17" i="2"/>
  <c r="N307" i="2"/>
  <c r="R321" i="2"/>
  <c r="N340" i="2"/>
  <c r="S367" i="2"/>
  <c r="O367" i="2"/>
  <c r="R17" i="2"/>
  <c r="U54" i="2"/>
  <c r="BE161" i="2"/>
  <c r="N388" i="2"/>
  <c r="T404" i="2"/>
  <c r="BE479" i="2"/>
  <c r="BE112" i="2"/>
  <c r="BE148" i="2"/>
  <c r="F286" i="2"/>
  <c r="BE220" i="2"/>
  <c r="BE328" i="2"/>
  <c r="BE391" i="2"/>
  <c r="G409" i="2"/>
  <c r="T498" i="2"/>
  <c r="BE192" i="2"/>
  <c r="F220" i="2"/>
  <c r="BE239" i="2"/>
  <c r="BE247" i="2"/>
  <c r="P404" i="2"/>
  <c r="BE469" i="2"/>
  <c r="H17" i="2"/>
  <c r="J372" i="2"/>
  <c r="Q404" i="2"/>
  <c r="BE341" i="2"/>
  <c r="G404" i="2"/>
  <c r="BE412" i="2"/>
  <c r="BE485" i="2"/>
  <c r="I54" i="2"/>
  <c r="J321" i="2"/>
  <c r="H381" i="2"/>
  <c r="BE386" i="2"/>
  <c r="U24" i="2"/>
  <c r="BE241" i="2"/>
  <c r="H35" i="2"/>
  <c r="O154" i="2"/>
  <c r="F241" i="2"/>
  <c r="J404" i="2"/>
  <c r="T473" i="2"/>
  <c r="N473" i="2"/>
  <c r="P17" i="2"/>
  <c r="I35" i="2"/>
  <c r="M307" i="2"/>
  <c r="M321" i="2"/>
  <c r="U362" i="2"/>
  <c r="L367" i="2"/>
  <c r="K404" i="2"/>
  <c r="R451" i="2"/>
  <c r="O473" i="2"/>
  <c r="U154" i="2"/>
  <c r="F36" i="2"/>
  <c r="BE165" i="2"/>
  <c r="BE251" i="2"/>
  <c r="U316" i="2"/>
  <c r="U372" i="2"/>
  <c r="BE389" i="2"/>
  <c r="G473" i="2"/>
  <c r="Q473" i="2"/>
  <c r="BE481" i="2"/>
  <c r="N498" i="2"/>
  <c r="BE185" i="2"/>
  <c r="F251" i="2"/>
  <c r="P307" i="2"/>
  <c r="L316" i="2"/>
  <c r="P321" i="2"/>
  <c r="K340" i="2"/>
  <c r="H362" i="2"/>
  <c r="T381" i="2"/>
  <c r="I388" i="2"/>
  <c r="U451" i="2"/>
  <c r="H473" i="2"/>
  <c r="P154" i="2"/>
  <c r="L340" i="2"/>
  <c r="N381" i="2"/>
  <c r="O35" i="2"/>
  <c r="O164" i="2"/>
  <c r="BE474" i="2"/>
  <c r="K17" i="2"/>
  <c r="R154" i="2"/>
  <c r="AB501" i="2"/>
  <c r="O24" i="2"/>
  <c r="G154" i="2"/>
  <c r="S154" i="2"/>
  <c r="BE363" i="2"/>
  <c r="P409" i="2"/>
  <c r="BE414" i="2"/>
  <c r="BE440" i="2"/>
  <c r="AB502" i="2"/>
  <c r="R473" i="2"/>
  <c r="S54" i="2"/>
  <c r="R164" i="2"/>
  <c r="BH208" i="2"/>
  <c r="I321" i="2"/>
  <c r="P340" i="2"/>
  <c r="I362" i="2"/>
  <c r="R372" i="2"/>
  <c r="Q409" i="2"/>
  <c r="Q451" i="2"/>
  <c r="BE501" i="2"/>
  <c r="Q24" i="2"/>
  <c r="BE177" i="2"/>
  <c r="BH220" i="2"/>
  <c r="BE280" i="2"/>
  <c r="BE305" i="2"/>
  <c r="I307" i="2"/>
  <c r="F321" i="2"/>
  <c r="U340" i="2"/>
  <c r="Q340" i="2"/>
  <c r="F25" i="2"/>
  <c r="R340" i="2"/>
  <c r="G388" i="2"/>
  <c r="N451" i="2"/>
  <c r="BH469" i="2"/>
  <c r="M473" i="2"/>
  <c r="M164" i="2"/>
  <c r="AB227" i="2"/>
  <c r="S316" i="2"/>
  <c r="AB425" i="2"/>
  <c r="S340" i="2"/>
  <c r="G362" i="2"/>
  <c r="K24" i="2"/>
  <c r="T24" i="2"/>
  <c r="N54" i="2"/>
  <c r="BE210" i="2"/>
  <c r="T316" i="2"/>
  <c r="M362" i="2"/>
  <c r="G35" i="2"/>
  <c r="G164" i="2"/>
  <c r="F210" i="2"/>
  <c r="K316" i="2"/>
  <c r="N321" i="2"/>
  <c r="S307" i="2"/>
  <c r="H372" i="2"/>
  <c r="P388" i="2"/>
  <c r="O409" i="2"/>
  <c r="I473" i="2"/>
  <c r="J54" i="2"/>
  <c r="I164" i="2"/>
  <c r="O307" i="2"/>
  <c r="M316" i="2"/>
  <c r="BE349" i="2"/>
  <c r="P381" i="2"/>
  <c r="H409" i="2"/>
  <c r="BE452" i="2"/>
  <c r="U17" i="2"/>
  <c r="K54" i="2"/>
  <c r="J164" i="2"/>
  <c r="N316" i="2"/>
  <c r="H316" i="2"/>
  <c r="Q321" i="2"/>
  <c r="BE343" i="2"/>
  <c r="Q362" i="2"/>
  <c r="R388" i="2"/>
  <c r="I409" i="2"/>
  <c r="AB441" i="2"/>
  <c r="I24" i="2"/>
  <c r="K35" i="2"/>
  <c r="K372" i="2"/>
  <c r="R381" i="2"/>
  <c r="S388" i="2"/>
  <c r="U498" i="2"/>
  <c r="Q498" i="2"/>
  <c r="F31" i="2"/>
  <c r="L35" i="2"/>
  <c r="BE89" i="2"/>
  <c r="N154" i="2"/>
  <c r="J340" i="2"/>
  <c r="G367" i="2"/>
  <c r="K409" i="2"/>
  <c r="AB454" i="2"/>
  <c r="R498" i="2"/>
  <c r="P24" i="2"/>
  <c r="M35" i="2"/>
  <c r="AB192" i="2"/>
  <c r="Q154" i="2"/>
  <c r="U164" i="2"/>
  <c r="L307" i="2"/>
  <c r="AB424" i="2"/>
  <c r="O372" i="2"/>
  <c r="S381" i="2"/>
  <c r="M381" i="2"/>
  <c r="O388" i="2"/>
  <c r="P473" i="2"/>
  <c r="O498" i="2"/>
  <c r="BE20" i="2"/>
  <c r="BE133" i="2"/>
  <c r="BE155" i="2"/>
  <c r="U321" i="2"/>
  <c r="BE410" i="2"/>
  <c r="BE310" i="2"/>
  <c r="AB65" i="2"/>
  <c r="S24" i="2"/>
  <c r="P35" i="2"/>
  <c r="L54" i="2"/>
  <c r="BE91" i="2"/>
  <c r="BE114" i="2"/>
  <c r="T154" i="2"/>
  <c r="H164" i="2"/>
  <c r="AB295" i="2"/>
  <c r="BE267" i="2"/>
  <c r="G316" i="2"/>
  <c r="AB392" i="2"/>
  <c r="M404" i="2"/>
  <c r="J409" i="2"/>
  <c r="H451" i="2"/>
  <c r="BE454" i="2"/>
  <c r="BE319" i="2"/>
  <c r="BE324" i="2"/>
  <c r="S372" i="2"/>
  <c r="N404" i="2"/>
  <c r="BE407" i="2"/>
  <c r="BI438" i="2"/>
  <c r="S498" i="2"/>
  <c r="BE127" i="2"/>
  <c r="L17" i="2"/>
  <c r="N24" i="2"/>
  <c r="BH36" i="2"/>
  <c r="R35" i="2"/>
  <c r="Q307" i="2"/>
  <c r="I316" i="2"/>
  <c r="T372" i="2"/>
  <c r="L409" i="2"/>
  <c r="BE416" i="2"/>
  <c r="BE422" i="2"/>
  <c r="U473" i="2"/>
  <c r="R24" i="2"/>
  <c r="M17" i="2"/>
  <c r="O54" i="2"/>
  <c r="BE123" i="2"/>
  <c r="K164" i="2"/>
  <c r="J362" i="2"/>
  <c r="F362" i="2"/>
  <c r="I367" i="2"/>
  <c r="P372" i="2"/>
  <c r="I381" i="2"/>
  <c r="U388" i="2"/>
  <c r="M409" i="2"/>
  <c r="BE43" i="2"/>
  <c r="T164" i="2"/>
  <c r="G24" i="2"/>
  <c r="AB133" i="2"/>
  <c r="AB193" i="2"/>
  <c r="BE159" i="2"/>
  <c r="S321" i="2"/>
  <c r="J381" i="2"/>
  <c r="BH481" i="2"/>
  <c r="BE491" i="2"/>
  <c r="I17" i="2"/>
  <c r="BE36" i="2"/>
  <c r="H24" i="2"/>
  <c r="BE31" i="2"/>
  <c r="U35" i="2"/>
  <c r="H54" i="2"/>
  <c r="BE55" i="2"/>
  <c r="F100" i="2"/>
  <c r="T307" i="2"/>
  <c r="T321" i="2"/>
  <c r="I340" i="2"/>
  <c r="L362" i="2"/>
  <c r="K367" i="2"/>
  <c r="T367" i="2"/>
  <c r="G372" i="2"/>
  <c r="K381" i="2"/>
  <c r="AB440" i="2"/>
  <c r="BE477" i="2"/>
  <c r="F367" i="2"/>
  <c r="L381" i="2"/>
  <c r="H388" i="2"/>
  <c r="S404" i="2"/>
  <c r="AB455" i="2"/>
  <c r="AB349" i="2"/>
  <c r="M367" i="2"/>
  <c r="I372" i="2"/>
  <c r="N35" i="2"/>
  <c r="BE40" i="2"/>
  <c r="F45" i="2"/>
  <c r="BE65" i="2"/>
  <c r="BI148" i="2"/>
  <c r="P164" i="2"/>
  <c r="G307" i="2"/>
  <c r="AB329" i="2"/>
  <c r="F343" i="2"/>
  <c r="F340" i="2" s="1"/>
  <c r="O362" i="2"/>
  <c r="BE365" i="2"/>
  <c r="J388" i="2"/>
  <c r="U404" i="2"/>
  <c r="R409" i="2"/>
  <c r="N409" i="2"/>
  <c r="BI469" i="2"/>
  <c r="F54" i="2"/>
  <c r="F148" i="2"/>
  <c r="N164" i="2"/>
  <c r="Q164" i="2"/>
  <c r="BE175" i="2"/>
  <c r="BE258" i="2"/>
  <c r="H307" i="2"/>
  <c r="BE308" i="2"/>
  <c r="BE317" i="2"/>
  <c r="H321" i="2"/>
  <c r="BE326" i="2"/>
  <c r="O381" i="2"/>
  <c r="K388" i="2"/>
  <c r="S409" i="2"/>
  <c r="BE420" i="2"/>
  <c r="BH440" i="2"/>
  <c r="Q35" i="2"/>
  <c r="F40" i="2"/>
  <c r="F35" i="2" s="1"/>
  <c r="BE322" i="2"/>
  <c r="P367" i="2"/>
  <c r="BE370" i="2"/>
  <c r="L372" i="2"/>
  <c r="F388" i="2"/>
  <c r="T409" i="2"/>
  <c r="BI452" i="2"/>
  <c r="BE489" i="2"/>
  <c r="BE493" i="2"/>
  <c r="AB350" i="2"/>
  <c r="O340" i="2"/>
  <c r="R362" i="2"/>
  <c r="Q367" i="2"/>
  <c r="M372" i="2"/>
  <c r="Q381" i="2"/>
  <c r="M388" i="2"/>
  <c r="H404" i="2"/>
  <c r="U409" i="2"/>
  <c r="F451" i="2"/>
  <c r="S451" i="2"/>
  <c r="BE183" i="2"/>
  <c r="F165" i="2"/>
  <c r="F164" i="2" s="1"/>
  <c r="F154" i="2"/>
  <c r="F114" i="2"/>
  <c r="F129" i="2"/>
  <c r="BE22" i="2"/>
  <c r="BE45" i="2"/>
  <c r="F409" i="2"/>
  <c r="F381" i="2"/>
  <c r="F17" i="2"/>
  <c r="F316" i="2"/>
  <c r="F372" i="2"/>
  <c r="F404" i="2"/>
  <c r="AB391" i="2"/>
  <c r="BH151" i="2"/>
  <c r="AB296" i="2"/>
  <c r="AB66" i="2"/>
  <c r="BE100" i="2"/>
  <c r="BH239" i="2"/>
  <c r="BH308" i="2"/>
  <c r="BH341" i="2"/>
  <c r="AB132" i="2"/>
  <c r="BI210" i="2"/>
  <c r="BI308" i="2"/>
  <c r="BE312" i="2"/>
  <c r="AB328" i="2"/>
  <c r="BI341" i="2"/>
  <c r="BE382" i="2"/>
  <c r="BH454" i="2"/>
  <c r="BE496" i="2"/>
  <c r="BI87" i="2"/>
  <c r="BH22" i="2"/>
  <c r="BE84" i="2"/>
  <c r="BE63" i="2"/>
  <c r="BE129" i="2"/>
  <c r="BE262" i="2"/>
  <c r="BE272" i="2"/>
  <c r="BE286" i="2"/>
  <c r="BE294" i="2"/>
  <c r="BE375" i="2"/>
  <c r="F24" i="2" l="1"/>
  <c r="BD18" i="8" l="1"/>
  <c r="AD18" i="8"/>
  <c r="BI18" i="8" s="1"/>
  <c r="AC18" i="8"/>
  <c r="BH18" i="8" s="1"/>
  <c r="BE18" i="8" l="1"/>
  <c r="BG875" i="8"/>
  <c r="BF875" i="8"/>
  <c r="BB875" i="8"/>
  <c r="BC875" i="8" s="1"/>
  <c r="BG874" i="8"/>
  <c r="BF874" i="8"/>
  <c r="BB874" i="8"/>
  <c r="BC874" i="8" s="1"/>
  <c r="BG873" i="8"/>
  <c r="BF873" i="8"/>
  <c r="BB873" i="8"/>
  <c r="BC873" i="8" s="1"/>
  <c r="BG872" i="8"/>
  <c r="BF872" i="8"/>
  <c r="BB872" i="8"/>
  <c r="BC872" i="8" s="1"/>
  <c r="BG871" i="8"/>
  <c r="BF871" i="8"/>
  <c r="BB871" i="8"/>
  <c r="BC871" i="8" s="1"/>
  <c r="BG870" i="8"/>
  <c r="BF870" i="8"/>
  <c r="BB870" i="8"/>
  <c r="BC870" i="8" s="1"/>
  <c r="BG869" i="8"/>
  <c r="BF869" i="8"/>
  <c r="BB869" i="8"/>
  <c r="BC869" i="8" s="1"/>
  <c r="BG868" i="8"/>
  <c r="BF868" i="8"/>
  <c r="BB868" i="8"/>
  <c r="BC868" i="8" s="1"/>
  <c r="BG867" i="8"/>
  <c r="BF867" i="8"/>
  <c r="BB867" i="8"/>
  <c r="BC867" i="8" s="1"/>
  <c r="BG866" i="8"/>
  <c r="BF866" i="8"/>
  <c r="BB866" i="8"/>
  <c r="BC866" i="8" s="1"/>
  <c r="BG865" i="8"/>
  <c r="BF865" i="8"/>
  <c r="BB865" i="8"/>
  <c r="BC865" i="8" s="1"/>
  <c r="BG864" i="8"/>
  <c r="BF864" i="8"/>
  <c r="BB864" i="8"/>
  <c r="BC864" i="8" s="1"/>
  <c r="BG863" i="8"/>
  <c r="BF863" i="8"/>
  <c r="BB863" i="8"/>
  <c r="BC863" i="8" s="1"/>
  <c r="BI860" i="8"/>
  <c r="BH860" i="8"/>
  <c r="BI859" i="8"/>
  <c r="BH859" i="8"/>
  <c r="BI858" i="8"/>
  <c r="BH858" i="8"/>
  <c r="BI857" i="8"/>
  <c r="BH857" i="8"/>
  <c r="BI856" i="8"/>
  <c r="BH856" i="8"/>
  <c r="BI855" i="8"/>
  <c r="BH855" i="8"/>
  <c r="BI854" i="8"/>
  <c r="BH854" i="8"/>
  <c r="BI853" i="8"/>
  <c r="BH853" i="8"/>
  <c r="BI852" i="8"/>
  <c r="BH852" i="8"/>
  <c r="BI851" i="8"/>
  <c r="BH851" i="8"/>
  <c r="BI850" i="8"/>
  <c r="BH850" i="8"/>
  <c r="BI849" i="8"/>
  <c r="BH849" i="8"/>
  <c r="BI848" i="8"/>
  <c r="BH848" i="8"/>
  <c r="BI847" i="8"/>
  <c r="BH847" i="8"/>
  <c r="BI846" i="8"/>
  <c r="BH846" i="8"/>
  <c r="BI845" i="8"/>
  <c r="BH845" i="8"/>
  <c r="BI844" i="8"/>
  <c r="BH844" i="8"/>
  <c r="BI843" i="8"/>
  <c r="BH843" i="8"/>
  <c r="BI842" i="8"/>
  <c r="BH842" i="8"/>
  <c r="BI841" i="8"/>
  <c r="BH841" i="8"/>
  <c r="BI840" i="8"/>
  <c r="BH840" i="8"/>
  <c r="BI839" i="8"/>
  <c r="BH839" i="8"/>
  <c r="BI838" i="8"/>
  <c r="BH838" i="8"/>
  <c r="BI837" i="8"/>
  <c r="BH837" i="8"/>
  <c r="BI836" i="8"/>
  <c r="BH836" i="8"/>
  <c r="BI835" i="8"/>
  <c r="BH835" i="8"/>
  <c r="BI834" i="8"/>
  <c r="BH834" i="8"/>
  <c r="BI833" i="8"/>
  <c r="BH833" i="8"/>
  <c r="BI832" i="8"/>
  <c r="BH832" i="8"/>
  <c r="BI831" i="8"/>
  <c r="BH831" i="8"/>
  <c r="BI830" i="8"/>
  <c r="BH830" i="8"/>
  <c r="BI829" i="8"/>
  <c r="BH829" i="8"/>
  <c r="BI828" i="8"/>
  <c r="BH828" i="8"/>
  <c r="BI827" i="8"/>
  <c r="BH827" i="8"/>
  <c r="BI826" i="8"/>
  <c r="BH826" i="8"/>
  <c r="BI825" i="8"/>
  <c r="BH825" i="8"/>
  <c r="BI824" i="8"/>
  <c r="BH824" i="8"/>
  <c r="BI823" i="8"/>
  <c r="BH823" i="8"/>
  <c r="BI822" i="8"/>
  <c r="BH822" i="8"/>
  <c r="BI821" i="8"/>
  <c r="BH821" i="8"/>
  <c r="BI820" i="8"/>
  <c r="BH820" i="8"/>
  <c r="BI819" i="8"/>
  <c r="BH819" i="8"/>
  <c r="BI818" i="8"/>
  <c r="BH818" i="8"/>
  <c r="H818" i="8"/>
  <c r="G818" i="8"/>
  <c r="BI817" i="8"/>
  <c r="BH817" i="8"/>
  <c r="BI816" i="8"/>
  <c r="BH816" i="8"/>
  <c r="BI815" i="8"/>
  <c r="BH815" i="8"/>
  <c r="BI814" i="8"/>
  <c r="BH814" i="8"/>
  <c r="BI813" i="8"/>
  <c r="BH813" i="8"/>
  <c r="BI812" i="8"/>
  <c r="BH812" i="8"/>
  <c r="BI811" i="8"/>
  <c r="BH811" i="8"/>
  <c r="BI810" i="8"/>
  <c r="BH810" i="8"/>
  <c r="BI809" i="8"/>
  <c r="BH809" i="8"/>
  <c r="BI808" i="8"/>
  <c r="BH808" i="8"/>
  <c r="BI807" i="8"/>
  <c r="BH807" i="8"/>
  <c r="BI806" i="8"/>
  <c r="BH806" i="8"/>
  <c r="BI805" i="8"/>
  <c r="BH805" i="8"/>
  <c r="BI804" i="8"/>
  <c r="BH804" i="8"/>
  <c r="BI803" i="8"/>
  <c r="BH803" i="8"/>
  <c r="BI802" i="8"/>
  <c r="BH802" i="8"/>
  <c r="BI801" i="8"/>
  <c r="BH801" i="8"/>
  <c r="BI800" i="8"/>
  <c r="BH800" i="8"/>
  <c r="BI799" i="8"/>
  <c r="BH799" i="8"/>
  <c r="BI798" i="8"/>
  <c r="BH798" i="8"/>
  <c r="BI797" i="8"/>
  <c r="BH797" i="8"/>
  <c r="BI796" i="8"/>
  <c r="BH796" i="8"/>
  <c r="BI795" i="8"/>
  <c r="BH795" i="8"/>
  <c r="BI794" i="8"/>
  <c r="BH794" i="8"/>
  <c r="H794" i="8"/>
  <c r="G794" i="8"/>
  <c r="BI793" i="8"/>
  <c r="BH793" i="8"/>
  <c r="BI792" i="8"/>
  <c r="BH792" i="8"/>
  <c r="BI791" i="8"/>
  <c r="BH791" i="8"/>
  <c r="BI790" i="8"/>
  <c r="BH790" i="8"/>
  <c r="BI789" i="8"/>
  <c r="BH789" i="8"/>
  <c r="BI788" i="8"/>
  <c r="BH788" i="8"/>
  <c r="BI787" i="8"/>
  <c r="BH787" i="8"/>
  <c r="BI786" i="8"/>
  <c r="BH786" i="8"/>
  <c r="BI785" i="8"/>
  <c r="BH785" i="8"/>
  <c r="BI784" i="8"/>
  <c r="BH784" i="8"/>
  <c r="BI783" i="8"/>
  <c r="BH783" i="8"/>
  <c r="BI782" i="8"/>
  <c r="BH782" i="8"/>
  <c r="BI781" i="8"/>
  <c r="BH781" i="8"/>
  <c r="BI780" i="8"/>
  <c r="BH780" i="8"/>
  <c r="BI779" i="8"/>
  <c r="BH779" i="8"/>
  <c r="BI778" i="8"/>
  <c r="BH778" i="8"/>
  <c r="H778" i="8"/>
  <c r="G778" i="8"/>
  <c r="BI777" i="8"/>
  <c r="BH777" i="8"/>
  <c r="BI776" i="8"/>
  <c r="BH776" i="8"/>
  <c r="BI775" i="8"/>
  <c r="BH775" i="8"/>
  <c r="BI774" i="8"/>
  <c r="BH774" i="8"/>
  <c r="BI773" i="8"/>
  <c r="BH773" i="8"/>
  <c r="BI772" i="8"/>
  <c r="BH772" i="8"/>
  <c r="BI771" i="8"/>
  <c r="BH771" i="8"/>
  <c r="BI770" i="8"/>
  <c r="BH770" i="8"/>
  <c r="BI769" i="8"/>
  <c r="BH769" i="8"/>
  <c r="BI768" i="8"/>
  <c r="BH768" i="8"/>
  <c r="BI767" i="8"/>
  <c r="BH767" i="8"/>
  <c r="BI766" i="8"/>
  <c r="BH766" i="8"/>
  <c r="H766" i="8"/>
  <c r="G766" i="8"/>
  <c r="BI765" i="8"/>
  <c r="BH765" i="8"/>
  <c r="BI764" i="8"/>
  <c r="BH764" i="8"/>
  <c r="BI763" i="8"/>
  <c r="BH763" i="8"/>
  <c r="BI762" i="8"/>
  <c r="BH762" i="8"/>
  <c r="BI761" i="8"/>
  <c r="BH761" i="8"/>
  <c r="BI760" i="8"/>
  <c r="BH760" i="8"/>
  <c r="BI759" i="8"/>
  <c r="BH759" i="8"/>
  <c r="BI758" i="8"/>
  <c r="BH758" i="8"/>
  <c r="BI757" i="8"/>
  <c r="BH757" i="8"/>
  <c r="BI756" i="8"/>
  <c r="BH756" i="8"/>
  <c r="BI755" i="8"/>
  <c r="BH755" i="8"/>
  <c r="BI754" i="8"/>
  <c r="BH754" i="8"/>
  <c r="BI753" i="8"/>
  <c r="BH753" i="8"/>
  <c r="BI752" i="8"/>
  <c r="BH752" i="8"/>
  <c r="BI751" i="8"/>
  <c r="BH751" i="8"/>
  <c r="BI750" i="8"/>
  <c r="BH750" i="8"/>
  <c r="BI749" i="8"/>
  <c r="BH749" i="8"/>
  <c r="BI748" i="8"/>
  <c r="BH748" i="8"/>
  <c r="BI747" i="8"/>
  <c r="BH747" i="8"/>
  <c r="BI746" i="8"/>
  <c r="BH746" i="8"/>
  <c r="BI745" i="8"/>
  <c r="BH745" i="8"/>
  <c r="BI744" i="8"/>
  <c r="BH744" i="8"/>
  <c r="BI743" i="8"/>
  <c r="BH743" i="8"/>
  <c r="BI742" i="8"/>
  <c r="BH742" i="8"/>
  <c r="BI741" i="8"/>
  <c r="BH741" i="8"/>
  <c r="BI740" i="8"/>
  <c r="BH740" i="8"/>
  <c r="BI739" i="8"/>
  <c r="BH739" i="8"/>
  <c r="BI738" i="8"/>
  <c r="BH738" i="8"/>
  <c r="BI737" i="8"/>
  <c r="BH737" i="8"/>
  <c r="BI736" i="8"/>
  <c r="BH736" i="8"/>
  <c r="BI735" i="8"/>
  <c r="BH735" i="8"/>
  <c r="BI734" i="8"/>
  <c r="BH734" i="8"/>
  <c r="BI733" i="8"/>
  <c r="BH733" i="8"/>
  <c r="BI732" i="8"/>
  <c r="BH732" i="8"/>
  <c r="BI731" i="8"/>
  <c r="BH731" i="8"/>
  <c r="BI730" i="8"/>
  <c r="BH730" i="8"/>
  <c r="BI729" i="8"/>
  <c r="BH729" i="8"/>
  <c r="BI728" i="8"/>
  <c r="BH728" i="8"/>
  <c r="BI727" i="8"/>
  <c r="BH727" i="8"/>
  <c r="BI726" i="8"/>
  <c r="BH726" i="8"/>
  <c r="BI725" i="8"/>
  <c r="BH725" i="8"/>
  <c r="BI724" i="8"/>
  <c r="BH724" i="8"/>
  <c r="BI723" i="8"/>
  <c r="BH723" i="8"/>
  <c r="BI722" i="8"/>
  <c r="BH722" i="8"/>
  <c r="BI721" i="8"/>
  <c r="BH721" i="8"/>
  <c r="BI720" i="8"/>
  <c r="BH720" i="8"/>
  <c r="BI719" i="8"/>
  <c r="BH719" i="8"/>
  <c r="BI718" i="8"/>
  <c r="BH718" i="8"/>
  <c r="BI717" i="8"/>
  <c r="BH717" i="8"/>
  <c r="BI716" i="8"/>
  <c r="BH716" i="8"/>
  <c r="BI715" i="8"/>
  <c r="BH715" i="8"/>
  <c r="BI714" i="8"/>
  <c r="BH714" i="8"/>
  <c r="BI713" i="8"/>
  <c r="BH713" i="8"/>
  <c r="BI712" i="8"/>
  <c r="BH712" i="8"/>
  <c r="BI711" i="8"/>
  <c r="BH711" i="8"/>
  <c r="BI710" i="8"/>
  <c r="BH710" i="8"/>
  <c r="BI709" i="8"/>
  <c r="BH709" i="8"/>
  <c r="BI708" i="8"/>
  <c r="BH708" i="8"/>
  <c r="BI707" i="8"/>
  <c r="BH707" i="8"/>
  <c r="BI706" i="8"/>
  <c r="BH706" i="8"/>
  <c r="BI705" i="8"/>
  <c r="BH705" i="8"/>
  <c r="BI704" i="8"/>
  <c r="BH704" i="8"/>
  <c r="BI703" i="8"/>
  <c r="BH703" i="8"/>
  <c r="BI702" i="8"/>
  <c r="BH702" i="8"/>
  <c r="BI701" i="8"/>
  <c r="BH701" i="8"/>
  <c r="H701" i="8"/>
  <c r="G701" i="8"/>
  <c r="BI700" i="8"/>
  <c r="BH700" i="8"/>
  <c r="BI699" i="8"/>
  <c r="BH699" i="8"/>
  <c r="BI698" i="8"/>
  <c r="BH698" i="8"/>
  <c r="BI697" i="8"/>
  <c r="BH697" i="8"/>
  <c r="BI696" i="8"/>
  <c r="BH696" i="8"/>
  <c r="BI695" i="8"/>
  <c r="BH695" i="8"/>
  <c r="BI694" i="8"/>
  <c r="BH694" i="8"/>
  <c r="BI693" i="8"/>
  <c r="BH693" i="8"/>
  <c r="BI692" i="8"/>
  <c r="BH692" i="8"/>
  <c r="BI691" i="8"/>
  <c r="BH691" i="8"/>
  <c r="BI690" i="8"/>
  <c r="BH690" i="8"/>
  <c r="BI689" i="8"/>
  <c r="BH689" i="8"/>
  <c r="BI688" i="8"/>
  <c r="BH688" i="8"/>
  <c r="BI687" i="8"/>
  <c r="BH687" i="8"/>
  <c r="BI686" i="8"/>
  <c r="BH686" i="8"/>
  <c r="H686" i="8"/>
  <c r="G686" i="8"/>
  <c r="BI685" i="8"/>
  <c r="BH685" i="8"/>
  <c r="BI684" i="8"/>
  <c r="BH684" i="8"/>
  <c r="H684" i="8"/>
  <c r="G684" i="8"/>
  <c r="BI683" i="8"/>
  <c r="BH683" i="8"/>
  <c r="BI682" i="8"/>
  <c r="BH682" i="8"/>
  <c r="BI681" i="8"/>
  <c r="BH681" i="8"/>
  <c r="BI680" i="8"/>
  <c r="BH680" i="8"/>
  <c r="BI679" i="8"/>
  <c r="BH679" i="8"/>
  <c r="BI678" i="8"/>
  <c r="BH678" i="8"/>
  <c r="BI677" i="8"/>
  <c r="BH677" i="8"/>
  <c r="BI676" i="8"/>
  <c r="BH676" i="8"/>
  <c r="BI675" i="8"/>
  <c r="BH675" i="8"/>
  <c r="BI674" i="8"/>
  <c r="BH674" i="8"/>
  <c r="BI673" i="8"/>
  <c r="BH673" i="8"/>
  <c r="BI672" i="8"/>
  <c r="BH672" i="8"/>
  <c r="BI671" i="8"/>
  <c r="BH671" i="8"/>
  <c r="BI670" i="8"/>
  <c r="BH670" i="8"/>
  <c r="BI669" i="8"/>
  <c r="BH669" i="8"/>
  <c r="BI668" i="8"/>
  <c r="BH668" i="8"/>
  <c r="BI667" i="8"/>
  <c r="BH667" i="8"/>
  <c r="BI666" i="8"/>
  <c r="BH666" i="8"/>
  <c r="BI665" i="8"/>
  <c r="BH665" i="8"/>
  <c r="BI664" i="8"/>
  <c r="BH664" i="8"/>
  <c r="BI663" i="8"/>
  <c r="BH663" i="8"/>
  <c r="BI662" i="8"/>
  <c r="BH662" i="8"/>
  <c r="BI661" i="8"/>
  <c r="BH661" i="8"/>
  <c r="BI660" i="8"/>
  <c r="BH660" i="8"/>
  <c r="BI659" i="8"/>
  <c r="BH659" i="8"/>
  <c r="BI658" i="8"/>
  <c r="BH658" i="8"/>
  <c r="BI657" i="8"/>
  <c r="BH657" i="8"/>
  <c r="BI656" i="8"/>
  <c r="BH656" i="8"/>
  <c r="BI655" i="8"/>
  <c r="BH655" i="8"/>
  <c r="BI654" i="8"/>
  <c r="BH654" i="8"/>
  <c r="BI653" i="8"/>
  <c r="BH653" i="8"/>
  <c r="BI652" i="8"/>
  <c r="BH652" i="8"/>
  <c r="BI651" i="8"/>
  <c r="BH651" i="8"/>
  <c r="BI650" i="8"/>
  <c r="BH650" i="8"/>
  <c r="BI649" i="8"/>
  <c r="BH649" i="8"/>
  <c r="BI648" i="8"/>
  <c r="BH648" i="8"/>
  <c r="BI647" i="8"/>
  <c r="BH647" i="8"/>
  <c r="BI646" i="8"/>
  <c r="BH646" i="8"/>
  <c r="BI645" i="8"/>
  <c r="BH645" i="8"/>
  <c r="BI644" i="8"/>
  <c r="BH644" i="8"/>
  <c r="BI643" i="8"/>
  <c r="BH643" i="8"/>
  <c r="BI642" i="8"/>
  <c r="BH642" i="8"/>
  <c r="BI641" i="8"/>
  <c r="BH641" i="8"/>
  <c r="BI640" i="8"/>
  <c r="BH640" i="8"/>
  <c r="BI639" i="8"/>
  <c r="BH639" i="8"/>
  <c r="BI638" i="8"/>
  <c r="BH638" i="8"/>
  <c r="BI637" i="8"/>
  <c r="BH637" i="8"/>
  <c r="BI636" i="8"/>
  <c r="BH636" i="8"/>
  <c r="BI635" i="8"/>
  <c r="BH635" i="8"/>
  <c r="BI634" i="8"/>
  <c r="BH634" i="8"/>
  <c r="BI633" i="8"/>
  <c r="BH633" i="8"/>
  <c r="BI632" i="8"/>
  <c r="BH632" i="8"/>
  <c r="BI631" i="8"/>
  <c r="BH631" i="8"/>
  <c r="BI630" i="8"/>
  <c r="BH630" i="8"/>
  <c r="BI629" i="8"/>
  <c r="BH629" i="8"/>
  <c r="BI628" i="8"/>
  <c r="BH628" i="8"/>
  <c r="BI627" i="8"/>
  <c r="BH627" i="8"/>
  <c r="BI626" i="8"/>
  <c r="BH626" i="8"/>
  <c r="BI625" i="8"/>
  <c r="BH625" i="8"/>
  <c r="BI624" i="8"/>
  <c r="BH624" i="8"/>
  <c r="BI623" i="8"/>
  <c r="BH623" i="8"/>
  <c r="BI622" i="8"/>
  <c r="BH622" i="8"/>
  <c r="BI621" i="8"/>
  <c r="BH621" i="8"/>
  <c r="BI620" i="8"/>
  <c r="BH620" i="8"/>
  <c r="BI619" i="8"/>
  <c r="BH619" i="8"/>
  <c r="BI618" i="8"/>
  <c r="BH618" i="8"/>
  <c r="BI617" i="8"/>
  <c r="BH617" i="8"/>
  <c r="BI616" i="8"/>
  <c r="BH616" i="8"/>
  <c r="BI615" i="8"/>
  <c r="BH615" i="8"/>
  <c r="BI614" i="8"/>
  <c r="BH614" i="8"/>
  <c r="BI613" i="8"/>
  <c r="BH613" i="8"/>
  <c r="BI612" i="8"/>
  <c r="BH612" i="8"/>
  <c r="BI611" i="8"/>
  <c r="BH611" i="8"/>
  <c r="BI610" i="8"/>
  <c r="BH610" i="8"/>
  <c r="H610" i="8"/>
  <c r="G610" i="8"/>
  <c r="BI609" i="8"/>
  <c r="BH609" i="8"/>
  <c r="BI608" i="8"/>
  <c r="BH608" i="8"/>
  <c r="BI607" i="8"/>
  <c r="BH607" i="8"/>
  <c r="BI606" i="8"/>
  <c r="BH606" i="8"/>
  <c r="BI605" i="8"/>
  <c r="BH605" i="8"/>
  <c r="BI604" i="8"/>
  <c r="BH604" i="8"/>
  <c r="BI603" i="8"/>
  <c r="BH603" i="8"/>
  <c r="BI602" i="8"/>
  <c r="BH602" i="8"/>
  <c r="BI601" i="8"/>
  <c r="BH601" i="8"/>
  <c r="BI600" i="8"/>
  <c r="BH600" i="8"/>
  <c r="BI599" i="8"/>
  <c r="BH599" i="8"/>
  <c r="BI598" i="8"/>
  <c r="BH598" i="8"/>
  <c r="BI597" i="8"/>
  <c r="BH597" i="8"/>
  <c r="BI596" i="8"/>
  <c r="BH596" i="8"/>
  <c r="BI595" i="8"/>
  <c r="BH595" i="8"/>
  <c r="BI594" i="8"/>
  <c r="BH594" i="8"/>
  <c r="BI587" i="8"/>
  <c r="BH587" i="8"/>
  <c r="BI586" i="8"/>
  <c r="BH586" i="8"/>
  <c r="BI585" i="8"/>
  <c r="BH585" i="8"/>
  <c r="AU585" i="8"/>
  <c r="AO585" i="8"/>
  <c r="BG585" i="8" s="1"/>
  <c r="BI584" i="8"/>
  <c r="BH584" i="8"/>
  <c r="BI583" i="8"/>
  <c r="BH583" i="8"/>
  <c r="BI582" i="8"/>
  <c r="BH582" i="8"/>
  <c r="AW582" i="8"/>
  <c r="AU582" i="8"/>
  <c r="AO582" i="8"/>
  <c r="BG582" i="8" s="1"/>
  <c r="BI581" i="8"/>
  <c r="BH581" i="8"/>
  <c r="AU581" i="8"/>
  <c r="BI580" i="8"/>
  <c r="BH580" i="8"/>
  <c r="BI579" i="8"/>
  <c r="BH579" i="8"/>
  <c r="BI578" i="8"/>
  <c r="BH578" i="8"/>
  <c r="BI577" i="8"/>
  <c r="BH577" i="8"/>
  <c r="AU577" i="8"/>
  <c r="AO577" i="8"/>
  <c r="BG577" i="8" s="1"/>
  <c r="BI571" i="8"/>
  <c r="BH571" i="8"/>
  <c r="BI569" i="8"/>
  <c r="BH569" i="8"/>
  <c r="BI566" i="8"/>
  <c r="BH566" i="8"/>
  <c r="BI563" i="8"/>
  <c r="BH563" i="8"/>
  <c r="BI561" i="8"/>
  <c r="BH561" i="8"/>
  <c r="BI559" i="8"/>
  <c r="BH559" i="8"/>
  <c r="BI555" i="8"/>
  <c r="BH555" i="8"/>
  <c r="BI553" i="8"/>
  <c r="BH553" i="8"/>
  <c r="BI551" i="8"/>
  <c r="BH551" i="8"/>
  <c r="BI549" i="8"/>
  <c r="BH549" i="8"/>
  <c r="BI547" i="8"/>
  <c r="BH547" i="8"/>
  <c r="BI543" i="8"/>
  <c r="BH543" i="8"/>
  <c r="AO543" i="8"/>
  <c r="BD522" i="8"/>
  <c r="BE522" i="8" s="1"/>
  <c r="F522" i="8"/>
  <c r="F521" i="8" s="1"/>
  <c r="BD521" i="8"/>
  <c r="AD521" i="8"/>
  <c r="BI521" i="8" s="1"/>
  <c r="AC521" i="8"/>
  <c r="BH521" i="8" s="1"/>
  <c r="U521" i="8"/>
  <c r="T521" i="8"/>
  <c r="S521" i="8"/>
  <c r="R521" i="8"/>
  <c r="Q521" i="8"/>
  <c r="P521" i="8"/>
  <c r="O521" i="8"/>
  <c r="N521" i="8"/>
  <c r="M521" i="8"/>
  <c r="L521" i="8"/>
  <c r="K521" i="8"/>
  <c r="J521" i="8"/>
  <c r="I521" i="8"/>
  <c r="H521" i="8"/>
  <c r="G521" i="8"/>
  <c r="BD520" i="8"/>
  <c r="BE520" i="8" s="1"/>
  <c r="F520" i="8"/>
  <c r="F519" i="8" s="1"/>
  <c r="BD519" i="8"/>
  <c r="AD519" i="8"/>
  <c r="BI519" i="8" s="1"/>
  <c r="AC519" i="8"/>
  <c r="BH519" i="8" s="1"/>
  <c r="U519" i="8"/>
  <c r="T519" i="8"/>
  <c r="S519" i="8"/>
  <c r="R519" i="8"/>
  <c r="Q519" i="8"/>
  <c r="P519" i="8"/>
  <c r="O519" i="8"/>
  <c r="N519" i="8"/>
  <c r="M519" i="8"/>
  <c r="L519" i="8"/>
  <c r="K519" i="8"/>
  <c r="J519" i="8"/>
  <c r="I519" i="8"/>
  <c r="H519" i="8"/>
  <c r="G519" i="8"/>
  <c r="BD517" i="8"/>
  <c r="BE517" i="8" s="1"/>
  <c r="F517" i="8"/>
  <c r="F516" i="8" s="1"/>
  <c r="BD516" i="8"/>
  <c r="AD516" i="8"/>
  <c r="BI516" i="8" s="1"/>
  <c r="AC516" i="8"/>
  <c r="BH516" i="8" s="1"/>
  <c r="U516" i="8"/>
  <c r="T516" i="8"/>
  <c r="S516" i="8"/>
  <c r="R516" i="8"/>
  <c r="Q516" i="8"/>
  <c r="P516" i="8"/>
  <c r="O516" i="8"/>
  <c r="N516" i="8"/>
  <c r="M516" i="8"/>
  <c r="L516" i="8"/>
  <c r="K516" i="8"/>
  <c r="J516" i="8"/>
  <c r="I516" i="8"/>
  <c r="H516" i="8"/>
  <c r="G516" i="8"/>
  <c r="BD514" i="8"/>
  <c r="BE514" i="8" s="1"/>
  <c r="BD513" i="8"/>
  <c r="AD513" i="8"/>
  <c r="BI513" i="8" s="1"/>
  <c r="AC513" i="8"/>
  <c r="BH513" i="8" s="1"/>
  <c r="U513" i="8"/>
  <c r="T513" i="8"/>
  <c r="S513" i="8"/>
  <c r="R513" i="8"/>
  <c r="Q513" i="8"/>
  <c r="P513" i="8"/>
  <c r="O513" i="8"/>
  <c r="N513" i="8"/>
  <c r="M513" i="8"/>
  <c r="L513" i="8"/>
  <c r="K513" i="8"/>
  <c r="J513" i="8"/>
  <c r="I513" i="8"/>
  <c r="H513" i="8"/>
  <c r="G513" i="8"/>
  <c r="F513" i="8"/>
  <c r="BD510" i="8"/>
  <c r="BE510" i="8" s="1"/>
  <c r="F510" i="8"/>
  <c r="F509" i="8" s="1"/>
  <c r="BD509" i="8"/>
  <c r="AD509" i="8"/>
  <c r="BI509" i="8" s="1"/>
  <c r="AC509" i="8"/>
  <c r="BH509" i="8" s="1"/>
  <c r="U509" i="8"/>
  <c r="T509" i="8"/>
  <c r="S509" i="8"/>
  <c r="R509" i="8"/>
  <c r="Q509" i="8"/>
  <c r="P509" i="8"/>
  <c r="O509" i="8"/>
  <c r="N509" i="8"/>
  <c r="M509" i="8"/>
  <c r="L509" i="8"/>
  <c r="K509" i="8"/>
  <c r="J509" i="8"/>
  <c r="I509" i="8"/>
  <c r="H509" i="8"/>
  <c r="G509" i="8"/>
  <c r="BD508" i="8"/>
  <c r="BE508" i="8" s="1"/>
  <c r="F508" i="8"/>
  <c r="F507" i="8" s="1"/>
  <c r="BD507" i="8"/>
  <c r="AD507" i="8"/>
  <c r="BI507" i="8" s="1"/>
  <c r="AC507" i="8"/>
  <c r="BH507" i="8" s="1"/>
  <c r="U507" i="8"/>
  <c r="T507" i="8"/>
  <c r="S507" i="8"/>
  <c r="R507" i="8"/>
  <c r="Q507" i="8"/>
  <c r="P507" i="8"/>
  <c r="O507" i="8"/>
  <c r="N507" i="8"/>
  <c r="M507" i="8"/>
  <c r="L507" i="8"/>
  <c r="K507" i="8"/>
  <c r="J507" i="8"/>
  <c r="I507" i="8"/>
  <c r="H507" i="8"/>
  <c r="G507" i="8"/>
  <c r="BD506" i="8"/>
  <c r="BE506" i="8" s="1"/>
  <c r="F506" i="8"/>
  <c r="BD505" i="8"/>
  <c r="BE505" i="8" s="1"/>
  <c r="F505" i="8"/>
  <c r="F503" i="8" s="1"/>
  <c r="BD504" i="8"/>
  <c r="BE504" i="8" s="1"/>
  <c r="F504" i="8"/>
  <c r="BD503" i="8"/>
  <c r="AD503" i="8"/>
  <c r="BI503" i="8" s="1"/>
  <c r="AC503" i="8"/>
  <c r="BH503" i="8" s="1"/>
  <c r="U503" i="8"/>
  <c r="T503" i="8"/>
  <c r="S503" i="8"/>
  <c r="R503" i="8"/>
  <c r="Q503" i="8"/>
  <c r="P503" i="8"/>
  <c r="O503" i="8"/>
  <c r="N503" i="8"/>
  <c r="M503" i="8"/>
  <c r="L503" i="8"/>
  <c r="K503" i="8"/>
  <c r="J503" i="8"/>
  <c r="I503" i="8"/>
  <c r="H503" i="8"/>
  <c r="G503" i="8"/>
  <c r="BD498" i="8"/>
  <c r="BE498" i="8" s="1"/>
  <c r="F498" i="8"/>
  <c r="F497" i="8" s="1"/>
  <c r="BD497" i="8"/>
  <c r="AD497" i="8"/>
  <c r="BI497" i="8" s="1"/>
  <c r="AC497" i="8"/>
  <c r="BH497" i="8" s="1"/>
  <c r="U497" i="8"/>
  <c r="T497" i="8"/>
  <c r="S497" i="8"/>
  <c r="R497" i="8"/>
  <c r="Q497" i="8"/>
  <c r="P497" i="8"/>
  <c r="O497" i="8"/>
  <c r="N497" i="8"/>
  <c r="M497" i="8"/>
  <c r="L497" i="8"/>
  <c r="K497" i="8"/>
  <c r="J497" i="8"/>
  <c r="I497" i="8"/>
  <c r="H497" i="8"/>
  <c r="G497" i="8"/>
  <c r="BD496" i="8"/>
  <c r="BE496" i="8" s="1"/>
  <c r="F496" i="8"/>
  <c r="F495" i="8" s="1"/>
  <c r="BD495" i="8"/>
  <c r="AD495" i="8"/>
  <c r="BI495" i="8" s="1"/>
  <c r="AC495" i="8"/>
  <c r="BH495" i="8" s="1"/>
  <c r="U495" i="8"/>
  <c r="T495" i="8"/>
  <c r="S495" i="8"/>
  <c r="R495" i="8"/>
  <c r="Q495" i="8"/>
  <c r="P495" i="8"/>
  <c r="O495" i="8"/>
  <c r="N495" i="8"/>
  <c r="M495" i="8"/>
  <c r="L495" i="8"/>
  <c r="K495" i="8"/>
  <c r="J495" i="8"/>
  <c r="I495" i="8"/>
  <c r="H495" i="8"/>
  <c r="G495" i="8"/>
  <c r="BD494" i="8"/>
  <c r="BE494" i="8" s="1"/>
  <c r="F494" i="8"/>
  <c r="BD493" i="8"/>
  <c r="AD493" i="8"/>
  <c r="BI493" i="8" s="1"/>
  <c r="AC493" i="8"/>
  <c r="BH493" i="8" s="1"/>
  <c r="U493" i="8"/>
  <c r="T493" i="8"/>
  <c r="S493" i="8"/>
  <c r="R493" i="8"/>
  <c r="Q493" i="8"/>
  <c r="P493" i="8"/>
  <c r="O493" i="8"/>
  <c r="N493" i="8"/>
  <c r="M493" i="8"/>
  <c r="L493" i="8"/>
  <c r="K493" i="8"/>
  <c r="J493" i="8"/>
  <c r="I493" i="8"/>
  <c r="H493" i="8"/>
  <c r="G493" i="8"/>
  <c r="BD492" i="8"/>
  <c r="BE492" i="8" s="1"/>
  <c r="F492" i="8"/>
  <c r="BD491" i="8"/>
  <c r="AD491" i="8"/>
  <c r="BI491" i="8" s="1"/>
  <c r="AC491" i="8"/>
  <c r="BH491" i="8" s="1"/>
  <c r="U491" i="8"/>
  <c r="T491" i="8"/>
  <c r="S491" i="8"/>
  <c r="R491" i="8"/>
  <c r="Q491" i="8"/>
  <c r="P491" i="8"/>
  <c r="O491" i="8"/>
  <c r="N491" i="8"/>
  <c r="M491" i="8"/>
  <c r="L491" i="8"/>
  <c r="K491" i="8"/>
  <c r="J491" i="8"/>
  <c r="I491" i="8"/>
  <c r="H491" i="8"/>
  <c r="G491" i="8"/>
  <c r="BD490" i="8"/>
  <c r="BE490" i="8" s="1"/>
  <c r="F490" i="8"/>
  <c r="BD489" i="8"/>
  <c r="BE489" i="8" s="1"/>
  <c r="F489" i="8"/>
  <c r="F488" i="8" s="1"/>
  <c r="BD488" i="8"/>
  <c r="AD488" i="8"/>
  <c r="BI488" i="8" s="1"/>
  <c r="AC488" i="8"/>
  <c r="BH488" i="8" s="1"/>
  <c r="U488" i="8"/>
  <c r="T488" i="8"/>
  <c r="S488" i="8"/>
  <c r="R488" i="8"/>
  <c r="Q488" i="8"/>
  <c r="P488" i="8"/>
  <c r="O488" i="8"/>
  <c r="N488" i="8"/>
  <c r="M488" i="8"/>
  <c r="L488" i="8"/>
  <c r="K488" i="8"/>
  <c r="J488" i="8"/>
  <c r="I488" i="8"/>
  <c r="H488" i="8"/>
  <c r="G488" i="8"/>
  <c r="BD486" i="8"/>
  <c r="BE486" i="8" s="1"/>
  <c r="BD485" i="8"/>
  <c r="BE485" i="8" s="1"/>
  <c r="BD482" i="8"/>
  <c r="BE482" i="8" s="1"/>
  <c r="F478" i="8"/>
  <c r="BD478" i="8"/>
  <c r="AD478" i="8"/>
  <c r="BI478" i="8" s="1"/>
  <c r="AC478" i="8"/>
  <c r="U478" i="8"/>
  <c r="T478" i="8"/>
  <c r="S478" i="8"/>
  <c r="R478" i="8"/>
  <c r="Q478" i="8"/>
  <c r="P478" i="8"/>
  <c r="O478" i="8"/>
  <c r="N478" i="8"/>
  <c r="M478" i="8"/>
  <c r="L478" i="8"/>
  <c r="K478" i="8"/>
  <c r="J478" i="8"/>
  <c r="I478" i="8"/>
  <c r="H478" i="8"/>
  <c r="G478" i="8"/>
  <c r="BD464" i="8"/>
  <c r="BE464" i="8" s="1"/>
  <c r="F464" i="8"/>
  <c r="F463" i="8" s="1"/>
  <c r="BD463" i="8"/>
  <c r="AD463" i="8"/>
  <c r="BI463" i="8" s="1"/>
  <c r="AC463" i="8"/>
  <c r="BH463" i="8" s="1"/>
  <c r="BD462" i="8"/>
  <c r="BE462" i="8" s="1"/>
  <c r="F462" i="8"/>
  <c r="F461" i="8" s="1"/>
  <c r="BD461" i="8"/>
  <c r="AD461" i="8"/>
  <c r="BI461" i="8" s="1"/>
  <c r="AC461" i="8"/>
  <c r="BD448" i="8"/>
  <c r="BE448" i="8" s="1"/>
  <c r="F448" i="8"/>
  <c r="F447" i="8" s="1"/>
  <c r="BD447" i="8"/>
  <c r="AD447" i="8"/>
  <c r="BI447" i="8" s="1"/>
  <c r="AC447" i="8"/>
  <c r="BH447" i="8" s="1"/>
  <c r="U447" i="8"/>
  <c r="T447" i="8"/>
  <c r="S447" i="8"/>
  <c r="R447" i="8"/>
  <c r="Q447" i="8"/>
  <c r="P447" i="8"/>
  <c r="O447" i="8"/>
  <c r="N447" i="8"/>
  <c r="M447" i="8"/>
  <c r="L447" i="8"/>
  <c r="K447" i="8"/>
  <c r="J447" i="8"/>
  <c r="I447" i="8"/>
  <c r="H447" i="8"/>
  <c r="G447" i="8"/>
  <c r="BD446" i="8"/>
  <c r="BE446" i="8" s="1"/>
  <c r="F446" i="8"/>
  <c r="F445" i="8" s="1"/>
  <c r="BD445" i="8"/>
  <c r="AD445" i="8"/>
  <c r="BI445" i="8" s="1"/>
  <c r="AC445" i="8"/>
  <c r="U445" i="8"/>
  <c r="T445" i="8"/>
  <c r="S445" i="8"/>
  <c r="R445" i="8"/>
  <c r="Q445" i="8"/>
  <c r="P445" i="8"/>
  <c r="O445" i="8"/>
  <c r="N445" i="8"/>
  <c r="M445" i="8"/>
  <c r="L445" i="8"/>
  <c r="K445" i="8"/>
  <c r="J445" i="8"/>
  <c r="I445" i="8"/>
  <c r="H445" i="8"/>
  <c r="G445" i="8"/>
  <c r="BD426" i="8"/>
  <c r="BE426" i="8" s="1"/>
  <c r="F426" i="8"/>
  <c r="F425" i="8" s="1"/>
  <c r="BD425" i="8"/>
  <c r="AD425" i="8"/>
  <c r="BI425" i="8" s="1"/>
  <c r="AC425" i="8"/>
  <c r="BH425" i="8" s="1"/>
  <c r="BD424" i="8"/>
  <c r="BE424" i="8" s="1"/>
  <c r="F424" i="8"/>
  <c r="F423" i="8" s="1"/>
  <c r="BD423" i="8"/>
  <c r="AD423" i="8"/>
  <c r="BI423" i="8" s="1"/>
  <c r="AC423" i="8"/>
  <c r="BH423" i="8" s="1"/>
  <c r="BD422" i="8"/>
  <c r="BE422" i="8" s="1"/>
  <c r="F422" i="8"/>
  <c r="F421" i="8" s="1"/>
  <c r="BD421" i="8"/>
  <c r="AD421" i="8"/>
  <c r="BI421" i="8" s="1"/>
  <c r="AC421" i="8"/>
  <c r="BH421" i="8" s="1"/>
  <c r="BD420" i="8"/>
  <c r="BE420" i="8" s="1"/>
  <c r="F420" i="8"/>
  <c r="F419" i="8" s="1"/>
  <c r="BD419" i="8"/>
  <c r="AD419" i="8"/>
  <c r="BI419" i="8" s="1"/>
  <c r="AC419" i="8"/>
  <c r="BH419" i="8" s="1"/>
  <c r="BD418" i="8"/>
  <c r="BE418" i="8" s="1"/>
  <c r="F418" i="8"/>
  <c r="F417" i="8" s="1"/>
  <c r="BD417" i="8"/>
  <c r="AD417" i="8"/>
  <c r="BI417" i="8" s="1"/>
  <c r="AC417" i="8"/>
  <c r="BH417" i="8" s="1"/>
  <c r="BD416" i="8"/>
  <c r="BE416" i="8" s="1"/>
  <c r="F416" i="8"/>
  <c r="F415" i="8" s="1"/>
  <c r="BD415" i="8"/>
  <c r="AD415" i="8"/>
  <c r="BI415" i="8" s="1"/>
  <c r="AC415" i="8"/>
  <c r="BH415" i="8" s="1"/>
  <c r="BD414" i="8"/>
  <c r="BE414" i="8" s="1"/>
  <c r="F414" i="8"/>
  <c r="F413" i="8" s="1"/>
  <c r="BD413" i="8"/>
  <c r="AD413" i="8"/>
  <c r="BI413" i="8" s="1"/>
  <c r="AC413" i="8"/>
  <c r="BH413" i="8" s="1"/>
  <c r="BD412" i="8"/>
  <c r="BE412" i="8" s="1"/>
  <c r="BD411" i="8"/>
  <c r="BE411" i="8" s="1"/>
  <c r="F411" i="8"/>
  <c r="F410" i="8" s="1"/>
  <c r="BD410" i="8"/>
  <c r="AD410" i="8"/>
  <c r="BI410" i="8" s="1"/>
  <c r="AC410" i="8"/>
  <c r="BH410" i="8" s="1"/>
  <c r="BD409" i="8"/>
  <c r="BE409" i="8" s="1"/>
  <c r="F409" i="8"/>
  <c r="F408" i="8" s="1"/>
  <c r="BD408" i="8"/>
  <c r="AD408" i="8"/>
  <c r="AC408" i="8"/>
  <c r="BI407" i="8"/>
  <c r="BH407" i="8"/>
  <c r="BD395" i="8"/>
  <c r="BE395" i="8" s="1"/>
  <c r="F395" i="8"/>
  <c r="F394" i="8" s="1"/>
  <c r="BD394" i="8"/>
  <c r="AD394" i="8"/>
  <c r="BI394" i="8" s="1"/>
  <c r="AC394" i="8"/>
  <c r="BH394" i="8" s="1"/>
  <c r="BD393" i="8"/>
  <c r="BE393" i="8" s="1"/>
  <c r="F393" i="8"/>
  <c r="F392" i="8" s="1"/>
  <c r="BD392" i="8"/>
  <c r="AD392" i="8"/>
  <c r="BI392" i="8" s="1"/>
  <c r="AC392" i="8"/>
  <c r="BH392" i="8" s="1"/>
  <c r="BD391" i="8"/>
  <c r="BE391" i="8" s="1"/>
  <c r="BD390" i="8"/>
  <c r="BE390" i="8" s="1"/>
  <c r="F390" i="8"/>
  <c r="F389" i="8" s="1"/>
  <c r="BD389" i="8"/>
  <c r="AD389" i="8"/>
  <c r="BI389" i="8" s="1"/>
  <c r="AC389" i="8"/>
  <c r="BH389" i="8" s="1"/>
  <c r="F388" i="8"/>
  <c r="F387" i="8" s="1"/>
  <c r="BI387" i="8"/>
  <c r="BH387" i="8"/>
  <c r="BD386" i="8"/>
  <c r="BE386" i="8" s="1"/>
  <c r="F386" i="8"/>
  <c r="F385" i="8" s="1"/>
  <c r="BD385" i="8"/>
  <c r="AD385" i="8"/>
  <c r="BI385" i="8" s="1"/>
  <c r="AC385" i="8"/>
  <c r="BH385" i="8" s="1"/>
  <c r="BD384" i="8"/>
  <c r="BE384" i="8" s="1"/>
  <c r="BD383" i="8"/>
  <c r="BE383" i="8" s="1"/>
  <c r="F383" i="8"/>
  <c r="BD382" i="8"/>
  <c r="BE382" i="8" s="1"/>
  <c r="F382" i="8"/>
  <c r="BD381" i="8"/>
  <c r="BE381" i="8" s="1"/>
  <c r="F381" i="8"/>
  <c r="BD380" i="8"/>
  <c r="AD380" i="8"/>
  <c r="BI380" i="8" s="1"/>
  <c r="AC380" i="8"/>
  <c r="BH380" i="8" s="1"/>
  <c r="BD379" i="8"/>
  <c r="BE379" i="8" s="1"/>
  <c r="F379" i="8"/>
  <c r="F378" i="8" s="1"/>
  <c r="BD378" i="8"/>
  <c r="AD378" i="8"/>
  <c r="BI378" i="8" s="1"/>
  <c r="AC378" i="8"/>
  <c r="BH378" i="8" s="1"/>
  <c r="BD377" i="8"/>
  <c r="BE377" i="8" s="1"/>
  <c r="F377" i="8"/>
  <c r="F376" i="8" s="1"/>
  <c r="BD376" i="8"/>
  <c r="AD376" i="8"/>
  <c r="BI376" i="8" s="1"/>
  <c r="AC376" i="8"/>
  <c r="BH376" i="8" s="1"/>
  <c r="BD375" i="8"/>
  <c r="BE375" i="8" s="1"/>
  <c r="BD374" i="8"/>
  <c r="BE374" i="8" s="1"/>
  <c r="F374" i="8"/>
  <c r="F373" i="8" s="1"/>
  <c r="BD373" i="8"/>
  <c r="AD373" i="8"/>
  <c r="BI373" i="8" s="1"/>
  <c r="AC373" i="8"/>
  <c r="BD372" i="8"/>
  <c r="BE372" i="8" s="1"/>
  <c r="F372" i="8"/>
  <c r="F371" i="8" s="1"/>
  <c r="BD371" i="8"/>
  <c r="AD371" i="8"/>
  <c r="BI371" i="8" s="1"/>
  <c r="AC371" i="8"/>
  <c r="BH371" i="8" s="1"/>
  <c r="BD370" i="8"/>
  <c r="BE370" i="8" s="1"/>
  <c r="BD369" i="8"/>
  <c r="BE369" i="8" s="1"/>
  <c r="F369" i="8"/>
  <c r="F368" i="8" s="1"/>
  <c r="BD368" i="8"/>
  <c r="AD368" i="8"/>
  <c r="BI368" i="8" s="1"/>
  <c r="AC368" i="8"/>
  <c r="BH368" i="8" s="1"/>
  <c r="BD367" i="8"/>
  <c r="BE367" i="8" s="1"/>
  <c r="F367" i="8"/>
  <c r="F366" i="8" s="1"/>
  <c r="BD366" i="8"/>
  <c r="AD366" i="8"/>
  <c r="AC366" i="8"/>
  <c r="BI365" i="8"/>
  <c r="BH365" i="8"/>
  <c r="BD353" i="8"/>
  <c r="BE353" i="8" s="1"/>
  <c r="F353" i="8"/>
  <c r="BD352" i="8"/>
  <c r="AD352" i="8"/>
  <c r="BI352" i="8" s="1"/>
  <c r="AC352" i="8"/>
  <c r="BH352" i="8" s="1"/>
  <c r="BD351" i="8"/>
  <c r="BE351" i="8" s="1"/>
  <c r="F351" i="8"/>
  <c r="F350" i="8"/>
  <c r="BD349" i="8"/>
  <c r="BE349" i="8" s="1"/>
  <c r="F349" i="8"/>
  <c r="BD348" i="8"/>
  <c r="BE348" i="8" s="1"/>
  <c r="F348" i="8"/>
  <c r="BD347" i="8"/>
  <c r="BE347" i="8" s="1"/>
  <c r="F347" i="8"/>
  <c r="BD346" i="8"/>
  <c r="AD346" i="8"/>
  <c r="BI346" i="8" s="1"/>
  <c r="AC346" i="8"/>
  <c r="BH346" i="8" s="1"/>
  <c r="BD345" i="8"/>
  <c r="BE345" i="8" s="1"/>
  <c r="F345" i="8"/>
  <c r="F344" i="8" s="1"/>
  <c r="BD344" i="8"/>
  <c r="AD344" i="8"/>
  <c r="AC344" i="8"/>
  <c r="BH344" i="8" s="1"/>
  <c r="BD332" i="8"/>
  <c r="BE332" i="8" s="1"/>
  <c r="F332" i="8"/>
  <c r="F331" i="8" s="1"/>
  <c r="BD331" i="8"/>
  <c r="AD331" i="8"/>
  <c r="BI331" i="8" s="1"/>
  <c r="AC331" i="8"/>
  <c r="BH331" i="8" s="1"/>
  <c r="BD330" i="8"/>
  <c r="BE330" i="8" s="1"/>
  <c r="F330" i="8"/>
  <c r="F329" i="8" s="1"/>
  <c r="BD329" i="8"/>
  <c r="AD329" i="8"/>
  <c r="BI329" i="8" s="1"/>
  <c r="AC329" i="8"/>
  <c r="BH329" i="8" s="1"/>
  <c r="BD328" i="8"/>
  <c r="BE328" i="8" s="1"/>
  <c r="F328" i="8"/>
  <c r="F327" i="8" s="1"/>
  <c r="BD327" i="8"/>
  <c r="AD327" i="8"/>
  <c r="BI327" i="8" s="1"/>
  <c r="AC327" i="8"/>
  <c r="BH327" i="8" s="1"/>
  <c r="BD326" i="8"/>
  <c r="BE326" i="8" s="1"/>
  <c r="F326" i="8"/>
  <c r="F325" i="8" s="1"/>
  <c r="BD325" i="8"/>
  <c r="AD325" i="8"/>
  <c r="BI325" i="8" s="1"/>
  <c r="AC325" i="8"/>
  <c r="BD324" i="8"/>
  <c r="BE324" i="8" s="1"/>
  <c r="BD323" i="8"/>
  <c r="BE323" i="8" s="1"/>
  <c r="F323" i="8"/>
  <c r="F322" i="8" s="1"/>
  <c r="BD322" i="8"/>
  <c r="AD322" i="8"/>
  <c r="BI322" i="8" s="1"/>
  <c r="AC322" i="8"/>
  <c r="BH322" i="8" s="1"/>
  <c r="BD321" i="8"/>
  <c r="BE321" i="8" s="1"/>
  <c r="F321" i="8"/>
  <c r="F320" i="8" s="1"/>
  <c r="BD320" i="8"/>
  <c r="AD320" i="8"/>
  <c r="BI320" i="8" s="1"/>
  <c r="AC320" i="8"/>
  <c r="BH320" i="8" s="1"/>
  <c r="BD319" i="8"/>
  <c r="BE319" i="8" s="1"/>
  <c r="BD318" i="8"/>
  <c r="BE318" i="8" s="1"/>
  <c r="F318" i="8"/>
  <c r="F317" i="8" s="1"/>
  <c r="BD317" i="8"/>
  <c r="AD317" i="8"/>
  <c r="BI317" i="8" s="1"/>
  <c r="AC317" i="8"/>
  <c r="BH317" i="8" s="1"/>
  <c r="BD316" i="8"/>
  <c r="BE316" i="8" s="1"/>
  <c r="F316" i="8"/>
  <c r="F315" i="8" s="1"/>
  <c r="BD315" i="8"/>
  <c r="AD315" i="8"/>
  <c r="BI315" i="8" s="1"/>
  <c r="AC315" i="8"/>
  <c r="BH315" i="8" s="1"/>
  <c r="BD314" i="8"/>
  <c r="BE314" i="8" s="1"/>
  <c r="F314" i="8"/>
  <c r="F313" i="8" s="1"/>
  <c r="BD313" i="8"/>
  <c r="AD313" i="8"/>
  <c r="BI313" i="8" s="1"/>
  <c r="AC313" i="8"/>
  <c r="BH313" i="8" s="1"/>
  <c r="BD312" i="8"/>
  <c r="BE312" i="8" s="1"/>
  <c r="F312" i="8"/>
  <c r="F311" i="8" s="1"/>
  <c r="BD311" i="8"/>
  <c r="AD311" i="8"/>
  <c r="BI311" i="8" s="1"/>
  <c r="AC311" i="8"/>
  <c r="BH311" i="8" s="1"/>
  <c r="BD310" i="8"/>
  <c r="BE310" i="8" s="1"/>
  <c r="BD309" i="8"/>
  <c r="BE309" i="8" s="1"/>
  <c r="F309" i="8"/>
  <c r="F308" i="8" s="1"/>
  <c r="BD308" i="8"/>
  <c r="AD308" i="8"/>
  <c r="BI308" i="8" s="1"/>
  <c r="AC308" i="8"/>
  <c r="BD299" i="8"/>
  <c r="BE299" i="8" s="1"/>
  <c r="BD296" i="8"/>
  <c r="BE296" i="8" s="1"/>
  <c r="F296" i="8"/>
  <c r="BD295" i="8"/>
  <c r="AD295" i="8"/>
  <c r="BI295" i="8" s="1"/>
  <c r="AC295" i="8"/>
  <c r="BH295" i="8" s="1"/>
  <c r="F292" i="8"/>
  <c r="F291" i="8"/>
  <c r="F290" i="8"/>
  <c r="F289" i="8"/>
  <c r="F288" i="8" s="1"/>
  <c r="BD287" i="8"/>
  <c r="BE287" i="8" s="1"/>
  <c r="F287" i="8"/>
  <c r="BD286" i="8"/>
  <c r="BE286" i="8" s="1"/>
  <c r="F286" i="8"/>
  <c r="BD285" i="8"/>
  <c r="AD285" i="8"/>
  <c r="AC285" i="8"/>
  <c r="BH285" i="8" s="1"/>
  <c r="BD284" i="8"/>
  <c r="BE284" i="8" s="1"/>
  <c r="F284" i="8"/>
  <c r="BD283" i="8"/>
  <c r="BE283" i="8" s="1"/>
  <c r="F283" i="8"/>
  <c r="BD282" i="8"/>
  <c r="BE282" i="8" s="1"/>
  <c r="F282" i="8"/>
  <c r="BD281" i="8"/>
  <c r="BE281" i="8" s="1"/>
  <c r="F281" i="8"/>
  <c r="F279" i="8" s="1"/>
  <c r="BD280" i="8"/>
  <c r="BE280" i="8" s="1"/>
  <c r="F280" i="8"/>
  <c r="BD279" i="8"/>
  <c r="AD279" i="8"/>
  <c r="AC279" i="8"/>
  <c r="BH279" i="8" s="1"/>
  <c r="BD278" i="8"/>
  <c r="BE278" i="8" s="1"/>
  <c r="F278" i="8"/>
  <c r="BD277" i="8"/>
  <c r="BE277" i="8" s="1"/>
  <c r="F277" i="8"/>
  <c r="BD276" i="8"/>
  <c r="BE276" i="8" s="1"/>
  <c r="F276" i="8"/>
  <c r="BD275" i="8"/>
  <c r="BE275" i="8" s="1"/>
  <c r="F275" i="8"/>
  <c r="BD274" i="8"/>
  <c r="BE274" i="8" s="1"/>
  <c r="F274" i="8"/>
  <c r="BD273" i="8"/>
  <c r="BE273" i="8" s="1"/>
  <c r="F273" i="8"/>
  <c r="F271" i="8" s="1"/>
  <c r="BD272" i="8"/>
  <c r="BE272" i="8" s="1"/>
  <c r="F272" i="8"/>
  <c r="BD271" i="8"/>
  <c r="AD271" i="8"/>
  <c r="BI271" i="8" s="1"/>
  <c r="AC271" i="8"/>
  <c r="BH271" i="8" s="1"/>
  <c r="BD270" i="8"/>
  <c r="BE270" i="8" s="1"/>
  <c r="F269" i="8"/>
  <c r="BD269" i="8"/>
  <c r="BE269" i="8" s="1"/>
  <c r="BD268" i="8"/>
  <c r="BE268" i="8" s="1"/>
  <c r="F268" i="8"/>
  <c r="BD267" i="8"/>
  <c r="BE267" i="8" s="1"/>
  <c r="F267" i="8"/>
  <c r="F266" i="8" s="1"/>
  <c r="BD266" i="8"/>
  <c r="AD266" i="8"/>
  <c r="BI266" i="8" s="1"/>
  <c r="AC266" i="8"/>
  <c r="BH266" i="8" s="1"/>
  <c r="BD265" i="8"/>
  <c r="BE265" i="8" s="1"/>
  <c r="F265" i="8"/>
  <c r="F261" i="8" s="1"/>
  <c r="BD264" i="8"/>
  <c r="BE264" i="8" s="1"/>
  <c r="F264" i="8"/>
  <c r="BD262" i="8"/>
  <c r="BE262" i="8" s="1"/>
  <c r="F262" i="8"/>
  <c r="BD261" i="8"/>
  <c r="AD261" i="8"/>
  <c r="BI261" i="8" s="1"/>
  <c r="AC261" i="8"/>
  <c r="BH261" i="8" s="1"/>
  <c r="BD260" i="8"/>
  <c r="BE260" i="8" s="1"/>
  <c r="F260" i="8"/>
  <c r="BD259" i="8"/>
  <c r="BE259" i="8" s="1"/>
  <c r="F259" i="8"/>
  <c r="BD258" i="8"/>
  <c r="BE258" i="8" s="1"/>
  <c r="F258" i="8"/>
  <c r="BD257" i="8"/>
  <c r="AD257" i="8"/>
  <c r="BI257" i="8" s="1"/>
  <c r="AC257" i="8"/>
  <c r="BH257" i="8" s="1"/>
  <c r="F256" i="8"/>
  <c r="F255" i="8" s="1"/>
  <c r="BD254" i="8"/>
  <c r="BE254" i="8" s="1"/>
  <c r="F254" i="8"/>
  <c r="BD253" i="8"/>
  <c r="BE253" i="8" s="1"/>
  <c r="F253" i="8"/>
  <c r="BD252" i="8"/>
  <c r="BE252" i="8" s="1"/>
  <c r="F252" i="8"/>
  <c r="BD251" i="8"/>
  <c r="BE251" i="8" s="1"/>
  <c r="F251" i="8"/>
  <c r="BD250" i="8"/>
  <c r="AD250" i="8"/>
  <c r="BI250" i="8" s="1"/>
  <c r="AC250" i="8"/>
  <c r="BH250" i="8" s="1"/>
  <c r="BD249" i="8"/>
  <c r="BE249" i="8" s="1"/>
  <c r="F249" i="8"/>
  <c r="BD248" i="8"/>
  <c r="BE248" i="8" s="1"/>
  <c r="F248" i="8"/>
  <c r="BD247" i="8"/>
  <c r="BE247" i="8" s="1"/>
  <c r="F247" i="8"/>
  <c r="F246" i="8" s="1"/>
  <c r="BD246" i="8"/>
  <c r="AD246" i="8"/>
  <c r="BI246" i="8" s="1"/>
  <c r="AC246" i="8"/>
  <c r="BD245" i="8"/>
  <c r="BE245" i="8" s="1"/>
  <c r="F245" i="8"/>
  <c r="BD244" i="8"/>
  <c r="BE244" i="8" s="1"/>
  <c r="F244" i="8"/>
  <c r="BD243" i="8"/>
  <c r="BE243" i="8" s="1"/>
  <c r="F243" i="8"/>
  <c r="BD242" i="8"/>
  <c r="BE242" i="8" s="1"/>
  <c r="F242" i="8"/>
  <c r="BD241" i="8"/>
  <c r="BE241" i="8" s="1"/>
  <c r="F241" i="8"/>
  <c r="BD240" i="8"/>
  <c r="AD240" i="8"/>
  <c r="BI240" i="8" s="1"/>
  <c r="AC240" i="8"/>
  <c r="BH240" i="8" s="1"/>
  <c r="BD239" i="8"/>
  <c r="BE239" i="8" s="1"/>
  <c r="F239" i="8"/>
  <c r="F238" i="8" s="1"/>
  <c r="BD238" i="8"/>
  <c r="AD238" i="8"/>
  <c r="BI238" i="8" s="1"/>
  <c r="AC238" i="8"/>
  <c r="BH238" i="8" s="1"/>
  <c r="BD226" i="8"/>
  <c r="BE226" i="8" s="1"/>
  <c r="F226" i="8"/>
  <c r="BD225" i="8"/>
  <c r="BE225" i="8" s="1"/>
  <c r="F225" i="8"/>
  <c r="BD224" i="8"/>
  <c r="BE224" i="8" s="1"/>
  <c r="F224" i="8"/>
  <c r="BD223" i="8"/>
  <c r="BE223" i="8" s="1"/>
  <c r="F223" i="8"/>
  <c r="BD222" i="8"/>
  <c r="BE222" i="8" s="1"/>
  <c r="F222" i="8"/>
  <c r="BD221" i="8"/>
  <c r="BE221" i="8" s="1"/>
  <c r="F221" i="8"/>
  <c r="BD220" i="8"/>
  <c r="BE220" i="8" s="1"/>
  <c r="F220" i="8"/>
  <c r="BD219" i="8"/>
  <c r="AD219" i="8"/>
  <c r="BI219" i="8" s="1"/>
  <c r="AC219" i="8"/>
  <c r="BH219" i="8" s="1"/>
  <c r="BD218" i="8"/>
  <c r="BE218" i="8" s="1"/>
  <c r="F218" i="8"/>
  <c r="BD217" i="8"/>
  <c r="BE217" i="8" s="1"/>
  <c r="F217" i="8"/>
  <c r="BD216" i="8"/>
  <c r="BE216" i="8" s="1"/>
  <c r="F216" i="8"/>
  <c r="BD215" i="8"/>
  <c r="BE215" i="8" s="1"/>
  <c r="F215" i="8"/>
  <c r="BD214" i="8"/>
  <c r="BE214" i="8" s="1"/>
  <c r="F214" i="8"/>
  <c r="BD213" i="8"/>
  <c r="BE213" i="8" s="1"/>
  <c r="F213" i="8"/>
  <c r="BD212" i="8"/>
  <c r="BE212" i="8" s="1"/>
  <c r="F212" i="8"/>
  <c r="BD211" i="8"/>
  <c r="BE211" i="8" s="1"/>
  <c r="F211" i="8"/>
  <c r="BD210" i="8"/>
  <c r="BE210" i="8" s="1"/>
  <c r="F210" i="8"/>
  <c r="BD208" i="8"/>
  <c r="BE208" i="8" s="1"/>
  <c r="F208" i="8"/>
  <c r="F207" i="8" s="1"/>
  <c r="BD207" i="8"/>
  <c r="AD207" i="8"/>
  <c r="AC207" i="8"/>
  <c r="BH207" i="8" s="1"/>
  <c r="F190" i="8"/>
  <c r="F189" i="8" s="1"/>
  <c r="F188" i="8"/>
  <c r="F187" i="8" s="1"/>
  <c r="BD186" i="8"/>
  <c r="BE186" i="8" s="1"/>
  <c r="F186" i="8"/>
  <c r="F185" i="8" s="1"/>
  <c r="BD185" i="8"/>
  <c r="AD185" i="8"/>
  <c r="BI185" i="8" s="1"/>
  <c r="AC185" i="8"/>
  <c r="BH185" i="8" s="1"/>
  <c r="BD184" i="8"/>
  <c r="BE184" i="8" s="1"/>
  <c r="F184" i="8"/>
  <c r="F183" i="8" s="1"/>
  <c r="BD183" i="8"/>
  <c r="AD183" i="8"/>
  <c r="BI183" i="8" s="1"/>
  <c r="AC183" i="8"/>
  <c r="BD182" i="8"/>
  <c r="BE182" i="8" s="1"/>
  <c r="F182" i="8"/>
  <c r="F180" i="8" s="1"/>
  <c r="BD181" i="8"/>
  <c r="BE181" i="8" s="1"/>
  <c r="F181" i="8"/>
  <c r="BD180" i="8"/>
  <c r="AD180" i="8"/>
  <c r="BI180" i="8" s="1"/>
  <c r="AC180" i="8"/>
  <c r="BH180" i="8" s="1"/>
  <c r="BD179" i="8"/>
  <c r="BE179" i="8" s="1"/>
  <c r="F179" i="8"/>
  <c r="F177" i="8" s="1"/>
  <c r="BD178" i="8"/>
  <c r="BE178" i="8" s="1"/>
  <c r="F178" i="8"/>
  <c r="BD177" i="8"/>
  <c r="AD177" i="8"/>
  <c r="BI177" i="8" s="1"/>
  <c r="AC177" i="8"/>
  <c r="BH177" i="8" s="1"/>
  <c r="BD176" i="8"/>
  <c r="BE176" i="8" s="1"/>
  <c r="F176" i="8"/>
  <c r="F175" i="8" s="1"/>
  <c r="BD175" i="8"/>
  <c r="AD175" i="8"/>
  <c r="BI175" i="8" s="1"/>
  <c r="AC175" i="8"/>
  <c r="BH175" i="8" s="1"/>
  <c r="BD174" i="8"/>
  <c r="BE174" i="8" s="1"/>
  <c r="F174" i="8"/>
  <c r="F173" i="8" s="1"/>
  <c r="BD173" i="8"/>
  <c r="AD173" i="8"/>
  <c r="BI173" i="8" s="1"/>
  <c r="AC173" i="8"/>
  <c r="BH173" i="8" s="1"/>
  <c r="BD168" i="8"/>
  <c r="BE168" i="8" s="1"/>
  <c r="F168" i="8"/>
  <c r="BD167" i="8"/>
  <c r="BE167" i="8" s="1"/>
  <c r="F167" i="8"/>
  <c r="BD165" i="8"/>
  <c r="AD165" i="8"/>
  <c r="BI165" i="8" s="1"/>
  <c r="AC165" i="8"/>
  <c r="BD163" i="8"/>
  <c r="BE163" i="8" s="1"/>
  <c r="F163" i="8"/>
  <c r="BD162" i="8"/>
  <c r="BE162" i="8" s="1"/>
  <c r="F162" i="8"/>
  <c r="F161" i="8" s="1"/>
  <c r="BD161" i="8"/>
  <c r="AD161" i="8"/>
  <c r="BI161" i="8" s="1"/>
  <c r="AC161" i="8"/>
  <c r="BD160" i="8"/>
  <c r="BE160" i="8" s="1"/>
  <c r="F160" i="8"/>
  <c r="F159" i="8" s="1"/>
  <c r="BD159" i="8"/>
  <c r="AD159" i="8"/>
  <c r="BI159" i="8" s="1"/>
  <c r="AC159" i="8"/>
  <c r="BH159" i="8" s="1"/>
  <c r="F158" i="8"/>
  <c r="F157" i="8" s="1"/>
  <c r="BD156" i="8"/>
  <c r="BE156" i="8" s="1"/>
  <c r="F156" i="8"/>
  <c r="F155" i="8" s="1"/>
  <c r="BD155" i="8"/>
  <c r="AD155" i="8"/>
  <c r="BI155" i="8" s="1"/>
  <c r="AC155" i="8"/>
  <c r="BH155" i="8" s="1"/>
  <c r="BD153" i="8"/>
  <c r="BE153" i="8" s="1"/>
  <c r="F153" i="8"/>
  <c r="BD152" i="8"/>
  <c r="BE152" i="8" s="1"/>
  <c r="F152" i="8"/>
  <c r="F151" i="8" s="1"/>
  <c r="BD151" i="8"/>
  <c r="AD151" i="8"/>
  <c r="BI151" i="8" s="1"/>
  <c r="AC151" i="8"/>
  <c r="BH151" i="8" s="1"/>
  <c r="BD150" i="8"/>
  <c r="BE150" i="8" s="1"/>
  <c r="F150" i="8"/>
  <c r="BD149" i="8"/>
  <c r="BE149" i="8" s="1"/>
  <c r="F149" i="8"/>
  <c r="BD148" i="8"/>
  <c r="AD148" i="8"/>
  <c r="AC148" i="8"/>
  <c r="BD134" i="8"/>
  <c r="BE134" i="8" s="1"/>
  <c r="AB134" i="8"/>
  <c r="F134" i="8"/>
  <c r="F133" i="8" s="1"/>
  <c r="BD133" i="8"/>
  <c r="AD133" i="8"/>
  <c r="BI133" i="8" s="1"/>
  <c r="AC133" i="8"/>
  <c r="BH133" i="8" s="1"/>
  <c r="BD132" i="8"/>
  <c r="BE132" i="8" s="1"/>
  <c r="F132" i="8"/>
  <c r="BD131" i="8"/>
  <c r="BE131" i="8" s="1"/>
  <c r="F131" i="8"/>
  <c r="BD130" i="8"/>
  <c r="BE130" i="8" s="1"/>
  <c r="F130" i="8"/>
  <c r="BD129" i="8"/>
  <c r="AD129" i="8"/>
  <c r="BI129" i="8" s="1"/>
  <c r="AC129" i="8"/>
  <c r="BH129" i="8" s="1"/>
  <c r="BD128" i="8"/>
  <c r="BE128" i="8" s="1"/>
  <c r="F128" i="8"/>
  <c r="F127" i="8" s="1"/>
  <c r="BD127" i="8"/>
  <c r="AD127" i="8"/>
  <c r="BI127" i="8" s="1"/>
  <c r="AC127" i="8"/>
  <c r="BH127" i="8" s="1"/>
  <c r="BD126" i="8"/>
  <c r="BE126" i="8" s="1"/>
  <c r="F126" i="8"/>
  <c r="F125" i="8" s="1"/>
  <c r="BD125" i="8"/>
  <c r="AD125" i="8"/>
  <c r="BI125" i="8" s="1"/>
  <c r="AC125" i="8"/>
  <c r="BH125" i="8" s="1"/>
  <c r="BD124" i="8"/>
  <c r="BE124" i="8" s="1"/>
  <c r="F124" i="8"/>
  <c r="F123" i="8" s="1"/>
  <c r="BD123" i="8"/>
  <c r="AD123" i="8"/>
  <c r="BI123" i="8" s="1"/>
  <c r="AC123" i="8"/>
  <c r="BH123" i="8" s="1"/>
  <c r="BD122" i="8"/>
  <c r="BE122" i="8" s="1"/>
  <c r="F122" i="8"/>
  <c r="BD121" i="8"/>
  <c r="BE121" i="8" s="1"/>
  <c r="F121" i="8"/>
  <c r="BD120" i="8"/>
  <c r="BE120" i="8" s="1"/>
  <c r="F120" i="8"/>
  <c r="BD119" i="8"/>
  <c r="BE119" i="8" s="1"/>
  <c r="F119" i="8"/>
  <c r="BD118" i="8"/>
  <c r="BE118" i="8" s="1"/>
  <c r="F118" i="8"/>
  <c r="BD117" i="8"/>
  <c r="BE117" i="8" s="1"/>
  <c r="F117" i="8"/>
  <c r="BD116" i="8"/>
  <c r="BE116" i="8" s="1"/>
  <c r="F116" i="8"/>
  <c r="BD115" i="8"/>
  <c r="BE115" i="8" s="1"/>
  <c r="F115" i="8"/>
  <c r="BD114" i="8"/>
  <c r="AD114" i="8"/>
  <c r="BI114" i="8" s="1"/>
  <c r="AC114" i="8"/>
  <c r="BH114" i="8" s="1"/>
  <c r="BD113" i="8"/>
  <c r="BE113" i="8" s="1"/>
  <c r="F113" i="8"/>
  <c r="F112" i="8" s="1"/>
  <c r="BD112" i="8"/>
  <c r="AD112" i="8"/>
  <c r="BI112" i="8" s="1"/>
  <c r="AC112" i="8"/>
  <c r="BH112" i="8" s="1"/>
  <c r="BD111" i="8"/>
  <c r="BE111" i="8" s="1"/>
  <c r="F111" i="8"/>
  <c r="BD110" i="8"/>
  <c r="BE110" i="8" s="1"/>
  <c r="F110" i="8"/>
  <c r="BD109" i="8"/>
  <c r="BE109" i="8" s="1"/>
  <c r="F109" i="8"/>
  <c r="BD108" i="8"/>
  <c r="BE108" i="8" s="1"/>
  <c r="F108" i="8"/>
  <c r="BD107" i="8"/>
  <c r="BE107" i="8" s="1"/>
  <c r="F107" i="8"/>
  <c r="BD106" i="8"/>
  <c r="BE106" i="8" s="1"/>
  <c r="F106" i="8"/>
  <c r="BD105" i="8"/>
  <c r="BE105" i="8" s="1"/>
  <c r="F105" i="8"/>
  <c r="BD104" i="8"/>
  <c r="BE104" i="8" s="1"/>
  <c r="F104" i="8"/>
  <c r="BD103" i="8"/>
  <c r="BE103" i="8" s="1"/>
  <c r="F103" i="8"/>
  <c r="F102" i="8"/>
  <c r="BD101" i="8"/>
  <c r="BE101" i="8" s="1"/>
  <c r="F101" i="8"/>
  <c r="BD100" i="8"/>
  <c r="AD100" i="8"/>
  <c r="BI100" i="8" s="1"/>
  <c r="AC100" i="8"/>
  <c r="BH100" i="8" s="1"/>
  <c r="BD99" i="8"/>
  <c r="BE99" i="8" s="1"/>
  <c r="F99" i="8"/>
  <c r="BD98" i="8"/>
  <c r="BE98" i="8" s="1"/>
  <c r="F98" i="8"/>
  <c r="BD97" i="8"/>
  <c r="BE97" i="8" s="1"/>
  <c r="F97" i="8"/>
  <c r="BD96" i="8"/>
  <c r="BE96" i="8" s="1"/>
  <c r="F96" i="8"/>
  <c r="BD95" i="8"/>
  <c r="BE95" i="8" s="1"/>
  <c r="F95" i="8"/>
  <c r="BD94" i="8"/>
  <c r="BE94" i="8" s="1"/>
  <c r="F94" i="8"/>
  <c r="BD93" i="8"/>
  <c r="BE93" i="8" s="1"/>
  <c r="F93" i="8"/>
  <c r="BD92" i="8"/>
  <c r="BE92" i="8" s="1"/>
  <c r="F92" i="8"/>
  <c r="F91" i="8" s="1"/>
  <c r="BD91" i="8"/>
  <c r="AD91" i="8"/>
  <c r="BI91" i="8" s="1"/>
  <c r="AC91" i="8"/>
  <c r="BH91" i="8" s="1"/>
  <c r="BD90" i="8"/>
  <c r="BE90" i="8" s="1"/>
  <c r="F90" i="8"/>
  <c r="F89" i="8" s="1"/>
  <c r="BD89" i="8"/>
  <c r="AD89" i="8"/>
  <c r="BI89" i="8" s="1"/>
  <c r="AC89" i="8"/>
  <c r="BH89" i="8" s="1"/>
  <c r="BD88" i="8"/>
  <c r="BE88" i="8" s="1"/>
  <c r="F88" i="8"/>
  <c r="F87" i="8" s="1"/>
  <c r="BD87" i="8"/>
  <c r="AD87" i="8"/>
  <c r="AC87" i="8"/>
  <c r="BH87" i="8" s="1"/>
  <c r="BD86" i="8"/>
  <c r="BE86" i="8" s="1"/>
  <c r="F86" i="8"/>
  <c r="BD85" i="8"/>
  <c r="BE85" i="8" s="1"/>
  <c r="F85" i="8"/>
  <c r="BD84" i="8"/>
  <c r="AD84" i="8"/>
  <c r="BI84" i="8" s="1"/>
  <c r="AC84" i="8"/>
  <c r="F66" i="8"/>
  <c r="F65" i="8" s="1"/>
  <c r="BD65" i="8"/>
  <c r="AD65" i="8"/>
  <c r="BI65" i="8" s="1"/>
  <c r="AC65" i="8"/>
  <c r="F64" i="8"/>
  <c r="F63" i="8" s="1"/>
  <c r="BD63" i="8"/>
  <c r="AD63" i="8"/>
  <c r="BI63" i="8" s="1"/>
  <c r="AC63" i="8"/>
  <c r="BH63" i="8" s="1"/>
  <c r="F62" i="8"/>
  <c r="F61" i="8"/>
  <c r="F60" i="8"/>
  <c r="F59" i="8" s="1"/>
  <c r="BD59" i="8"/>
  <c r="AD59" i="8"/>
  <c r="BI59" i="8" s="1"/>
  <c r="AC59" i="8"/>
  <c r="BH59" i="8" s="1"/>
  <c r="F58" i="8"/>
  <c r="F57" i="8"/>
  <c r="F55" i="8" s="1"/>
  <c r="F56" i="8"/>
  <c r="BD55" i="8"/>
  <c r="AD55" i="8"/>
  <c r="BI55" i="8" s="1"/>
  <c r="AC55" i="8"/>
  <c r="BH55" i="8" s="1"/>
  <c r="F53" i="8"/>
  <c r="F52" i="8"/>
  <c r="F51" i="8"/>
  <c r="F50" i="8"/>
  <c r="F49" i="8"/>
  <c r="F48" i="8"/>
  <c r="F47" i="8"/>
  <c r="F46" i="8"/>
  <c r="BI45" i="8"/>
  <c r="BH45" i="8"/>
  <c r="BD45" i="8"/>
  <c r="AD45" i="8"/>
  <c r="AC45" i="8"/>
  <c r="F44" i="8"/>
  <c r="F43" i="8" s="1"/>
  <c r="BI43" i="8"/>
  <c r="BH43" i="8"/>
  <c r="BD43" i="8"/>
  <c r="AD43" i="8"/>
  <c r="AC43" i="8"/>
  <c r="F42" i="8"/>
  <c r="F41" i="8"/>
  <c r="BD40" i="8"/>
  <c r="AD40" i="8"/>
  <c r="BI40" i="8" s="1"/>
  <c r="AC40" i="8"/>
  <c r="BH40" i="8" s="1"/>
  <c r="F39" i="8"/>
  <c r="F38" i="8"/>
  <c r="F37" i="8"/>
  <c r="BD36" i="8"/>
  <c r="AD36" i="8"/>
  <c r="BI36" i="8" s="1"/>
  <c r="AC36" i="8"/>
  <c r="F34" i="8"/>
  <c r="F33" i="8"/>
  <c r="F32" i="8"/>
  <c r="BD31" i="8"/>
  <c r="AD31" i="8"/>
  <c r="BI31" i="8" s="1"/>
  <c r="AC31" i="8"/>
  <c r="BH31" i="8" s="1"/>
  <c r="F30" i="8"/>
  <c r="F29" i="8"/>
  <c r="F28" i="8"/>
  <c r="F27" i="8"/>
  <c r="F26" i="8"/>
  <c r="BD25" i="8"/>
  <c r="AD25" i="8"/>
  <c r="BI25" i="8" s="1"/>
  <c r="AC25" i="8"/>
  <c r="BH25" i="8" s="1"/>
  <c r="F23" i="8"/>
  <c r="F22" i="8" s="1"/>
  <c r="BD22" i="8"/>
  <c r="AD22" i="8"/>
  <c r="BI22" i="8" s="1"/>
  <c r="AC22" i="8"/>
  <c r="BH22" i="8" s="1"/>
  <c r="F21" i="8"/>
  <c r="F20" i="8" s="1"/>
  <c r="BD20" i="8"/>
  <c r="AD20" i="8"/>
  <c r="BI20" i="8" s="1"/>
  <c r="AC20" i="8"/>
  <c r="BH20" i="8" s="1"/>
  <c r="F19" i="8"/>
  <c r="F18" i="8" s="1"/>
  <c r="F493" i="8" l="1"/>
  <c r="F412" i="8"/>
  <c r="F491" i="8"/>
  <c r="F209" i="8"/>
  <c r="F384" i="8"/>
  <c r="F84" i="8"/>
  <c r="F240" i="8"/>
  <c r="F257" i="8"/>
  <c r="F165" i="8"/>
  <c r="F164" i="8" s="1"/>
  <c r="AB191" i="8"/>
  <c r="AB192" i="8"/>
  <c r="M518" i="8"/>
  <c r="F310" i="8"/>
  <c r="F518" i="8"/>
  <c r="N518" i="8"/>
  <c r="AB226" i="8"/>
  <c r="F319" i="8"/>
  <c r="H518" i="8"/>
  <c r="J487" i="8"/>
  <c r="BE91" i="8"/>
  <c r="I518" i="8"/>
  <c r="AB332" i="8"/>
  <c r="L518" i="8"/>
  <c r="AB447" i="8"/>
  <c r="BE89" i="8"/>
  <c r="F250" i="8"/>
  <c r="F154" i="8"/>
  <c r="BE65" i="8"/>
  <c r="F352" i="8"/>
  <c r="F295" i="8"/>
  <c r="F54" i="8"/>
  <c r="F36" i="8"/>
  <c r="F148" i="8"/>
  <c r="BE151" i="8"/>
  <c r="BE503" i="8"/>
  <c r="BE315" i="8"/>
  <c r="AB352" i="8"/>
  <c r="BE25" i="8"/>
  <c r="BE133" i="8"/>
  <c r="BE368" i="8"/>
  <c r="BE425" i="8"/>
  <c r="BE488" i="8"/>
  <c r="U518" i="8"/>
  <c r="K487" i="8"/>
  <c r="BE127" i="8"/>
  <c r="BE394" i="8"/>
  <c r="BE463" i="8"/>
  <c r="BE497" i="8"/>
  <c r="BE509" i="8"/>
  <c r="BE63" i="8"/>
  <c r="BE148" i="8"/>
  <c r="BE279" i="8"/>
  <c r="BE327" i="8"/>
  <c r="BE371" i="8"/>
  <c r="AB521" i="8"/>
  <c r="BE159" i="8"/>
  <c r="BE320" i="8"/>
  <c r="P518" i="8"/>
  <c r="BE161" i="8"/>
  <c r="Q518" i="8"/>
  <c r="BE84" i="8"/>
  <c r="BE516" i="8"/>
  <c r="BE175" i="8"/>
  <c r="BE419" i="8"/>
  <c r="Q487" i="8"/>
  <c r="BE507" i="8"/>
  <c r="T518" i="8"/>
  <c r="BE325" i="8"/>
  <c r="F285" i="8"/>
  <c r="F219" i="8"/>
  <c r="BE376" i="8"/>
  <c r="BE392" i="8"/>
  <c r="AB426" i="8"/>
  <c r="BE417" i="8"/>
  <c r="BE385" i="8"/>
  <c r="M487" i="8"/>
  <c r="BE295" i="8"/>
  <c r="BE59" i="8"/>
  <c r="BE408" i="8"/>
  <c r="BE445" i="8"/>
  <c r="BE31" i="8"/>
  <c r="BE114" i="8"/>
  <c r="AB394" i="8"/>
  <c r="BE513" i="8"/>
  <c r="BE22" i="8"/>
  <c r="F31" i="8"/>
  <c r="F40" i="8"/>
  <c r="G518" i="8"/>
  <c r="BE266" i="8"/>
  <c r="BE344" i="8"/>
  <c r="BE380" i="8"/>
  <c r="BE495" i="8"/>
  <c r="BE521" i="8"/>
  <c r="BE177" i="8"/>
  <c r="BE257" i="8"/>
  <c r="BE271" i="8"/>
  <c r="BE352" i="8"/>
  <c r="BE410" i="8"/>
  <c r="BE447" i="8"/>
  <c r="S487" i="8"/>
  <c r="BE87" i="8"/>
  <c r="BE100" i="8"/>
  <c r="BE317" i="8"/>
  <c r="T487" i="8"/>
  <c r="J518" i="8"/>
  <c r="BE185" i="8"/>
  <c r="U487" i="8"/>
  <c r="BE478" i="8"/>
  <c r="R518" i="8"/>
  <c r="BH478" i="8"/>
  <c r="H487" i="8"/>
  <c r="BE155" i="8"/>
  <c r="BE180" i="8"/>
  <c r="P487" i="8"/>
  <c r="BE165" i="8"/>
  <c r="BH325" i="8"/>
  <c r="R487" i="8"/>
  <c r="BE36" i="8"/>
  <c r="BE45" i="8"/>
  <c r="BE246" i="8"/>
  <c r="F346" i="8"/>
  <c r="F343" i="8" s="1"/>
  <c r="F100" i="8"/>
  <c r="BE240" i="8"/>
  <c r="BE311" i="8"/>
  <c r="F365" i="8"/>
  <c r="F370" i="8"/>
  <c r="F380" i="8"/>
  <c r="AB425" i="8"/>
  <c r="F17" i="8"/>
  <c r="AB299" i="8"/>
  <c r="BE415" i="8"/>
  <c r="F45" i="8"/>
  <c r="BE173" i="8"/>
  <c r="BE183" i="8"/>
  <c r="BH246" i="8"/>
  <c r="BE40" i="8"/>
  <c r="BE55" i="8"/>
  <c r="BE285" i="8"/>
  <c r="F324" i="8"/>
  <c r="BE329" i="8"/>
  <c r="BE123" i="8"/>
  <c r="BH161" i="8"/>
  <c r="BH165" i="8"/>
  <c r="BE308" i="8"/>
  <c r="BE313" i="8"/>
  <c r="F487" i="8"/>
  <c r="BH308" i="8"/>
  <c r="G487" i="8"/>
  <c r="K518" i="8"/>
  <c r="AB133" i="8"/>
  <c r="F391" i="8"/>
  <c r="BE421" i="8"/>
  <c r="F460" i="8"/>
  <c r="BE491" i="8"/>
  <c r="I487" i="8"/>
  <c r="BE20" i="8"/>
  <c r="F25" i="8"/>
  <c r="BE112" i="8"/>
  <c r="F114" i="8"/>
  <c r="BE129" i="8"/>
  <c r="AB395" i="8"/>
  <c r="BE378" i="8"/>
  <c r="F407" i="8"/>
  <c r="AB66" i="8"/>
  <c r="BE43" i="8"/>
  <c r="F129" i="8"/>
  <c r="BE366" i="8"/>
  <c r="O518" i="8"/>
  <c r="BE238" i="8"/>
  <c r="BE250" i="8"/>
  <c r="BE413" i="8"/>
  <c r="L487" i="8"/>
  <c r="BH84" i="8"/>
  <c r="BE125" i="8"/>
  <c r="BH148" i="8"/>
  <c r="BE261" i="8"/>
  <c r="BE331" i="8"/>
  <c r="BH445" i="8"/>
  <c r="BE519" i="8"/>
  <c r="AB65" i="8"/>
  <c r="BE346" i="8"/>
  <c r="N487" i="8"/>
  <c r="AB463" i="8"/>
  <c r="O487" i="8"/>
  <c r="S518" i="8"/>
  <c r="F375" i="8"/>
  <c r="AB448" i="8"/>
  <c r="AB331" i="8"/>
  <c r="BI344" i="8"/>
  <c r="BI87" i="8"/>
  <c r="BE219" i="8"/>
  <c r="BE373" i="8"/>
  <c r="AB353" i="8"/>
  <c r="BH65" i="8"/>
  <c r="BI148" i="8"/>
  <c r="BI279" i="8"/>
  <c r="BH373" i="8"/>
  <c r="AB464" i="8"/>
  <c r="BH36" i="8"/>
  <c r="BE461" i="8"/>
  <c r="BE207" i="8"/>
  <c r="BH183" i="8"/>
  <c r="BH461" i="8"/>
  <c r="BI207" i="8"/>
  <c r="BI285" i="8"/>
  <c r="AB522" i="8"/>
  <c r="AB296" i="8"/>
  <c r="BE389" i="8"/>
  <c r="BE322" i="8"/>
  <c r="BE423" i="8"/>
  <c r="BE493" i="8"/>
  <c r="G178" i="1"/>
  <c r="H178" i="1"/>
  <c r="I178" i="1"/>
  <c r="J178" i="1"/>
  <c r="K178" i="1"/>
  <c r="L178" i="1"/>
  <c r="M178" i="1"/>
  <c r="N178" i="1"/>
  <c r="O178" i="1"/>
  <c r="P178" i="1"/>
  <c r="Q178" i="1"/>
  <c r="R178" i="1"/>
  <c r="S178" i="1"/>
  <c r="T178" i="1"/>
  <c r="U178" i="1"/>
  <c r="F300" i="1"/>
  <c r="F299" i="1"/>
  <c r="F298" i="1"/>
  <c r="F297" i="1"/>
  <c r="F295" i="1" s="1"/>
  <c r="G295" i="1"/>
  <c r="H295" i="1"/>
  <c r="I295" i="1"/>
  <c r="J295" i="1"/>
  <c r="K295" i="1"/>
  <c r="L295" i="1"/>
  <c r="M295" i="1"/>
  <c r="N295" i="1"/>
  <c r="O295" i="1"/>
  <c r="P295" i="1"/>
  <c r="Q295" i="1"/>
  <c r="R295" i="1"/>
  <c r="S295" i="1"/>
  <c r="T295" i="1"/>
  <c r="U295" i="1"/>
  <c r="F62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F35" i="8" l="1"/>
  <c r="F24" i="8"/>
  <c r="G506" i="1"/>
  <c r="H506" i="1"/>
  <c r="I506" i="1"/>
  <c r="I505" i="1" s="1"/>
  <c r="J506" i="1"/>
  <c r="K506" i="1"/>
  <c r="L506" i="1"/>
  <c r="M506" i="1"/>
  <c r="N506" i="1"/>
  <c r="N505" i="1" s="1"/>
  <c r="O506" i="1"/>
  <c r="P506" i="1"/>
  <c r="Q506" i="1"/>
  <c r="R506" i="1"/>
  <c r="S506" i="1"/>
  <c r="T506" i="1"/>
  <c r="U506" i="1"/>
  <c r="G508" i="1"/>
  <c r="H508" i="1"/>
  <c r="I508" i="1"/>
  <c r="J508" i="1"/>
  <c r="K508" i="1"/>
  <c r="L508" i="1"/>
  <c r="M508" i="1"/>
  <c r="N508" i="1"/>
  <c r="O508" i="1"/>
  <c r="P508" i="1"/>
  <c r="Q508" i="1"/>
  <c r="R508" i="1"/>
  <c r="S508" i="1"/>
  <c r="T508" i="1"/>
  <c r="U508" i="1"/>
  <c r="G503" i="1"/>
  <c r="H503" i="1"/>
  <c r="I503" i="1"/>
  <c r="J503" i="1"/>
  <c r="K503" i="1"/>
  <c r="L503" i="1"/>
  <c r="M503" i="1"/>
  <c r="N503" i="1"/>
  <c r="O503" i="1"/>
  <c r="P503" i="1"/>
  <c r="Q503" i="1"/>
  <c r="R503" i="1"/>
  <c r="S503" i="1"/>
  <c r="T503" i="1"/>
  <c r="U503" i="1"/>
  <c r="G500" i="1"/>
  <c r="H500" i="1"/>
  <c r="I500" i="1"/>
  <c r="J500" i="1"/>
  <c r="K500" i="1"/>
  <c r="L500" i="1"/>
  <c r="M500" i="1"/>
  <c r="N500" i="1"/>
  <c r="O500" i="1"/>
  <c r="P500" i="1"/>
  <c r="Q500" i="1"/>
  <c r="R500" i="1"/>
  <c r="S500" i="1"/>
  <c r="T500" i="1"/>
  <c r="U500" i="1"/>
  <c r="G498" i="1"/>
  <c r="H498" i="1"/>
  <c r="I498" i="1"/>
  <c r="J498" i="1"/>
  <c r="K498" i="1"/>
  <c r="L498" i="1"/>
  <c r="M498" i="1"/>
  <c r="N498" i="1"/>
  <c r="O498" i="1"/>
  <c r="P498" i="1"/>
  <c r="Q498" i="1"/>
  <c r="R498" i="1"/>
  <c r="S498" i="1"/>
  <c r="T498" i="1"/>
  <c r="U498" i="1"/>
  <c r="G496" i="1"/>
  <c r="H496" i="1"/>
  <c r="I496" i="1"/>
  <c r="J496" i="1"/>
  <c r="K496" i="1"/>
  <c r="L496" i="1"/>
  <c r="M496" i="1"/>
  <c r="N496" i="1"/>
  <c r="O496" i="1"/>
  <c r="P496" i="1"/>
  <c r="Q496" i="1"/>
  <c r="R496" i="1"/>
  <c r="S496" i="1"/>
  <c r="T496" i="1"/>
  <c r="U496" i="1"/>
  <c r="G492" i="1"/>
  <c r="H492" i="1"/>
  <c r="I492" i="1"/>
  <c r="J492" i="1"/>
  <c r="K492" i="1"/>
  <c r="L492" i="1"/>
  <c r="M492" i="1"/>
  <c r="N492" i="1"/>
  <c r="O492" i="1"/>
  <c r="P492" i="1"/>
  <c r="Q492" i="1"/>
  <c r="R492" i="1"/>
  <c r="S492" i="1"/>
  <c r="T492" i="1"/>
  <c r="U492" i="1"/>
  <c r="G490" i="1"/>
  <c r="H490" i="1"/>
  <c r="I490" i="1"/>
  <c r="J490" i="1"/>
  <c r="K490" i="1"/>
  <c r="L490" i="1"/>
  <c r="M490" i="1"/>
  <c r="N490" i="1"/>
  <c r="O490" i="1"/>
  <c r="P490" i="1"/>
  <c r="Q490" i="1"/>
  <c r="R490" i="1"/>
  <c r="S490" i="1"/>
  <c r="T490" i="1"/>
  <c r="U490" i="1"/>
  <c r="G488" i="1"/>
  <c r="H488" i="1"/>
  <c r="I488" i="1"/>
  <c r="J488" i="1"/>
  <c r="K488" i="1"/>
  <c r="L488" i="1"/>
  <c r="M488" i="1"/>
  <c r="N488" i="1"/>
  <c r="O488" i="1"/>
  <c r="P488" i="1"/>
  <c r="Q488" i="1"/>
  <c r="R488" i="1"/>
  <c r="S488" i="1"/>
  <c r="T488" i="1"/>
  <c r="U488" i="1"/>
  <c r="G486" i="1"/>
  <c r="H486" i="1"/>
  <c r="I486" i="1"/>
  <c r="J486" i="1"/>
  <c r="K486" i="1"/>
  <c r="L486" i="1"/>
  <c r="M486" i="1"/>
  <c r="N486" i="1"/>
  <c r="O486" i="1"/>
  <c r="P486" i="1"/>
  <c r="Q486" i="1"/>
  <c r="R486" i="1"/>
  <c r="S486" i="1"/>
  <c r="T486" i="1"/>
  <c r="U486" i="1"/>
  <c r="G484" i="1"/>
  <c r="H484" i="1"/>
  <c r="I484" i="1"/>
  <c r="J484" i="1"/>
  <c r="K484" i="1"/>
  <c r="L484" i="1"/>
  <c r="M484" i="1"/>
  <c r="N484" i="1"/>
  <c r="O484" i="1"/>
  <c r="P484" i="1"/>
  <c r="Q484" i="1"/>
  <c r="R484" i="1"/>
  <c r="S484" i="1"/>
  <c r="T484" i="1"/>
  <c r="U484" i="1"/>
  <c r="G481" i="1"/>
  <c r="H481" i="1"/>
  <c r="I481" i="1"/>
  <c r="J481" i="1"/>
  <c r="K481" i="1"/>
  <c r="L481" i="1"/>
  <c r="M481" i="1"/>
  <c r="N481" i="1"/>
  <c r="O481" i="1"/>
  <c r="P481" i="1"/>
  <c r="Q481" i="1"/>
  <c r="R481" i="1"/>
  <c r="S481" i="1"/>
  <c r="T481" i="1"/>
  <c r="U481" i="1"/>
  <c r="G476" i="1"/>
  <c r="H476" i="1"/>
  <c r="I476" i="1"/>
  <c r="J476" i="1"/>
  <c r="K476" i="1"/>
  <c r="L476" i="1"/>
  <c r="M476" i="1"/>
  <c r="N476" i="1"/>
  <c r="O476" i="1"/>
  <c r="P476" i="1"/>
  <c r="Q476" i="1"/>
  <c r="R476" i="1"/>
  <c r="S476" i="1"/>
  <c r="T476" i="1"/>
  <c r="U476" i="1"/>
  <c r="G459" i="1"/>
  <c r="H459" i="1"/>
  <c r="I459" i="1"/>
  <c r="J459" i="1"/>
  <c r="K459" i="1"/>
  <c r="L459" i="1"/>
  <c r="M459" i="1"/>
  <c r="N459" i="1"/>
  <c r="O459" i="1"/>
  <c r="P459" i="1"/>
  <c r="Q459" i="1"/>
  <c r="R459" i="1"/>
  <c r="S459" i="1"/>
  <c r="T459" i="1"/>
  <c r="U459" i="1"/>
  <c r="G461" i="1"/>
  <c r="H461" i="1"/>
  <c r="I461" i="1"/>
  <c r="J461" i="1"/>
  <c r="K461" i="1"/>
  <c r="L461" i="1"/>
  <c r="M461" i="1"/>
  <c r="N461" i="1"/>
  <c r="O461" i="1"/>
  <c r="P461" i="1"/>
  <c r="Q461" i="1"/>
  <c r="R461" i="1"/>
  <c r="S461" i="1"/>
  <c r="T461" i="1"/>
  <c r="U461" i="1"/>
  <c r="G447" i="1"/>
  <c r="H447" i="1"/>
  <c r="I447" i="1"/>
  <c r="J447" i="1"/>
  <c r="K447" i="1"/>
  <c r="L447" i="1"/>
  <c r="M447" i="1"/>
  <c r="N447" i="1"/>
  <c r="O447" i="1"/>
  <c r="P447" i="1"/>
  <c r="Q447" i="1"/>
  <c r="R447" i="1"/>
  <c r="S447" i="1"/>
  <c r="T447" i="1"/>
  <c r="U447" i="1"/>
  <c r="G445" i="1"/>
  <c r="H445" i="1"/>
  <c r="I445" i="1"/>
  <c r="J445" i="1"/>
  <c r="K445" i="1"/>
  <c r="L445" i="1"/>
  <c r="M445" i="1"/>
  <c r="N445" i="1"/>
  <c r="O445" i="1"/>
  <c r="P445" i="1"/>
  <c r="Q445" i="1"/>
  <c r="R445" i="1"/>
  <c r="S445" i="1"/>
  <c r="T445" i="1"/>
  <c r="U445" i="1"/>
  <c r="G431" i="1"/>
  <c r="H431" i="1"/>
  <c r="I431" i="1"/>
  <c r="J431" i="1"/>
  <c r="K431" i="1"/>
  <c r="L431" i="1"/>
  <c r="M431" i="1"/>
  <c r="N431" i="1"/>
  <c r="O431" i="1"/>
  <c r="P431" i="1"/>
  <c r="Q431" i="1"/>
  <c r="R431" i="1"/>
  <c r="S431" i="1"/>
  <c r="T431" i="1"/>
  <c r="U431" i="1"/>
  <c r="G429" i="1"/>
  <c r="H429" i="1"/>
  <c r="I429" i="1"/>
  <c r="J429" i="1"/>
  <c r="K429" i="1"/>
  <c r="L429" i="1"/>
  <c r="M429" i="1"/>
  <c r="N429" i="1"/>
  <c r="O429" i="1"/>
  <c r="P429" i="1"/>
  <c r="Q429" i="1"/>
  <c r="R429" i="1"/>
  <c r="S429" i="1"/>
  <c r="T429" i="1"/>
  <c r="U429" i="1"/>
  <c r="G427" i="1"/>
  <c r="H427" i="1"/>
  <c r="I427" i="1"/>
  <c r="J427" i="1"/>
  <c r="K427" i="1"/>
  <c r="L427" i="1"/>
  <c r="M427" i="1"/>
  <c r="N427" i="1"/>
  <c r="O427" i="1"/>
  <c r="P427" i="1"/>
  <c r="Q427" i="1"/>
  <c r="R427" i="1"/>
  <c r="S427" i="1"/>
  <c r="T427" i="1"/>
  <c r="U427" i="1"/>
  <c r="G417" i="1"/>
  <c r="H417" i="1"/>
  <c r="I417" i="1"/>
  <c r="J417" i="1"/>
  <c r="K417" i="1"/>
  <c r="L417" i="1"/>
  <c r="M417" i="1"/>
  <c r="N417" i="1"/>
  <c r="O417" i="1"/>
  <c r="P417" i="1"/>
  <c r="Q417" i="1"/>
  <c r="R417" i="1"/>
  <c r="S417" i="1"/>
  <c r="T417" i="1"/>
  <c r="U417" i="1"/>
  <c r="G425" i="1"/>
  <c r="H425" i="1"/>
  <c r="I425" i="1"/>
  <c r="J425" i="1"/>
  <c r="K425" i="1"/>
  <c r="L425" i="1"/>
  <c r="M425" i="1"/>
  <c r="N425" i="1"/>
  <c r="O425" i="1"/>
  <c r="P425" i="1"/>
  <c r="Q425" i="1"/>
  <c r="R425" i="1"/>
  <c r="S425" i="1"/>
  <c r="T425" i="1"/>
  <c r="U425" i="1"/>
  <c r="G423" i="1"/>
  <c r="H423" i="1"/>
  <c r="I423" i="1"/>
  <c r="J423" i="1"/>
  <c r="K423" i="1"/>
  <c r="L423" i="1"/>
  <c r="M423" i="1"/>
  <c r="N423" i="1"/>
  <c r="O423" i="1"/>
  <c r="P423" i="1"/>
  <c r="Q423" i="1"/>
  <c r="R423" i="1"/>
  <c r="S423" i="1"/>
  <c r="T423" i="1"/>
  <c r="U423" i="1"/>
  <c r="G421" i="1"/>
  <c r="H421" i="1"/>
  <c r="I421" i="1"/>
  <c r="J421" i="1"/>
  <c r="K421" i="1"/>
  <c r="L421" i="1"/>
  <c r="M421" i="1"/>
  <c r="N421" i="1"/>
  <c r="O421" i="1"/>
  <c r="P421" i="1"/>
  <c r="Q421" i="1"/>
  <c r="R421" i="1"/>
  <c r="S421" i="1"/>
  <c r="T421" i="1"/>
  <c r="U421" i="1"/>
  <c r="G419" i="1"/>
  <c r="H419" i="1"/>
  <c r="I419" i="1"/>
  <c r="J419" i="1"/>
  <c r="K419" i="1"/>
  <c r="L419" i="1"/>
  <c r="M419" i="1"/>
  <c r="N419" i="1"/>
  <c r="O419" i="1"/>
  <c r="P419" i="1"/>
  <c r="Q419" i="1"/>
  <c r="R419" i="1"/>
  <c r="S419" i="1"/>
  <c r="T419" i="1"/>
  <c r="U419" i="1"/>
  <c r="G412" i="1"/>
  <c r="H412" i="1"/>
  <c r="I412" i="1"/>
  <c r="J412" i="1"/>
  <c r="J411" i="1" s="1"/>
  <c r="K412" i="1"/>
  <c r="K411" i="1" s="1"/>
  <c r="L412" i="1"/>
  <c r="M412" i="1"/>
  <c r="N412" i="1"/>
  <c r="O412" i="1"/>
  <c r="P412" i="1"/>
  <c r="Q412" i="1"/>
  <c r="R412" i="1"/>
  <c r="R411" i="1" s="1"/>
  <c r="S412" i="1"/>
  <c r="S411" i="1" s="1"/>
  <c r="T412" i="1"/>
  <c r="U412" i="1"/>
  <c r="G414" i="1"/>
  <c r="H414" i="1"/>
  <c r="I414" i="1"/>
  <c r="J414" i="1"/>
  <c r="K414" i="1"/>
  <c r="L414" i="1"/>
  <c r="M414" i="1"/>
  <c r="N414" i="1"/>
  <c r="O414" i="1"/>
  <c r="P414" i="1"/>
  <c r="Q414" i="1"/>
  <c r="R414" i="1"/>
  <c r="S414" i="1"/>
  <c r="T414" i="1"/>
  <c r="U414" i="1"/>
  <c r="G396" i="1"/>
  <c r="H396" i="1"/>
  <c r="I396" i="1"/>
  <c r="J396" i="1"/>
  <c r="K396" i="1"/>
  <c r="L396" i="1"/>
  <c r="M396" i="1"/>
  <c r="N396" i="1"/>
  <c r="O396" i="1"/>
  <c r="P396" i="1"/>
  <c r="Q396" i="1"/>
  <c r="R396" i="1"/>
  <c r="S396" i="1"/>
  <c r="T396" i="1"/>
  <c r="U396" i="1"/>
  <c r="G398" i="1"/>
  <c r="H398" i="1"/>
  <c r="I398" i="1"/>
  <c r="J398" i="1"/>
  <c r="K398" i="1"/>
  <c r="L398" i="1"/>
  <c r="M398" i="1"/>
  <c r="N398" i="1"/>
  <c r="O398" i="1"/>
  <c r="P398" i="1"/>
  <c r="Q398" i="1"/>
  <c r="R398" i="1"/>
  <c r="S398" i="1"/>
  <c r="T398" i="1"/>
  <c r="U398" i="1"/>
  <c r="G389" i="1"/>
  <c r="H389" i="1"/>
  <c r="I389" i="1"/>
  <c r="J389" i="1"/>
  <c r="K389" i="1"/>
  <c r="L389" i="1"/>
  <c r="M389" i="1"/>
  <c r="N389" i="1"/>
  <c r="O389" i="1"/>
  <c r="P389" i="1"/>
  <c r="Q389" i="1"/>
  <c r="R389" i="1"/>
  <c r="S389" i="1"/>
  <c r="T389" i="1"/>
  <c r="U389" i="1"/>
  <c r="G393" i="1"/>
  <c r="H393" i="1"/>
  <c r="I393" i="1"/>
  <c r="J393" i="1"/>
  <c r="K393" i="1"/>
  <c r="L393" i="1"/>
  <c r="M393" i="1"/>
  <c r="N393" i="1"/>
  <c r="O393" i="1"/>
  <c r="P393" i="1"/>
  <c r="Q393" i="1"/>
  <c r="R393" i="1"/>
  <c r="S393" i="1"/>
  <c r="T393" i="1"/>
  <c r="U393" i="1"/>
  <c r="G391" i="1"/>
  <c r="H391" i="1"/>
  <c r="I391" i="1"/>
  <c r="J391" i="1"/>
  <c r="K391" i="1"/>
  <c r="L391" i="1"/>
  <c r="M391" i="1"/>
  <c r="N391" i="1"/>
  <c r="O391" i="1"/>
  <c r="P391" i="1"/>
  <c r="Q391" i="1"/>
  <c r="R391" i="1"/>
  <c r="S391" i="1"/>
  <c r="T391" i="1"/>
  <c r="U391" i="1"/>
  <c r="G384" i="1"/>
  <c r="H384" i="1"/>
  <c r="I384" i="1"/>
  <c r="J384" i="1"/>
  <c r="K384" i="1"/>
  <c r="L384" i="1"/>
  <c r="M384" i="1"/>
  <c r="N384" i="1"/>
  <c r="O384" i="1"/>
  <c r="P384" i="1"/>
  <c r="Q384" i="1"/>
  <c r="R384" i="1"/>
  <c r="S384" i="1"/>
  <c r="T384" i="1"/>
  <c r="U384" i="1"/>
  <c r="G380" i="1"/>
  <c r="H380" i="1"/>
  <c r="I380" i="1"/>
  <c r="J380" i="1"/>
  <c r="K380" i="1"/>
  <c r="L380" i="1"/>
  <c r="M380" i="1"/>
  <c r="N380" i="1"/>
  <c r="O380" i="1"/>
  <c r="P380" i="1"/>
  <c r="Q380" i="1"/>
  <c r="R380" i="1"/>
  <c r="S380" i="1"/>
  <c r="T380" i="1"/>
  <c r="U380" i="1"/>
  <c r="G382" i="1"/>
  <c r="H382" i="1"/>
  <c r="I382" i="1"/>
  <c r="J382" i="1"/>
  <c r="K382" i="1"/>
  <c r="L382" i="1"/>
  <c r="M382" i="1"/>
  <c r="N382" i="1"/>
  <c r="O382" i="1"/>
  <c r="P382" i="1"/>
  <c r="Q382" i="1"/>
  <c r="R382" i="1"/>
  <c r="S382" i="1"/>
  <c r="T382" i="1"/>
  <c r="U382" i="1"/>
  <c r="G375" i="1"/>
  <c r="H375" i="1"/>
  <c r="I375" i="1"/>
  <c r="J375" i="1"/>
  <c r="K375" i="1"/>
  <c r="L375" i="1"/>
  <c r="M375" i="1"/>
  <c r="N375" i="1"/>
  <c r="O375" i="1"/>
  <c r="P375" i="1"/>
  <c r="Q375" i="1"/>
  <c r="R375" i="1"/>
  <c r="S375" i="1"/>
  <c r="T375" i="1"/>
  <c r="U375" i="1"/>
  <c r="G377" i="1"/>
  <c r="H377" i="1"/>
  <c r="I377" i="1"/>
  <c r="J377" i="1"/>
  <c r="K377" i="1"/>
  <c r="L377" i="1"/>
  <c r="M377" i="1"/>
  <c r="N377" i="1"/>
  <c r="O377" i="1"/>
  <c r="P377" i="1"/>
  <c r="Q377" i="1"/>
  <c r="R377" i="1"/>
  <c r="S377" i="1"/>
  <c r="T377" i="1"/>
  <c r="U377" i="1"/>
  <c r="G370" i="1"/>
  <c r="H370" i="1"/>
  <c r="I370" i="1"/>
  <c r="J370" i="1"/>
  <c r="K370" i="1"/>
  <c r="L370" i="1"/>
  <c r="M370" i="1"/>
  <c r="N370" i="1"/>
  <c r="O370" i="1"/>
  <c r="P370" i="1"/>
  <c r="Q370" i="1"/>
  <c r="R370" i="1"/>
  <c r="S370" i="1"/>
  <c r="T370" i="1"/>
  <c r="U370" i="1"/>
  <c r="G372" i="1"/>
  <c r="H372" i="1"/>
  <c r="I372" i="1"/>
  <c r="I369" i="1" s="1"/>
  <c r="J372" i="1"/>
  <c r="K372" i="1"/>
  <c r="K369" i="1" s="1"/>
  <c r="L372" i="1"/>
  <c r="M372" i="1"/>
  <c r="N372" i="1"/>
  <c r="O372" i="1"/>
  <c r="P372" i="1"/>
  <c r="Q372" i="1"/>
  <c r="R372" i="1"/>
  <c r="S372" i="1"/>
  <c r="T372" i="1"/>
  <c r="U372" i="1"/>
  <c r="U411" i="1" l="1"/>
  <c r="M411" i="1"/>
  <c r="T411" i="1"/>
  <c r="L411" i="1"/>
  <c r="K505" i="1"/>
  <c r="Q411" i="1"/>
  <c r="I411" i="1"/>
  <c r="H379" i="1"/>
  <c r="P411" i="1"/>
  <c r="H411" i="1"/>
  <c r="L458" i="1"/>
  <c r="O505" i="1"/>
  <c r="O411" i="1"/>
  <c r="G411" i="1"/>
  <c r="N411" i="1"/>
  <c r="L480" i="1"/>
  <c r="G374" i="1"/>
  <c r="U379" i="1"/>
  <c r="L395" i="1"/>
  <c r="P379" i="1"/>
  <c r="J395" i="1"/>
  <c r="M458" i="1"/>
  <c r="H388" i="1"/>
  <c r="T395" i="1"/>
  <c r="H505" i="1"/>
  <c r="G505" i="1"/>
  <c r="R388" i="1"/>
  <c r="M480" i="1"/>
  <c r="I416" i="1"/>
  <c r="K480" i="1"/>
  <c r="H416" i="1"/>
  <c r="J480" i="1"/>
  <c r="I480" i="1"/>
  <c r="G388" i="1"/>
  <c r="U395" i="1"/>
  <c r="G480" i="1"/>
  <c r="I379" i="1"/>
  <c r="S480" i="1"/>
  <c r="L416" i="1"/>
  <c r="K416" i="1"/>
  <c r="J416" i="1"/>
  <c r="Q458" i="1"/>
  <c r="S505" i="1"/>
  <c r="M395" i="1"/>
  <c r="R379" i="1"/>
  <c r="K395" i="1"/>
  <c r="J458" i="1"/>
  <c r="H480" i="1"/>
  <c r="R416" i="1"/>
  <c r="R374" i="1"/>
  <c r="H395" i="1"/>
  <c r="P416" i="1"/>
  <c r="U480" i="1"/>
  <c r="T480" i="1"/>
  <c r="K379" i="1"/>
  <c r="R480" i="1"/>
  <c r="U388" i="1"/>
  <c r="Q480" i="1"/>
  <c r="T388" i="1"/>
  <c r="P480" i="1"/>
  <c r="S388" i="1"/>
  <c r="R395" i="1"/>
  <c r="O480" i="1"/>
  <c r="Q395" i="1"/>
  <c r="N480" i="1"/>
  <c r="P374" i="1"/>
  <c r="U374" i="1"/>
  <c r="T416" i="1"/>
  <c r="N458" i="1"/>
  <c r="J369" i="1"/>
  <c r="I374" i="1"/>
  <c r="I388" i="1"/>
  <c r="H374" i="1"/>
  <c r="H369" i="1"/>
  <c r="I395" i="1"/>
  <c r="S416" i="1"/>
  <c r="G369" i="1"/>
  <c r="L505" i="1"/>
  <c r="T374" i="1"/>
  <c r="T379" i="1"/>
  <c r="T369" i="1"/>
  <c r="S374" i="1"/>
  <c r="S379" i="1"/>
  <c r="K458" i="1"/>
  <c r="S369" i="1"/>
  <c r="S395" i="1"/>
  <c r="N416" i="1"/>
  <c r="R369" i="1"/>
  <c r="Q379" i="1"/>
  <c r="O416" i="1"/>
  <c r="M416" i="1"/>
  <c r="I458" i="1"/>
  <c r="Q369" i="1"/>
  <c r="P388" i="1"/>
  <c r="H458" i="1"/>
  <c r="P369" i="1"/>
  <c r="O374" i="1"/>
  <c r="O379" i="1"/>
  <c r="O388" i="1"/>
  <c r="P395" i="1"/>
  <c r="G458" i="1"/>
  <c r="O369" i="1"/>
  <c r="N374" i="1"/>
  <c r="N379" i="1"/>
  <c r="O395" i="1"/>
  <c r="T505" i="1"/>
  <c r="N369" i="1"/>
  <c r="M379" i="1"/>
  <c r="M388" i="1"/>
  <c r="N395" i="1"/>
  <c r="U458" i="1"/>
  <c r="M369" i="1"/>
  <c r="L374" i="1"/>
  <c r="L379" i="1"/>
  <c r="L388" i="1"/>
  <c r="R505" i="1"/>
  <c r="L369" i="1"/>
  <c r="K374" i="1"/>
  <c r="K388" i="1"/>
  <c r="G416" i="1"/>
  <c r="S458" i="1"/>
  <c r="Q505" i="1"/>
  <c r="J388" i="1"/>
  <c r="R458" i="1"/>
  <c r="P505" i="1"/>
  <c r="Q416" i="1"/>
  <c r="U505" i="1"/>
  <c r="T458" i="1"/>
  <c r="Q374" i="1"/>
  <c r="U369" i="1"/>
  <c r="J379" i="1"/>
  <c r="P458" i="1"/>
  <c r="Q388" i="1"/>
  <c r="O458" i="1"/>
  <c r="M505" i="1"/>
  <c r="M374" i="1"/>
  <c r="G379" i="1"/>
  <c r="N388" i="1"/>
  <c r="G395" i="1"/>
  <c r="J505" i="1"/>
  <c r="J374" i="1"/>
  <c r="U416" i="1"/>
  <c r="F357" i="1"/>
  <c r="F355" i="1"/>
  <c r="F354" i="1"/>
  <c r="F353" i="1"/>
  <c r="F352" i="1"/>
  <c r="F351" i="1"/>
  <c r="F349" i="1"/>
  <c r="G348" i="1"/>
  <c r="H348" i="1"/>
  <c r="I348" i="1"/>
  <c r="J348" i="1"/>
  <c r="K348" i="1"/>
  <c r="L348" i="1"/>
  <c r="M348" i="1"/>
  <c r="M347" i="1" s="1"/>
  <c r="N348" i="1"/>
  <c r="O348" i="1"/>
  <c r="P348" i="1"/>
  <c r="Q348" i="1"/>
  <c r="R348" i="1"/>
  <c r="S348" i="1"/>
  <c r="T348" i="1"/>
  <c r="U348" i="1"/>
  <c r="G356" i="1"/>
  <c r="H356" i="1"/>
  <c r="I356" i="1"/>
  <c r="J356" i="1"/>
  <c r="K356" i="1"/>
  <c r="L356" i="1"/>
  <c r="M356" i="1"/>
  <c r="N356" i="1"/>
  <c r="O356" i="1"/>
  <c r="P356" i="1"/>
  <c r="Q356" i="1"/>
  <c r="R356" i="1"/>
  <c r="S356" i="1"/>
  <c r="T356" i="1"/>
  <c r="U356" i="1"/>
  <c r="G350" i="1"/>
  <c r="H350" i="1"/>
  <c r="I350" i="1"/>
  <c r="J350" i="1"/>
  <c r="K350" i="1"/>
  <c r="L350" i="1"/>
  <c r="M350" i="1"/>
  <c r="N350" i="1"/>
  <c r="O350" i="1"/>
  <c r="P350" i="1"/>
  <c r="Q350" i="1"/>
  <c r="R350" i="1"/>
  <c r="S350" i="1"/>
  <c r="T350" i="1"/>
  <c r="U350" i="1"/>
  <c r="G335" i="1"/>
  <c r="H335" i="1"/>
  <c r="I335" i="1"/>
  <c r="J335" i="1"/>
  <c r="K335" i="1"/>
  <c r="L335" i="1"/>
  <c r="M335" i="1"/>
  <c r="N335" i="1"/>
  <c r="O335" i="1"/>
  <c r="P335" i="1"/>
  <c r="Q335" i="1"/>
  <c r="R335" i="1"/>
  <c r="S335" i="1"/>
  <c r="T335" i="1"/>
  <c r="U335" i="1"/>
  <c r="G333" i="1"/>
  <c r="H333" i="1"/>
  <c r="I333" i="1"/>
  <c r="J333" i="1"/>
  <c r="K333" i="1"/>
  <c r="L333" i="1"/>
  <c r="M333" i="1"/>
  <c r="N333" i="1"/>
  <c r="O333" i="1"/>
  <c r="P333" i="1"/>
  <c r="Q333" i="1"/>
  <c r="R333" i="1"/>
  <c r="S333" i="1"/>
  <c r="T333" i="1"/>
  <c r="U333" i="1"/>
  <c r="G329" i="1"/>
  <c r="H329" i="1"/>
  <c r="I329" i="1"/>
  <c r="J329" i="1"/>
  <c r="K329" i="1"/>
  <c r="L329" i="1"/>
  <c r="M329" i="1"/>
  <c r="N329" i="1"/>
  <c r="O329" i="1"/>
  <c r="P329" i="1"/>
  <c r="Q329" i="1"/>
  <c r="Q328" i="1" s="1"/>
  <c r="R329" i="1"/>
  <c r="R328" i="1" s="1"/>
  <c r="S329" i="1"/>
  <c r="T329" i="1"/>
  <c r="U329" i="1"/>
  <c r="G331" i="1"/>
  <c r="H331" i="1"/>
  <c r="I331" i="1"/>
  <c r="J331" i="1"/>
  <c r="K331" i="1"/>
  <c r="L331" i="1"/>
  <c r="M331" i="1"/>
  <c r="N331" i="1"/>
  <c r="O331" i="1"/>
  <c r="P331" i="1"/>
  <c r="Q331" i="1"/>
  <c r="R331" i="1"/>
  <c r="S331" i="1"/>
  <c r="T331" i="1"/>
  <c r="U331" i="1"/>
  <c r="Q323" i="1"/>
  <c r="G324" i="1"/>
  <c r="H324" i="1"/>
  <c r="I324" i="1"/>
  <c r="J324" i="1"/>
  <c r="K324" i="1"/>
  <c r="L324" i="1"/>
  <c r="M324" i="1"/>
  <c r="N324" i="1"/>
  <c r="O324" i="1"/>
  <c r="P324" i="1"/>
  <c r="P323" i="1" s="1"/>
  <c r="Q324" i="1"/>
  <c r="R324" i="1"/>
  <c r="S324" i="1"/>
  <c r="T324" i="1"/>
  <c r="T323" i="1" s="1"/>
  <c r="U324" i="1"/>
  <c r="G326" i="1"/>
  <c r="H326" i="1"/>
  <c r="I326" i="1"/>
  <c r="J326" i="1"/>
  <c r="K326" i="1"/>
  <c r="L326" i="1"/>
  <c r="M326" i="1"/>
  <c r="N326" i="1"/>
  <c r="O326" i="1"/>
  <c r="P326" i="1"/>
  <c r="Q326" i="1"/>
  <c r="R326" i="1"/>
  <c r="R323" i="1" s="1"/>
  <c r="S326" i="1"/>
  <c r="S323" i="1" s="1"/>
  <c r="T326" i="1"/>
  <c r="U326" i="1"/>
  <c r="G321" i="1"/>
  <c r="H321" i="1"/>
  <c r="I321" i="1"/>
  <c r="J321" i="1"/>
  <c r="K321" i="1"/>
  <c r="L321" i="1"/>
  <c r="M321" i="1"/>
  <c r="N321" i="1"/>
  <c r="O321" i="1"/>
  <c r="P321" i="1"/>
  <c r="Q321" i="1"/>
  <c r="R321" i="1"/>
  <c r="S321" i="1"/>
  <c r="T321" i="1"/>
  <c r="U321" i="1"/>
  <c r="G319" i="1"/>
  <c r="H319" i="1"/>
  <c r="I319" i="1"/>
  <c r="J319" i="1"/>
  <c r="K319" i="1"/>
  <c r="L319" i="1"/>
  <c r="M319" i="1"/>
  <c r="N319" i="1"/>
  <c r="O319" i="1"/>
  <c r="P319" i="1"/>
  <c r="Q319" i="1"/>
  <c r="R319" i="1"/>
  <c r="S319" i="1"/>
  <c r="T319" i="1"/>
  <c r="U319" i="1"/>
  <c r="Q314" i="1"/>
  <c r="G315" i="1"/>
  <c r="H315" i="1"/>
  <c r="I315" i="1"/>
  <c r="J315" i="1"/>
  <c r="K315" i="1"/>
  <c r="L315" i="1"/>
  <c r="M315" i="1"/>
  <c r="N315" i="1"/>
  <c r="O315" i="1"/>
  <c r="O314" i="1" s="1"/>
  <c r="P315" i="1"/>
  <c r="Q315" i="1"/>
  <c r="R315" i="1"/>
  <c r="R314" i="1" s="1"/>
  <c r="S315" i="1"/>
  <c r="T315" i="1"/>
  <c r="T314" i="1" s="1"/>
  <c r="U315" i="1"/>
  <c r="G317" i="1"/>
  <c r="H317" i="1"/>
  <c r="I317" i="1"/>
  <c r="J317" i="1"/>
  <c r="K317" i="1"/>
  <c r="L317" i="1"/>
  <c r="M317" i="1"/>
  <c r="M314" i="1" s="1"/>
  <c r="N317" i="1"/>
  <c r="O317" i="1"/>
  <c r="P317" i="1"/>
  <c r="Q317" i="1"/>
  <c r="R317" i="1"/>
  <c r="S317" i="1"/>
  <c r="T317" i="1"/>
  <c r="U317" i="1"/>
  <c r="G312" i="1"/>
  <c r="H312" i="1"/>
  <c r="I312" i="1"/>
  <c r="J312" i="1"/>
  <c r="K312" i="1"/>
  <c r="L312" i="1"/>
  <c r="M312" i="1"/>
  <c r="N312" i="1"/>
  <c r="O312" i="1"/>
  <c r="P312" i="1"/>
  <c r="Q312" i="1"/>
  <c r="R312" i="1"/>
  <c r="S312" i="1"/>
  <c r="T312" i="1"/>
  <c r="U312" i="1"/>
  <c r="G301" i="1"/>
  <c r="H301" i="1"/>
  <c r="I301" i="1"/>
  <c r="J301" i="1"/>
  <c r="K301" i="1"/>
  <c r="L301" i="1"/>
  <c r="M301" i="1"/>
  <c r="N301" i="1"/>
  <c r="O301" i="1"/>
  <c r="P301" i="1"/>
  <c r="Q301" i="1"/>
  <c r="R301" i="1"/>
  <c r="S301" i="1"/>
  <c r="T301" i="1"/>
  <c r="U301" i="1"/>
  <c r="G292" i="1"/>
  <c r="H292" i="1"/>
  <c r="I292" i="1"/>
  <c r="J292" i="1"/>
  <c r="K292" i="1"/>
  <c r="L292" i="1"/>
  <c r="M292" i="1"/>
  <c r="N292" i="1"/>
  <c r="O292" i="1"/>
  <c r="P292" i="1"/>
  <c r="Q292" i="1"/>
  <c r="R292" i="1"/>
  <c r="S292" i="1"/>
  <c r="T292" i="1"/>
  <c r="U292" i="1"/>
  <c r="G286" i="1"/>
  <c r="H286" i="1"/>
  <c r="I286" i="1"/>
  <c r="J286" i="1"/>
  <c r="K286" i="1"/>
  <c r="L286" i="1"/>
  <c r="M286" i="1"/>
  <c r="N286" i="1"/>
  <c r="O286" i="1"/>
  <c r="P286" i="1"/>
  <c r="Q286" i="1"/>
  <c r="R286" i="1"/>
  <c r="S286" i="1"/>
  <c r="T286" i="1"/>
  <c r="U286" i="1"/>
  <c r="G278" i="1"/>
  <c r="H278" i="1"/>
  <c r="I278" i="1"/>
  <c r="J278" i="1"/>
  <c r="K278" i="1"/>
  <c r="L278" i="1"/>
  <c r="M278" i="1"/>
  <c r="N278" i="1"/>
  <c r="O278" i="1"/>
  <c r="P278" i="1"/>
  <c r="Q278" i="1"/>
  <c r="R278" i="1"/>
  <c r="S278" i="1"/>
  <c r="T278" i="1"/>
  <c r="U278" i="1"/>
  <c r="G271" i="1"/>
  <c r="H271" i="1"/>
  <c r="I271" i="1"/>
  <c r="J271" i="1"/>
  <c r="K271" i="1"/>
  <c r="L271" i="1"/>
  <c r="M271" i="1"/>
  <c r="N271" i="1"/>
  <c r="O271" i="1"/>
  <c r="P271" i="1"/>
  <c r="Q271" i="1"/>
  <c r="R271" i="1"/>
  <c r="S271" i="1"/>
  <c r="T271" i="1"/>
  <c r="U271" i="1"/>
  <c r="G264" i="1"/>
  <c r="H264" i="1"/>
  <c r="I264" i="1"/>
  <c r="J264" i="1"/>
  <c r="K264" i="1"/>
  <c r="L264" i="1"/>
  <c r="M264" i="1"/>
  <c r="N264" i="1"/>
  <c r="O264" i="1"/>
  <c r="P264" i="1"/>
  <c r="Q264" i="1"/>
  <c r="R264" i="1"/>
  <c r="S264" i="1"/>
  <c r="T264" i="1"/>
  <c r="U264" i="1"/>
  <c r="G257" i="1"/>
  <c r="H257" i="1"/>
  <c r="I257" i="1"/>
  <c r="J257" i="1"/>
  <c r="K257" i="1"/>
  <c r="L257" i="1"/>
  <c r="M257" i="1"/>
  <c r="N257" i="1"/>
  <c r="O257" i="1"/>
  <c r="P257" i="1"/>
  <c r="Q257" i="1"/>
  <c r="R257" i="1"/>
  <c r="S257" i="1"/>
  <c r="T257" i="1"/>
  <c r="U257" i="1"/>
  <c r="G255" i="1"/>
  <c r="H255" i="1"/>
  <c r="I255" i="1"/>
  <c r="J255" i="1"/>
  <c r="K255" i="1"/>
  <c r="L255" i="1"/>
  <c r="M255" i="1"/>
  <c r="N255" i="1"/>
  <c r="O255" i="1"/>
  <c r="P255" i="1"/>
  <c r="Q255" i="1"/>
  <c r="R255" i="1"/>
  <c r="S255" i="1"/>
  <c r="T255" i="1"/>
  <c r="U255" i="1"/>
  <c r="G250" i="1"/>
  <c r="H250" i="1"/>
  <c r="I250" i="1"/>
  <c r="J250" i="1"/>
  <c r="K250" i="1"/>
  <c r="L250" i="1"/>
  <c r="M250" i="1"/>
  <c r="N250" i="1"/>
  <c r="O250" i="1"/>
  <c r="P250" i="1"/>
  <c r="Q250" i="1"/>
  <c r="R250" i="1"/>
  <c r="S250" i="1"/>
  <c r="T250" i="1"/>
  <c r="U250" i="1"/>
  <c r="G246" i="1"/>
  <c r="H246" i="1"/>
  <c r="I246" i="1"/>
  <c r="J246" i="1"/>
  <c r="K246" i="1"/>
  <c r="L246" i="1"/>
  <c r="M246" i="1"/>
  <c r="N246" i="1"/>
  <c r="O246" i="1"/>
  <c r="P246" i="1"/>
  <c r="Q246" i="1"/>
  <c r="R246" i="1"/>
  <c r="S246" i="1"/>
  <c r="T246" i="1"/>
  <c r="U246" i="1"/>
  <c r="G240" i="1"/>
  <c r="H240" i="1"/>
  <c r="I240" i="1"/>
  <c r="J240" i="1"/>
  <c r="K240" i="1"/>
  <c r="L240" i="1"/>
  <c r="M240" i="1"/>
  <c r="N240" i="1"/>
  <c r="O240" i="1"/>
  <c r="P240" i="1"/>
  <c r="Q240" i="1"/>
  <c r="R240" i="1"/>
  <c r="S240" i="1"/>
  <c r="T240" i="1"/>
  <c r="U240" i="1"/>
  <c r="G238" i="1"/>
  <c r="H238" i="1"/>
  <c r="I238" i="1"/>
  <c r="J238" i="1"/>
  <c r="K238" i="1"/>
  <c r="L238" i="1"/>
  <c r="M238" i="1"/>
  <c r="N238" i="1"/>
  <c r="O238" i="1"/>
  <c r="P238" i="1"/>
  <c r="Q238" i="1"/>
  <c r="R238" i="1"/>
  <c r="S238" i="1"/>
  <c r="T238" i="1"/>
  <c r="U238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J209" i="1"/>
  <c r="K209" i="1"/>
  <c r="L209" i="1"/>
  <c r="M209" i="1"/>
  <c r="N209" i="1"/>
  <c r="O209" i="1"/>
  <c r="P209" i="1"/>
  <c r="Q209" i="1"/>
  <c r="R209" i="1"/>
  <c r="S209" i="1"/>
  <c r="T209" i="1"/>
  <c r="U209" i="1"/>
  <c r="G207" i="1"/>
  <c r="H207" i="1"/>
  <c r="I207" i="1"/>
  <c r="J207" i="1"/>
  <c r="K207" i="1"/>
  <c r="L207" i="1"/>
  <c r="M207" i="1"/>
  <c r="N207" i="1"/>
  <c r="O207" i="1"/>
  <c r="P207" i="1"/>
  <c r="Q207" i="1"/>
  <c r="R207" i="1"/>
  <c r="S207" i="1"/>
  <c r="T207" i="1"/>
  <c r="U207" i="1"/>
  <c r="G193" i="1"/>
  <c r="H193" i="1"/>
  <c r="I193" i="1"/>
  <c r="J193" i="1"/>
  <c r="K193" i="1"/>
  <c r="L193" i="1"/>
  <c r="M193" i="1"/>
  <c r="N193" i="1"/>
  <c r="O193" i="1"/>
  <c r="P193" i="1"/>
  <c r="Q193" i="1"/>
  <c r="R193" i="1"/>
  <c r="S193" i="1"/>
  <c r="T193" i="1"/>
  <c r="U193" i="1"/>
  <c r="G190" i="1"/>
  <c r="H190" i="1"/>
  <c r="I190" i="1"/>
  <c r="J190" i="1"/>
  <c r="K190" i="1"/>
  <c r="L190" i="1"/>
  <c r="M190" i="1"/>
  <c r="N190" i="1"/>
  <c r="O190" i="1"/>
  <c r="P190" i="1"/>
  <c r="Q190" i="1"/>
  <c r="R190" i="1"/>
  <c r="S190" i="1"/>
  <c r="T190" i="1"/>
  <c r="U190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S188" i="1"/>
  <c r="T188" i="1"/>
  <c r="U188" i="1"/>
  <c r="G186" i="1"/>
  <c r="H186" i="1"/>
  <c r="I186" i="1"/>
  <c r="J186" i="1"/>
  <c r="K186" i="1"/>
  <c r="L186" i="1"/>
  <c r="M186" i="1"/>
  <c r="N186" i="1"/>
  <c r="O186" i="1"/>
  <c r="P186" i="1"/>
  <c r="Q186" i="1"/>
  <c r="R186" i="1"/>
  <c r="S186" i="1"/>
  <c r="T186" i="1"/>
  <c r="U186" i="1"/>
  <c r="G184" i="1"/>
  <c r="H184" i="1"/>
  <c r="I184" i="1"/>
  <c r="J184" i="1"/>
  <c r="K184" i="1"/>
  <c r="L184" i="1"/>
  <c r="M184" i="1"/>
  <c r="N184" i="1"/>
  <c r="O184" i="1"/>
  <c r="P184" i="1"/>
  <c r="Q184" i="1"/>
  <c r="R184" i="1"/>
  <c r="S184" i="1"/>
  <c r="T184" i="1"/>
  <c r="U184" i="1"/>
  <c r="G181" i="1"/>
  <c r="H181" i="1"/>
  <c r="I181" i="1"/>
  <c r="J181" i="1"/>
  <c r="K181" i="1"/>
  <c r="L181" i="1"/>
  <c r="M181" i="1"/>
  <c r="N181" i="1"/>
  <c r="O181" i="1"/>
  <c r="P181" i="1"/>
  <c r="Q181" i="1"/>
  <c r="R181" i="1"/>
  <c r="S181" i="1"/>
  <c r="T181" i="1"/>
  <c r="U181" i="1"/>
  <c r="G176" i="1"/>
  <c r="H176" i="1"/>
  <c r="I176" i="1"/>
  <c r="J176" i="1"/>
  <c r="K176" i="1"/>
  <c r="L176" i="1"/>
  <c r="M176" i="1"/>
  <c r="N176" i="1"/>
  <c r="O176" i="1"/>
  <c r="P176" i="1"/>
  <c r="Q176" i="1"/>
  <c r="R176" i="1"/>
  <c r="S176" i="1"/>
  <c r="T176" i="1"/>
  <c r="U176" i="1"/>
  <c r="G174" i="1"/>
  <c r="H174" i="1"/>
  <c r="I174" i="1"/>
  <c r="J174" i="1"/>
  <c r="K174" i="1"/>
  <c r="L174" i="1"/>
  <c r="M174" i="1"/>
  <c r="N174" i="1"/>
  <c r="O174" i="1"/>
  <c r="P174" i="1"/>
  <c r="Q174" i="1"/>
  <c r="R174" i="1"/>
  <c r="S174" i="1"/>
  <c r="T174" i="1"/>
  <c r="U174" i="1"/>
  <c r="G172" i="1"/>
  <c r="H172" i="1"/>
  <c r="I172" i="1"/>
  <c r="J172" i="1"/>
  <c r="K172" i="1"/>
  <c r="L172" i="1"/>
  <c r="M172" i="1"/>
  <c r="N172" i="1"/>
  <c r="O172" i="1"/>
  <c r="P172" i="1"/>
  <c r="Q172" i="1"/>
  <c r="R172" i="1"/>
  <c r="S172" i="1"/>
  <c r="T172" i="1"/>
  <c r="U172" i="1"/>
  <c r="G167" i="1"/>
  <c r="H167" i="1"/>
  <c r="H166" i="1" s="1"/>
  <c r="I167" i="1"/>
  <c r="J167" i="1"/>
  <c r="J166" i="1" s="1"/>
  <c r="K167" i="1"/>
  <c r="K166" i="1" s="1"/>
  <c r="L167" i="1"/>
  <c r="M167" i="1"/>
  <c r="M166" i="1" s="1"/>
  <c r="N167" i="1"/>
  <c r="O167" i="1"/>
  <c r="P167" i="1"/>
  <c r="Q167" i="1"/>
  <c r="R167" i="1"/>
  <c r="S167" i="1"/>
  <c r="T167" i="1"/>
  <c r="U167" i="1"/>
  <c r="U166" i="1" s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G153" i="1"/>
  <c r="H153" i="1"/>
  <c r="I153" i="1"/>
  <c r="J153" i="1"/>
  <c r="K153" i="1"/>
  <c r="L153" i="1"/>
  <c r="M153" i="1"/>
  <c r="N153" i="1"/>
  <c r="O153" i="1"/>
  <c r="P153" i="1"/>
  <c r="Q153" i="1"/>
  <c r="R153" i="1"/>
  <c r="S153" i="1"/>
  <c r="T153" i="1"/>
  <c r="U153" i="1"/>
  <c r="G150" i="1"/>
  <c r="H150" i="1"/>
  <c r="I150" i="1"/>
  <c r="J150" i="1"/>
  <c r="K150" i="1"/>
  <c r="L150" i="1"/>
  <c r="M150" i="1"/>
  <c r="N150" i="1"/>
  <c r="O150" i="1"/>
  <c r="P150" i="1"/>
  <c r="Q150" i="1"/>
  <c r="R150" i="1"/>
  <c r="S150" i="1"/>
  <c r="T150" i="1"/>
  <c r="U150" i="1"/>
  <c r="I166" i="1" l="1"/>
  <c r="G166" i="1"/>
  <c r="H328" i="1"/>
  <c r="U323" i="1"/>
  <c r="I328" i="1"/>
  <c r="J328" i="1"/>
  <c r="O166" i="1"/>
  <c r="L166" i="1"/>
  <c r="P328" i="1"/>
  <c r="Q166" i="1"/>
  <c r="L323" i="1"/>
  <c r="G347" i="1"/>
  <c r="I314" i="1"/>
  <c r="J323" i="1"/>
  <c r="K328" i="1"/>
  <c r="U156" i="1"/>
  <c r="G323" i="1"/>
  <c r="T156" i="1"/>
  <c r="S156" i="1"/>
  <c r="P166" i="1"/>
  <c r="S166" i="1"/>
  <c r="R156" i="1"/>
  <c r="N166" i="1"/>
  <c r="Q156" i="1"/>
  <c r="P156" i="1"/>
  <c r="T166" i="1"/>
  <c r="N156" i="1"/>
  <c r="N323" i="1"/>
  <c r="M323" i="1"/>
  <c r="O328" i="1"/>
  <c r="N328" i="1"/>
  <c r="M328" i="1"/>
  <c r="J314" i="1"/>
  <c r="K323" i="1"/>
  <c r="O156" i="1"/>
  <c r="M156" i="1"/>
  <c r="I323" i="1"/>
  <c r="L156" i="1"/>
  <c r="U314" i="1"/>
  <c r="H323" i="1"/>
  <c r="L328" i="1"/>
  <c r="K156" i="1"/>
  <c r="J156" i="1"/>
  <c r="I156" i="1"/>
  <c r="H156" i="1"/>
  <c r="G156" i="1"/>
  <c r="G328" i="1"/>
  <c r="N314" i="1"/>
  <c r="U328" i="1"/>
  <c r="R166" i="1"/>
  <c r="O323" i="1"/>
  <c r="L314" i="1"/>
  <c r="S328" i="1"/>
  <c r="S314" i="1"/>
  <c r="P314" i="1"/>
  <c r="S347" i="1"/>
  <c r="R347" i="1"/>
  <c r="K314" i="1"/>
  <c r="H314" i="1"/>
  <c r="I347" i="1"/>
  <c r="G314" i="1"/>
  <c r="T328" i="1"/>
  <c r="H347" i="1"/>
  <c r="L347" i="1"/>
  <c r="K347" i="1"/>
  <c r="Q347" i="1"/>
  <c r="P347" i="1"/>
  <c r="J347" i="1"/>
  <c r="U347" i="1"/>
  <c r="T347" i="1"/>
  <c r="O347" i="1"/>
  <c r="N347" i="1"/>
  <c r="F124" i="1"/>
  <c r="F123" i="1"/>
  <c r="F122" i="1"/>
  <c r="F121" i="1"/>
  <c r="F120" i="1"/>
  <c r="F119" i="1"/>
  <c r="F118" i="1"/>
  <c r="F117" i="1"/>
  <c r="F134" i="1"/>
  <c r="F133" i="1"/>
  <c r="F132" i="1"/>
  <c r="F136" i="1"/>
  <c r="F135" i="1" s="1"/>
  <c r="F130" i="1"/>
  <c r="F129" i="1" s="1"/>
  <c r="F128" i="1"/>
  <c r="F126" i="1"/>
  <c r="F125" i="1" s="1"/>
  <c r="F115" i="1"/>
  <c r="F114" i="1" s="1"/>
  <c r="F113" i="1"/>
  <c r="F112" i="1"/>
  <c r="F111" i="1"/>
  <c r="F110" i="1"/>
  <c r="F109" i="1"/>
  <c r="F108" i="1"/>
  <c r="F107" i="1"/>
  <c r="F106" i="1"/>
  <c r="F105" i="1"/>
  <c r="F104" i="1"/>
  <c r="F103" i="1"/>
  <c r="F101" i="1"/>
  <c r="F100" i="1"/>
  <c r="F99" i="1"/>
  <c r="F98" i="1"/>
  <c r="F97" i="1"/>
  <c r="F96" i="1"/>
  <c r="F95" i="1"/>
  <c r="F94" i="1"/>
  <c r="F93" i="1" s="1"/>
  <c r="F92" i="1"/>
  <c r="F91" i="1" s="1"/>
  <c r="F90" i="1"/>
  <c r="F89" i="1" s="1"/>
  <c r="F88" i="1"/>
  <c r="F87" i="1" s="1"/>
  <c r="F86" i="1"/>
  <c r="F85" i="1"/>
  <c r="F84" i="1" s="1"/>
  <c r="G135" i="1"/>
  <c r="H135" i="1"/>
  <c r="I135" i="1"/>
  <c r="J135" i="1"/>
  <c r="K135" i="1"/>
  <c r="L135" i="1"/>
  <c r="M135" i="1"/>
  <c r="N135" i="1"/>
  <c r="O135" i="1"/>
  <c r="P135" i="1"/>
  <c r="Q135" i="1"/>
  <c r="R135" i="1"/>
  <c r="S135" i="1"/>
  <c r="T135" i="1"/>
  <c r="U135" i="1"/>
  <c r="G131" i="1"/>
  <c r="H131" i="1"/>
  <c r="I131" i="1"/>
  <c r="J131" i="1"/>
  <c r="K131" i="1"/>
  <c r="L131" i="1"/>
  <c r="M131" i="1"/>
  <c r="N131" i="1"/>
  <c r="O131" i="1"/>
  <c r="P131" i="1"/>
  <c r="Q131" i="1"/>
  <c r="R131" i="1"/>
  <c r="S131" i="1"/>
  <c r="T131" i="1"/>
  <c r="U131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G127" i="1"/>
  <c r="H127" i="1"/>
  <c r="I127" i="1"/>
  <c r="J127" i="1"/>
  <c r="K127" i="1"/>
  <c r="L127" i="1"/>
  <c r="M127" i="1"/>
  <c r="N127" i="1"/>
  <c r="O127" i="1"/>
  <c r="P127" i="1"/>
  <c r="Q127" i="1"/>
  <c r="R127" i="1"/>
  <c r="S127" i="1"/>
  <c r="T127" i="1"/>
  <c r="U127" i="1"/>
  <c r="F127" i="1"/>
  <c r="G125" i="1"/>
  <c r="H125" i="1"/>
  <c r="I125" i="1"/>
  <c r="J125" i="1"/>
  <c r="K125" i="1"/>
  <c r="L125" i="1"/>
  <c r="M125" i="1"/>
  <c r="N125" i="1"/>
  <c r="O125" i="1"/>
  <c r="P125" i="1"/>
  <c r="Q125" i="1"/>
  <c r="R125" i="1"/>
  <c r="S125" i="1"/>
  <c r="T125" i="1"/>
  <c r="U125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G114" i="1"/>
  <c r="H114" i="1"/>
  <c r="I114" i="1"/>
  <c r="J114" i="1"/>
  <c r="K114" i="1"/>
  <c r="L114" i="1"/>
  <c r="M114" i="1"/>
  <c r="N114" i="1"/>
  <c r="O114" i="1"/>
  <c r="P114" i="1"/>
  <c r="Q114" i="1"/>
  <c r="R114" i="1"/>
  <c r="S114" i="1"/>
  <c r="T114" i="1"/>
  <c r="U114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U24" i="1" l="1"/>
  <c r="S35" i="1"/>
  <c r="O54" i="1"/>
  <c r="Q24" i="1"/>
  <c r="O35" i="1"/>
  <c r="T35" i="1"/>
  <c r="Q54" i="1"/>
  <c r="P54" i="1"/>
  <c r="L54" i="1"/>
  <c r="K24" i="1"/>
  <c r="R24" i="1"/>
  <c r="I35" i="1"/>
  <c r="I24" i="1"/>
  <c r="G35" i="1"/>
  <c r="S54" i="1"/>
  <c r="G24" i="1"/>
  <c r="U35" i="1"/>
  <c r="P35" i="1"/>
  <c r="O24" i="1"/>
  <c r="M35" i="1"/>
  <c r="J54" i="1"/>
  <c r="J24" i="1"/>
  <c r="H35" i="1"/>
  <c r="T54" i="1"/>
  <c r="P24" i="1"/>
  <c r="N35" i="1"/>
  <c r="K54" i="1"/>
  <c r="P17" i="1"/>
  <c r="N24" i="1"/>
  <c r="L35" i="1"/>
  <c r="I54" i="1"/>
  <c r="M24" i="1"/>
  <c r="K35" i="1"/>
  <c r="H54" i="1"/>
  <c r="U54" i="1"/>
  <c r="L24" i="1"/>
  <c r="J35" i="1"/>
  <c r="G54" i="1"/>
  <c r="F131" i="1"/>
  <c r="F116" i="1"/>
  <c r="F102" i="1"/>
  <c r="H24" i="1"/>
  <c r="R54" i="1"/>
  <c r="T24" i="1"/>
  <c r="S24" i="1"/>
  <c r="R35" i="1"/>
  <c r="Q35" i="1"/>
  <c r="N54" i="1"/>
  <c r="M54" i="1"/>
  <c r="R17" i="1"/>
  <c r="M17" i="1"/>
  <c r="J17" i="1"/>
  <c r="O17" i="1"/>
  <c r="N17" i="1"/>
  <c r="L17" i="1"/>
  <c r="I17" i="1"/>
  <c r="H17" i="1"/>
  <c r="G17" i="1"/>
  <c r="Q17" i="1"/>
  <c r="K17" i="1"/>
  <c r="U17" i="1"/>
  <c r="T17" i="1"/>
  <c r="S17" i="1"/>
  <c r="H212" i="1" l="1"/>
  <c r="H209" i="1" s="1"/>
  <c r="I212" i="1"/>
  <c r="I209" i="1" s="1"/>
  <c r="G212" i="1"/>
  <c r="G209" i="1" s="1"/>
  <c r="F180" i="1"/>
  <c r="F178" i="1" s="1"/>
  <c r="F179" i="1"/>
  <c r="G22" i="1" l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F173" i="1"/>
  <c r="F172" i="1" s="1"/>
  <c r="F192" i="1" l="1"/>
  <c r="F191" i="1"/>
  <c r="F189" i="1"/>
  <c r="F190" i="1" l="1"/>
  <c r="F188" i="1"/>
  <c r="F426" i="1" l="1"/>
  <c r="F425" i="1" s="1"/>
  <c r="F160" i="1"/>
  <c r="F159" i="1" s="1"/>
  <c r="F415" i="1" l="1"/>
  <c r="F256" i="1" l="1"/>
  <c r="F255" i="1" s="1"/>
  <c r="BB847" i="1" l="1"/>
  <c r="BC847" i="1" s="1"/>
  <c r="BG847" i="1"/>
  <c r="BF847" i="1"/>
  <c r="BB846" i="1"/>
  <c r="BC846" i="1" s="1"/>
  <c r="BG846" i="1"/>
  <c r="BF846" i="1"/>
  <c r="BB845" i="1"/>
  <c r="BC845" i="1" s="1"/>
  <c r="BG845" i="1"/>
  <c r="BF845" i="1"/>
  <c r="BB844" i="1"/>
  <c r="BC844" i="1" s="1"/>
  <c r="BG844" i="1"/>
  <c r="BF844" i="1"/>
  <c r="BB843" i="1"/>
  <c r="BC843" i="1" s="1"/>
  <c r="BG843" i="1"/>
  <c r="BF843" i="1"/>
  <c r="BG842" i="1"/>
  <c r="BB842" i="1"/>
  <c r="BC842" i="1" s="1"/>
  <c r="BF842" i="1"/>
  <c r="BB841" i="1"/>
  <c r="BC841" i="1" s="1"/>
  <c r="BG841" i="1"/>
  <c r="BF841" i="1"/>
  <c r="BB840" i="1"/>
  <c r="BC840" i="1" s="1"/>
  <c r="BG840" i="1"/>
  <c r="BF840" i="1"/>
  <c r="BG839" i="1"/>
  <c r="BF839" i="1"/>
  <c r="BB839" i="1"/>
  <c r="BC839" i="1" s="1"/>
  <c r="BB838" i="1"/>
  <c r="BG838" i="1"/>
  <c r="BF838" i="1"/>
  <c r="BB837" i="1"/>
  <c r="BC837" i="1" s="1"/>
  <c r="BG837" i="1"/>
  <c r="BB836" i="1"/>
  <c r="BC836" i="1" s="1"/>
  <c r="BG836" i="1"/>
  <c r="BF836" i="1"/>
  <c r="BG835" i="1"/>
  <c r="BB835" i="1"/>
  <c r="BC835" i="1" s="1"/>
  <c r="BF835" i="1"/>
  <c r="BF837" i="1" l="1"/>
  <c r="BC838" i="1"/>
  <c r="F386" i="1" l="1"/>
  <c r="F387" i="1"/>
  <c r="F399" i="1"/>
  <c r="F397" i="1"/>
  <c r="F394" i="1"/>
  <c r="F390" i="1"/>
  <c r="F385" i="1"/>
  <c r="F384" i="1" s="1"/>
  <c r="F383" i="1"/>
  <c r="F381" i="1"/>
  <c r="F378" i="1"/>
  <c r="F376" i="1"/>
  <c r="AC375" i="1"/>
  <c r="AD375" i="1"/>
  <c r="AC377" i="1"/>
  <c r="AD377" i="1"/>
  <c r="F371" i="1"/>
  <c r="F373" i="1"/>
  <c r="BI391" i="1" l="1"/>
  <c r="BH391" i="1"/>
  <c r="F392" i="1"/>
  <c r="F432" i="1"/>
  <c r="F430" i="1"/>
  <c r="F288" i="1"/>
  <c r="F286" i="1" s="1"/>
  <c r="F289" i="1"/>
  <c r="F290" i="1"/>
  <c r="F291" i="1"/>
  <c r="F280" i="1"/>
  <c r="F281" i="1"/>
  <c r="F282" i="1"/>
  <c r="F283" i="1"/>
  <c r="F284" i="1"/>
  <c r="F285" i="1"/>
  <c r="F273" i="1"/>
  <c r="F271" i="1" s="1"/>
  <c r="F274" i="1"/>
  <c r="F275" i="1"/>
  <c r="F276" i="1"/>
  <c r="F277" i="1"/>
  <c r="F266" i="1"/>
  <c r="F267" i="1"/>
  <c r="F268" i="1"/>
  <c r="F269" i="1"/>
  <c r="F270" i="1"/>
  <c r="F242" i="1"/>
  <c r="F243" i="1"/>
  <c r="F244" i="1"/>
  <c r="F245" i="1"/>
  <c r="F239" i="1"/>
  <c r="F264" i="1" l="1"/>
  <c r="F391" i="1"/>
  <c r="F226" i="1"/>
  <c r="F220" i="1"/>
  <c r="F221" i="1"/>
  <c r="F222" i="1"/>
  <c r="F223" i="1"/>
  <c r="F224" i="1"/>
  <c r="F225" i="1"/>
  <c r="F217" i="1"/>
  <c r="F218" i="1"/>
  <c r="F214" i="1"/>
  <c r="F215" i="1"/>
  <c r="F216" i="1"/>
  <c r="F212" i="1"/>
  <c r="F219" i="1" l="1"/>
  <c r="F302" i="1"/>
  <c r="F294" i="1"/>
  <c r="F293" i="1"/>
  <c r="F287" i="1"/>
  <c r="F279" i="1"/>
  <c r="F272" i="1"/>
  <c r="F265" i="1"/>
  <c r="F261" i="1"/>
  <c r="F262" i="1"/>
  <c r="F263" i="1"/>
  <c r="F259" i="1"/>
  <c r="F260" i="1"/>
  <c r="F258" i="1"/>
  <c r="F252" i="1"/>
  <c r="F253" i="1"/>
  <c r="F254" i="1"/>
  <c r="F251" i="1"/>
  <c r="F248" i="1"/>
  <c r="F249" i="1"/>
  <c r="F247" i="1"/>
  <c r="F241" i="1"/>
  <c r="F240" i="1" s="1"/>
  <c r="AB136" i="1"/>
  <c r="BI45" i="1"/>
  <c r="BH45" i="1"/>
  <c r="BI411" i="1"/>
  <c r="BH411" i="1"/>
  <c r="BI369" i="1"/>
  <c r="BH369" i="1"/>
  <c r="BI43" i="1"/>
  <c r="BH43" i="1"/>
  <c r="AD193" i="1"/>
  <c r="BI193" i="1" s="1"/>
  <c r="AC193" i="1"/>
  <c r="BH193" i="1" s="1"/>
  <c r="AD186" i="1"/>
  <c r="BI186" i="1" s="1"/>
  <c r="AC186" i="1"/>
  <c r="BH186" i="1" s="1"/>
  <c r="AD184" i="1"/>
  <c r="BI184" i="1" s="1"/>
  <c r="AC184" i="1"/>
  <c r="BH184" i="1" s="1"/>
  <c r="AD181" i="1"/>
  <c r="BI181" i="1" s="1"/>
  <c r="AC181" i="1"/>
  <c r="BH181" i="1" s="1"/>
  <c r="AD178" i="1"/>
  <c r="BI178" i="1" s="1"/>
  <c r="AC178" i="1"/>
  <c r="BH178" i="1" s="1"/>
  <c r="AD176" i="1"/>
  <c r="BI176" i="1" s="1"/>
  <c r="AC176" i="1"/>
  <c r="AD174" i="1"/>
  <c r="BI174" i="1" s="1"/>
  <c r="AC174" i="1"/>
  <c r="BH174" i="1" s="1"/>
  <c r="AD167" i="1"/>
  <c r="BI167" i="1" s="1"/>
  <c r="AC167" i="1"/>
  <c r="BH167" i="1" s="1"/>
  <c r="AD163" i="1"/>
  <c r="BI163" i="1" s="1"/>
  <c r="AC163" i="1"/>
  <c r="BH163" i="1" s="1"/>
  <c r="AD161" i="1"/>
  <c r="BI161" i="1" s="1"/>
  <c r="AC161" i="1"/>
  <c r="BH161" i="1" s="1"/>
  <c r="AD157" i="1"/>
  <c r="BI157" i="1" s="1"/>
  <c r="AC157" i="1"/>
  <c r="BH157" i="1" s="1"/>
  <c r="AD153" i="1"/>
  <c r="BI153" i="1" s="1"/>
  <c r="AC153" i="1"/>
  <c r="BH153" i="1" s="1"/>
  <c r="AD219" i="1"/>
  <c r="BI219" i="1" s="1"/>
  <c r="AC219" i="1"/>
  <c r="BH219" i="1" s="1"/>
  <c r="AD209" i="1"/>
  <c r="BI209" i="1" s="1"/>
  <c r="AC209" i="1"/>
  <c r="BH209" i="1" s="1"/>
  <c r="AD301" i="1"/>
  <c r="BI301" i="1" s="1"/>
  <c r="AC301" i="1"/>
  <c r="BH301" i="1" s="1"/>
  <c r="AD292" i="1"/>
  <c r="BI292" i="1" s="1"/>
  <c r="AC292" i="1"/>
  <c r="BH292" i="1" s="1"/>
  <c r="AD286" i="1"/>
  <c r="BI286" i="1" s="1"/>
  <c r="AC286" i="1"/>
  <c r="BH286" i="1" s="1"/>
  <c r="AD278" i="1"/>
  <c r="BI278" i="1" s="1"/>
  <c r="AC278" i="1"/>
  <c r="BH278" i="1" s="1"/>
  <c r="AD271" i="1"/>
  <c r="BI271" i="1" s="1"/>
  <c r="AC271" i="1"/>
  <c r="BH271" i="1" s="1"/>
  <c r="AD264" i="1"/>
  <c r="BI264" i="1" s="1"/>
  <c r="AC264" i="1"/>
  <c r="BH264" i="1" s="1"/>
  <c r="AD257" i="1"/>
  <c r="BI257" i="1" s="1"/>
  <c r="AC257" i="1"/>
  <c r="BH257" i="1" s="1"/>
  <c r="AD250" i="1"/>
  <c r="BI250" i="1" s="1"/>
  <c r="AC250" i="1"/>
  <c r="BH250" i="1" s="1"/>
  <c r="AD246" i="1"/>
  <c r="BI246" i="1" s="1"/>
  <c r="AC246" i="1"/>
  <c r="BH246" i="1" s="1"/>
  <c r="AD240" i="1"/>
  <c r="BI240" i="1" s="1"/>
  <c r="AC240" i="1"/>
  <c r="BH240" i="1" s="1"/>
  <c r="AD335" i="1"/>
  <c r="BI335" i="1" s="1"/>
  <c r="AC335" i="1"/>
  <c r="BH335" i="1" s="1"/>
  <c r="AD333" i="1"/>
  <c r="BI333" i="1" s="1"/>
  <c r="AC333" i="1"/>
  <c r="BH333" i="1" s="1"/>
  <c r="AD331" i="1"/>
  <c r="BI331" i="1" s="1"/>
  <c r="AC331" i="1"/>
  <c r="BH331" i="1" s="1"/>
  <c r="AD329" i="1"/>
  <c r="BI329" i="1" s="1"/>
  <c r="AC329" i="1"/>
  <c r="BH329" i="1" s="1"/>
  <c r="AD326" i="1"/>
  <c r="BI326" i="1" s="1"/>
  <c r="AC326" i="1"/>
  <c r="BH326" i="1" s="1"/>
  <c r="AD324" i="1"/>
  <c r="BI324" i="1" s="1"/>
  <c r="AC324" i="1"/>
  <c r="BH324" i="1" s="1"/>
  <c r="AD321" i="1"/>
  <c r="BI321" i="1" s="1"/>
  <c r="AC321" i="1"/>
  <c r="BH321" i="1" s="1"/>
  <c r="AD319" i="1"/>
  <c r="BI319" i="1" s="1"/>
  <c r="AC319" i="1"/>
  <c r="BH319" i="1" s="1"/>
  <c r="AD317" i="1"/>
  <c r="BI317" i="1" s="1"/>
  <c r="AC317" i="1"/>
  <c r="BH317" i="1" s="1"/>
  <c r="AD315" i="1"/>
  <c r="BI315" i="1" s="1"/>
  <c r="AC315" i="1"/>
  <c r="BH315" i="1" s="1"/>
  <c r="AD356" i="1"/>
  <c r="BI356" i="1" s="1"/>
  <c r="AC356" i="1"/>
  <c r="BH356" i="1" s="1"/>
  <c r="AD350" i="1"/>
  <c r="BI350" i="1" s="1"/>
  <c r="AC350" i="1"/>
  <c r="BH350" i="1" s="1"/>
  <c r="AD398" i="1"/>
  <c r="BI398" i="1" s="1"/>
  <c r="AC398" i="1"/>
  <c r="BH398" i="1" s="1"/>
  <c r="AD396" i="1"/>
  <c r="BI396" i="1" s="1"/>
  <c r="AC396" i="1"/>
  <c r="BH396" i="1" s="1"/>
  <c r="AD393" i="1"/>
  <c r="BI393" i="1" s="1"/>
  <c r="AC393" i="1"/>
  <c r="BH393" i="1" s="1"/>
  <c r="AD389" i="1"/>
  <c r="BI389" i="1" s="1"/>
  <c r="AC389" i="1"/>
  <c r="BH389" i="1" s="1"/>
  <c r="AD384" i="1"/>
  <c r="BI384" i="1" s="1"/>
  <c r="AC384" i="1"/>
  <c r="BH384" i="1" s="1"/>
  <c r="AD382" i="1"/>
  <c r="BI382" i="1" s="1"/>
  <c r="AC382" i="1"/>
  <c r="BH382" i="1" s="1"/>
  <c r="AD380" i="1"/>
  <c r="BI380" i="1" s="1"/>
  <c r="AC380" i="1"/>
  <c r="BH380" i="1" s="1"/>
  <c r="BI377" i="1"/>
  <c r="BH377" i="1"/>
  <c r="BI375" i="1"/>
  <c r="BH375" i="1"/>
  <c r="AD372" i="1"/>
  <c r="BI372" i="1" s="1"/>
  <c r="AC372" i="1"/>
  <c r="BH372" i="1" s="1"/>
  <c r="AD431" i="1"/>
  <c r="BI431" i="1" s="1"/>
  <c r="AC431" i="1"/>
  <c r="BH431" i="1" s="1"/>
  <c r="AD429" i="1"/>
  <c r="BI429" i="1" s="1"/>
  <c r="AC429" i="1"/>
  <c r="BH429" i="1" s="1"/>
  <c r="AD427" i="1"/>
  <c r="BI427" i="1" s="1"/>
  <c r="AC427" i="1"/>
  <c r="BH427" i="1" s="1"/>
  <c r="AD423" i="1"/>
  <c r="BI423" i="1" s="1"/>
  <c r="AC423" i="1"/>
  <c r="BH423" i="1" s="1"/>
  <c r="AD421" i="1"/>
  <c r="BI421" i="1" s="1"/>
  <c r="AC421" i="1"/>
  <c r="BH421" i="1" s="1"/>
  <c r="AD419" i="1"/>
  <c r="BI419" i="1" s="1"/>
  <c r="AC419" i="1"/>
  <c r="BH419" i="1" s="1"/>
  <c r="AD417" i="1"/>
  <c r="BI417" i="1" s="1"/>
  <c r="AC417" i="1"/>
  <c r="BH417" i="1" s="1"/>
  <c r="AD414" i="1"/>
  <c r="BI414" i="1" s="1"/>
  <c r="AC414" i="1"/>
  <c r="BH414" i="1" s="1"/>
  <c r="AD508" i="1"/>
  <c r="BI508" i="1" s="1"/>
  <c r="AC508" i="1"/>
  <c r="BH508" i="1" s="1"/>
  <c r="AD506" i="1"/>
  <c r="BI506" i="1" s="1"/>
  <c r="AC506" i="1"/>
  <c r="BH506" i="1" s="1"/>
  <c r="AD503" i="1"/>
  <c r="BI503" i="1" s="1"/>
  <c r="AC503" i="1"/>
  <c r="BH503" i="1" s="1"/>
  <c r="AD500" i="1"/>
  <c r="BI500" i="1" s="1"/>
  <c r="AC500" i="1"/>
  <c r="BH500" i="1" s="1"/>
  <c r="AD498" i="1"/>
  <c r="BI498" i="1" s="1"/>
  <c r="AC498" i="1"/>
  <c r="BH498" i="1" s="1"/>
  <c r="AD496" i="1"/>
  <c r="BI496" i="1" s="1"/>
  <c r="AC496" i="1"/>
  <c r="BH496" i="1" s="1"/>
  <c r="AD492" i="1"/>
  <c r="BI492" i="1" s="1"/>
  <c r="AC492" i="1"/>
  <c r="BH492" i="1" s="1"/>
  <c r="AD490" i="1"/>
  <c r="BI490" i="1" s="1"/>
  <c r="AC490" i="1"/>
  <c r="BH490" i="1" s="1"/>
  <c r="AD488" i="1"/>
  <c r="BI488" i="1" s="1"/>
  <c r="AC488" i="1"/>
  <c r="BH488" i="1" s="1"/>
  <c r="AD486" i="1"/>
  <c r="BI486" i="1" s="1"/>
  <c r="AC486" i="1"/>
  <c r="BH486" i="1" s="1"/>
  <c r="AD484" i="1"/>
  <c r="BI484" i="1" s="1"/>
  <c r="AC484" i="1"/>
  <c r="BH484" i="1" s="1"/>
  <c r="AD481" i="1"/>
  <c r="BI481" i="1" s="1"/>
  <c r="AC481" i="1"/>
  <c r="BH481" i="1" s="1"/>
  <c r="AD476" i="1"/>
  <c r="BI476" i="1" s="1"/>
  <c r="AC476" i="1"/>
  <c r="BH476" i="1" s="1"/>
  <c r="AD459" i="1"/>
  <c r="BI459" i="1" s="1"/>
  <c r="AC459" i="1"/>
  <c r="AD445" i="1"/>
  <c r="BI445" i="1" s="1"/>
  <c r="AC445" i="1"/>
  <c r="BH445" i="1" s="1"/>
  <c r="AD412" i="1"/>
  <c r="AC412" i="1"/>
  <c r="AD370" i="1"/>
  <c r="AC370" i="1"/>
  <c r="AD348" i="1"/>
  <c r="BI348" i="1" s="1"/>
  <c r="AC348" i="1"/>
  <c r="BH348" i="1" s="1"/>
  <c r="AD312" i="1"/>
  <c r="BI312" i="1" s="1"/>
  <c r="AC312" i="1"/>
  <c r="BH312" i="1" s="1"/>
  <c r="AD238" i="1"/>
  <c r="BI238" i="1" s="1"/>
  <c r="AC238" i="1"/>
  <c r="BH238" i="1" s="1"/>
  <c r="AD207" i="1"/>
  <c r="BI207" i="1" s="1"/>
  <c r="AC207" i="1"/>
  <c r="BH207" i="1" s="1"/>
  <c r="AD150" i="1"/>
  <c r="BI150" i="1" s="1"/>
  <c r="AC150" i="1"/>
  <c r="BH150" i="1" s="1"/>
  <c r="AD135" i="1"/>
  <c r="BI135" i="1" s="1"/>
  <c r="AC135" i="1"/>
  <c r="BH135" i="1" s="1"/>
  <c r="AD131" i="1"/>
  <c r="BI131" i="1" s="1"/>
  <c r="AC131" i="1"/>
  <c r="BH131" i="1" s="1"/>
  <c r="AD129" i="1"/>
  <c r="BI129" i="1" s="1"/>
  <c r="AC129" i="1"/>
  <c r="BH129" i="1" s="1"/>
  <c r="AD127" i="1"/>
  <c r="BI127" i="1" s="1"/>
  <c r="AC127" i="1"/>
  <c r="BH127" i="1" s="1"/>
  <c r="AD125" i="1"/>
  <c r="BI125" i="1" s="1"/>
  <c r="AC125" i="1"/>
  <c r="BH125" i="1" s="1"/>
  <c r="AD116" i="1"/>
  <c r="BI116" i="1" s="1"/>
  <c r="AC116" i="1"/>
  <c r="BH116" i="1" s="1"/>
  <c r="AD114" i="1"/>
  <c r="BI114" i="1" s="1"/>
  <c r="AC114" i="1"/>
  <c r="BH114" i="1" s="1"/>
  <c r="AD102" i="1"/>
  <c r="BI102" i="1" s="1"/>
  <c r="AC102" i="1"/>
  <c r="BH102" i="1" s="1"/>
  <c r="AD93" i="1"/>
  <c r="BI93" i="1" s="1"/>
  <c r="AC93" i="1"/>
  <c r="BH93" i="1" s="1"/>
  <c r="AD91" i="1"/>
  <c r="BI91" i="1" s="1"/>
  <c r="AC91" i="1"/>
  <c r="BH91" i="1" s="1"/>
  <c r="AD89" i="1"/>
  <c r="BI89" i="1" s="1"/>
  <c r="AC89" i="1"/>
  <c r="BH89" i="1" s="1"/>
  <c r="AD87" i="1"/>
  <c r="BI87" i="1" s="1"/>
  <c r="AC87" i="1"/>
  <c r="BH87" i="1" s="1"/>
  <c r="AD84" i="1"/>
  <c r="BI84" i="1" s="1"/>
  <c r="AC84" i="1"/>
  <c r="BH84" i="1" s="1"/>
  <c r="BD18" i="1"/>
  <c r="BE18" i="1" s="1"/>
  <c r="BD477" i="1"/>
  <c r="BE477" i="1" s="1"/>
  <c r="BD478" i="1"/>
  <c r="BE478" i="1" s="1"/>
  <c r="BD479" i="1"/>
  <c r="BE479" i="1" s="1"/>
  <c r="BD481" i="1"/>
  <c r="BD482" i="1"/>
  <c r="BE482" i="1" s="1"/>
  <c r="BD483" i="1"/>
  <c r="BE483" i="1" s="1"/>
  <c r="BD484" i="1"/>
  <c r="BD485" i="1"/>
  <c r="BE485" i="1" s="1"/>
  <c r="BD486" i="1"/>
  <c r="BD487" i="1"/>
  <c r="BE487" i="1" s="1"/>
  <c r="BD488" i="1"/>
  <c r="BE488" i="1" s="1"/>
  <c r="BD489" i="1"/>
  <c r="BE489" i="1" s="1"/>
  <c r="BD490" i="1"/>
  <c r="BD491" i="1"/>
  <c r="BE491" i="1" s="1"/>
  <c r="BD492" i="1"/>
  <c r="BD493" i="1"/>
  <c r="BE493" i="1" s="1"/>
  <c r="BD494" i="1"/>
  <c r="BE494" i="1" s="1"/>
  <c r="BD495" i="1"/>
  <c r="BE495" i="1" s="1"/>
  <c r="BD496" i="1"/>
  <c r="BD497" i="1"/>
  <c r="BE497" i="1" s="1"/>
  <c r="BD498" i="1"/>
  <c r="BD499" i="1"/>
  <c r="BE499" i="1" s="1"/>
  <c r="BD500" i="1"/>
  <c r="BD501" i="1"/>
  <c r="BE501" i="1" s="1"/>
  <c r="BD503" i="1"/>
  <c r="BD504" i="1"/>
  <c r="BE504" i="1" s="1"/>
  <c r="BD506" i="1"/>
  <c r="BD507" i="1"/>
  <c r="BE507" i="1" s="1"/>
  <c r="BD508" i="1"/>
  <c r="BD509" i="1"/>
  <c r="BE509" i="1" s="1"/>
  <c r="BD476" i="1"/>
  <c r="BD460" i="1"/>
  <c r="BE460" i="1" s="1"/>
  <c r="BD461" i="1"/>
  <c r="BD462" i="1"/>
  <c r="BE462" i="1" s="1"/>
  <c r="BD446" i="1"/>
  <c r="BE446" i="1" s="1"/>
  <c r="BD447" i="1"/>
  <c r="BD448" i="1"/>
  <c r="BE448" i="1" s="1"/>
  <c r="BD413" i="1"/>
  <c r="BE413" i="1" s="1"/>
  <c r="BD414" i="1"/>
  <c r="BD415" i="1"/>
  <c r="BE415" i="1" s="1"/>
  <c r="BD416" i="1"/>
  <c r="BE416" i="1" s="1"/>
  <c r="BD417" i="1"/>
  <c r="BD418" i="1"/>
  <c r="BE418" i="1" s="1"/>
  <c r="BD419" i="1"/>
  <c r="BD420" i="1"/>
  <c r="BE420" i="1" s="1"/>
  <c r="BD421" i="1"/>
  <c r="BD422" i="1"/>
  <c r="BE422" i="1" s="1"/>
  <c r="BD423" i="1"/>
  <c r="BD424" i="1"/>
  <c r="BE424" i="1" s="1"/>
  <c r="BD427" i="1"/>
  <c r="BD428" i="1"/>
  <c r="BE428" i="1" s="1"/>
  <c r="BD429" i="1"/>
  <c r="BD430" i="1"/>
  <c r="BE430" i="1" s="1"/>
  <c r="BD431" i="1"/>
  <c r="BD432" i="1"/>
  <c r="BE432" i="1" s="1"/>
  <c r="BD371" i="1"/>
  <c r="BE371" i="1" s="1"/>
  <c r="BD372" i="1"/>
  <c r="BD373" i="1"/>
  <c r="BE373" i="1" s="1"/>
  <c r="BD374" i="1"/>
  <c r="BE374" i="1" s="1"/>
  <c r="BD375" i="1"/>
  <c r="BD376" i="1"/>
  <c r="BE376" i="1" s="1"/>
  <c r="BD377" i="1"/>
  <c r="BD378" i="1"/>
  <c r="BE378" i="1" s="1"/>
  <c r="BD379" i="1"/>
  <c r="BE379" i="1" s="1"/>
  <c r="BD380" i="1"/>
  <c r="BD381" i="1"/>
  <c r="BE381" i="1" s="1"/>
  <c r="BD382" i="1"/>
  <c r="BD383" i="1"/>
  <c r="BE383" i="1" s="1"/>
  <c r="BD384" i="1"/>
  <c r="BD385" i="1"/>
  <c r="BE385" i="1" s="1"/>
  <c r="BD386" i="1"/>
  <c r="BE386" i="1" s="1"/>
  <c r="BD387" i="1"/>
  <c r="BE387" i="1" s="1"/>
  <c r="BD388" i="1"/>
  <c r="BE388" i="1" s="1"/>
  <c r="BD389" i="1"/>
  <c r="BD390" i="1"/>
  <c r="BE390" i="1" s="1"/>
  <c r="BD393" i="1"/>
  <c r="BD394" i="1"/>
  <c r="BE394" i="1" s="1"/>
  <c r="BD395" i="1"/>
  <c r="BE395" i="1" s="1"/>
  <c r="BD396" i="1"/>
  <c r="BD397" i="1"/>
  <c r="BE397" i="1" s="1"/>
  <c r="BD398" i="1"/>
  <c r="BD399" i="1"/>
  <c r="BE399" i="1" s="1"/>
  <c r="BD349" i="1"/>
  <c r="BE349" i="1" s="1"/>
  <c r="BD350" i="1"/>
  <c r="BD351" i="1"/>
  <c r="BE351" i="1" s="1"/>
  <c r="BD352" i="1"/>
  <c r="BE352" i="1" s="1"/>
  <c r="BD353" i="1"/>
  <c r="BE353" i="1" s="1"/>
  <c r="BD355" i="1"/>
  <c r="BE355" i="1" s="1"/>
  <c r="BD356" i="1"/>
  <c r="BD357" i="1"/>
  <c r="BE357" i="1" s="1"/>
  <c r="BD313" i="1"/>
  <c r="BE313" i="1" s="1"/>
  <c r="BD314" i="1"/>
  <c r="BE314" i="1" s="1"/>
  <c r="BD315" i="1"/>
  <c r="BD316" i="1"/>
  <c r="BE316" i="1" s="1"/>
  <c r="BD317" i="1"/>
  <c r="BD318" i="1"/>
  <c r="BE318" i="1" s="1"/>
  <c r="BD319" i="1"/>
  <c r="BD320" i="1"/>
  <c r="BE320" i="1" s="1"/>
  <c r="BD321" i="1"/>
  <c r="BD322" i="1"/>
  <c r="BE322" i="1" s="1"/>
  <c r="BD323" i="1"/>
  <c r="BE323" i="1" s="1"/>
  <c r="BD324" i="1"/>
  <c r="BD325" i="1"/>
  <c r="BE325" i="1" s="1"/>
  <c r="BD326" i="1"/>
  <c r="BD327" i="1"/>
  <c r="BE327" i="1" s="1"/>
  <c r="BD328" i="1"/>
  <c r="BE328" i="1" s="1"/>
  <c r="BD329" i="1"/>
  <c r="BD330" i="1"/>
  <c r="BE330" i="1" s="1"/>
  <c r="BD331" i="1"/>
  <c r="BD332" i="1"/>
  <c r="BE332" i="1" s="1"/>
  <c r="BD333" i="1"/>
  <c r="BD334" i="1"/>
  <c r="BE334" i="1" s="1"/>
  <c r="BD335" i="1"/>
  <c r="BD336" i="1"/>
  <c r="BE336" i="1" s="1"/>
  <c r="BD239" i="1"/>
  <c r="BE239" i="1" s="1"/>
  <c r="BD240" i="1"/>
  <c r="BD241" i="1"/>
  <c r="BE241" i="1" s="1"/>
  <c r="BD242" i="1"/>
  <c r="BE242" i="1" s="1"/>
  <c r="BD243" i="1"/>
  <c r="BE243" i="1" s="1"/>
  <c r="BD244" i="1"/>
  <c r="BE244" i="1" s="1"/>
  <c r="BD245" i="1"/>
  <c r="BE245" i="1" s="1"/>
  <c r="BD246" i="1"/>
  <c r="BD247" i="1"/>
  <c r="BE247" i="1" s="1"/>
  <c r="BD248" i="1"/>
  <c r="BE248" i="1" s="1"/>
  <c r="BD249" i="1"/>
  <c r="BE249" i="1" s="1"/>
  <c r="BD250" i="1"/>
  <c r="BD251" i="1"/>
  <c r="BE251" i="1" s="1"/>
  <c r="BD252" i="1"/>
  <c r="BE252" i="1" s="1"/>
  <c r="BD253" i="1"/>
  <c r="BE253" i="1" s="1"/>
  <c r="BD254" i="1"/>
  <c r="BE254" i="1" s="1"/>
  <c r="BD257" i="1"/>
  <c r="BD258" i="1"/>
  <c r="BE258" i="1" s="1"/>
  <c r="BD259" i="1"/>
  <c r="BE259" i="1" s="1"/>
  <c r="BD260" i="1"/>
  <c r="BE260" i="1" s="1"/>
  <c r="BD261" i="1"/>
  <c r="BE261" i="1" s="1"/>
  <c r="BD262" i="1"/>
  <c r="BE262" i="1" s="1"/>
  <c r="BD263" i="1"/>
  <c r="BE263" i="1" s="1"/>
  <c r="BD264" i="1"/>
  <c r="BD265" i="1"/>
  <c r="BE265" i="1" s="1"/>
  <c r="BD266" i="1"/>
  <c r="BE266" i="1" s="1"/>
  <c r="BD267" i="1"/>
  <c r="BE267" i="1" s="1"/>
  <c r="BD268" i="1"/>
  <c r="BE268" i="1" s="1"/>
  <c r="BD269" i="1"/>
  <c r="BE269" i="1" s="1"/>
  <c r="BD270" i="1"/>
  <c r="BE270" i="1" s="1"/>
  <c r="BD271" i="1"/>
  <c r="BD272" i="1"/>
  <c r="BE272" i="1" s="1"/>
  <c r="BD273" i="1"/>
  <c r="BE273" i="1" s="1"/>
  <c r="BD274" i="1"/>
  <c r="BE274" i="1" s="1"/>
  <c r="BD275" i="1"/>
  <c r="BE275" i="1" s="1"/>
  <c r="BD276" i="1"/>
  <c r="BE276" i="1" s="1"/>
  <c r="BD277" i="1"/>
  <c r="BE277" i="1" s="1"/>
  <c r="BD278" i="1"/>
  <c r="BD279" i="1"/>
  <c r="BE279" i="1" s="1"/>
  <c r="BD280" i="1"/>
  <c r="BE280" i="1" s="1"/>
  <c r="BD281" i="1"/>
  <c r="BE281" i="1" s="1"/>
  <c r="BD282" i="1"/>
  <c r="BE282" i="1" s="1"/>
  <c r="BD283" i="1"/>
  <c r="BE283" i="1" s="1"/>
  <c r="BD284" i="1"/>
  <c r="BE284" i="1" s="1"/>
  <c r="BD285" i="1"/>
  <c r="BE285" i="1" s="1"/>
  <c r="BD286" i="1"/>
  <c r="BD287" i="1"/>
  <c r="BE287" i="1" s="1"/>
  <c r="BD288" i="1"/>
  <c r="BE288" i="1" s="1"/>
  <c r="BD289" i="1"/>
  <c r="BE289" i="1" s="1"/>
  <c r="BD290" i="1"/>
  <c r="BE290" i="1" s="1"/>
  <c r="BD291" i="1"/>
  <c r="BE291" i="1" s="1"/>
  <c r="BD292" i="1"/>
  <c r="BD293" i="1"/>
  <c r="BE293" i="1" s="1"/>
  <c r="BD294" i="1"/>
  <c r="BE294" i="1" s="1"/>
  <c r="BD301" i="1"/>
  <c r="BD302" i="1"/>
  <c r="BE302" i="1" s="1"/>
  <c r="BD303" i="1"/>
  <c r="BE303" i="1" s="1"/>
  <c r="BD208" i="1"/>
  <c r="BE208" i="1" s="1"/>
  <c r="BD209" i="1"/>
  <c r="BD210" i="1"/>
  <c r="BE210" i="1" s="1"/>
  <c r="BD211" i="1"/>
  <c r="BE211" i="1" s="1"/>
  <c r="BD212" i="1"/>
  <c r="BE212" i="1" s="1"/>
  <c r="BD213" i="1"/>
  <c r="BE213" i="1" s="1"/>
  <c r="BD214" i="1"/>
  <c r="BE214" i="1" s="1"/>
  <c r="BD215" i="1"/>
  <c r="BE215" i="1" s="1"/>
  <c r="BD216" i="1"/>
  <c r="BE216" i="1" s="1"/>
  <c r="BD217" i="1"/>
  <c r="BE217" i="1" s="1"/>
  <c r="BD218" i="1"/>
  <c r="BE218" i="1" s="1"/>
  <c r="BD219" i="1"/>
  <c r="BD220" i="1"/>
  <c r="BE220" i="1" s="1"/>
  <c r="BD221" i="1"/>
  <c r="BE221" i="1" s="1"/>
  <c r="BD222" i="1"/>
  <c r="BE222" i="1" s="1"/>
  <c r="BD223" i="1"/>
  <c r="BE223" i="1" s="1"/>
  <c r="BD224" i="1"/>
  <c r="BE224" i="1" s="1"/>
  <c r="BD225" i="1"/>
  <c r="BE225" i="1" s="1"/>
  <c r="BD226" i="1"/>
  <c r="BE226" i="1" s="1"/>
  <c r="BD151" i="1"/>
  <c r="BE151" i="1" s="1"/>
  <c r="BD152" i="1"/>
  <c r="BE152" i="1" s="1"/>
  <c r="BD153" i="1"/>
  <c r="BD154" i="1"/>
  <c r="BE154" i="1" s="1"/>
  <c r="BD155" i="1"/>
  <c r="BE155" i="1" s="1"/>
  <c r="BD157" i="1"/>
  <c r="BD158" i="1"/>
  <c r="BE158" i="1" s="1"/>
  <c r="BD161" i="1"/>
  <c r="BD162" i="1"/>
  <c r="BE162" i="1" s="1"/>
  <c r="BD163" i="1"/>
  <c r="BD164" i="1"/>
  <c r="BE164" i="1" s="1"/>
  <c r="BD165" i="1"/>
  <c r="BE165" i="1" s="1"/>
  <c r="BD167" i="1"/>
  <c r="BD168" i="1"/>
  <c r="BE168" i="1" s="1"/>
  <c r="BD169" i="1"/>
  <c r="BE169" i="1" s="1"/>
  <c r="BD170" i="1"/>
  <c r="BE170" i="1" s="1"/>
  <c r="BD171" i="1"/>
  <c r="BE171" i="1" s="1"/>
  <c r="BD174" i="1"/>
  <c r="BD175" i="1"/>
  <c r="BE175" i="1" s="1"/>
  <c r="BD176" i="1"/>
  <c r="BD177" i="1"/>
  <c r="BE177" i="1" s="1"/>
  <c r="BD178" i="1"/>
  <c r="BD179" i="1"/>
  <c r="BE179" i="1" s="1"/>
  <c r="BD180" i="1"/>
  <c r="BE180" i="1" s="1"/>
  <c r="BD181" i="1"/>
  <c r="BD182" i="1"/>
  <c r="BE182" i="1" s="1"/>
  <c r="BD183" i="1"/>
  <c r="BE183" i="1" s="1"/>
  <c r="BD184" i="1"/>
  <c r="BD185" i="1"/>
  <c r="BE185" i="1" s="1"/>
  <c r="BD186" i="1"/>
  <c r="BD187" i="1"/>
  <c r="BE187" i="1" s="1"/>
  <c r="BD193" i="1"/>
  <c r="BD194" i="1"/>
  <c r="BE194" i="1" s="1"/>
  <c r="BD85" i="1"/>
  <c r="BE85" i="1" s="1"/>
  <c r="BD86" i="1"/>
  <c r="BE86" i="1" s="1"/>
  <c r="BD87" i="1"/>
  <c r="BD88" i="1"/>
  <c r="BE88" i="1" s="1"/>
  <c r="BD89" i="1"/>
  <c r="BD90" i="1"/>
  <c r="BE90" i="1" s="1"/>
  <c r="BD91" i="1"/>
  <c r="BD92" i="1"/>
  <c r="BE92" i="1" s="1"/>
  <c r="BD93" i="1"/>
  <c r="BD94" i="1"/>
  <c r="BE94" i="1" s="1"/>
  <c r="BD95" i="1"/>
  <c r="BE95" i="1" s="1"/>
  <c r="BD96" i="1"/>
  <c r="BE96" i="1" s="1"/>
  <c r="BD97" i="1"/>
  <c r="BE97" i="1" s="1"/>
  <c r="BD98" i="1"/>
  <c r="BE98" i="1" s="1"/>
  <c r="BD99" i="1"/>
  <c r="BE99" i="1" s="1"/>
  <c r="BD100" i="1"/>
  <c r="BE100" i="1" s="1"/>
  <c r="BD101" i="1"/>
  <c r="BE101" i="1" s="1"/>
  <c r="BD102" i="1"/>
  <c r="BD103" i="1"/>
  <c r="BE103" i="1" s="1"/>
  <c r="BD105" i="1"/>
  <c r="BE105" i="1" s="1"/>
  <c r="BD106" i="1"/>
  <c r="BE106" i="1" s="1"/>
  <c r="BD107" i="1"/>
  <c r="BE107" i="1" s="1"/>
  <c r="BD108" i="1"/>
  <c r="BE108" i="1" s="1"/>
  <c r="BD109" i="1"/>
  <c r="BE109" i="1" s="1"/>
  <c r="BD110" i="1"/>
  <c r="BE110" i="1" s="1"/>
  <c r="BD111" i="1"/>
  <c r="BE111" i="1" s="1"/>
  <c r="BD112" i="1"/>
  <c r="BE112" i="1" s="1"/>
  <c r="BD113" i="1"/>
  <c r="BE113" i="1" s="1"/>
  <c r="BD114" i="1"/>
  <c r="BD115" i="1"/>
  <c r="BE115" i="1" s="1"/>
  <c r="BD116" i="1"/>
  <c r="BD117" i="1"/>
  <c r="BE117" i="1" s="1"/>
  <c r="BD118" i="1"/>
  <c r="BE118" i="1" s="1"/>
  <c r="BD119" i="1"/>
  <c r="BE119" i="1" s="1"/>
  <c r="BD120" i="1"/>
  <c r="BE120" i="1" s="1"/>
  <c r="BD121" i="1"/>
  <c r="BE121" i="1" s="1"/>
  <c r="BD122" i="1"/>
  <c r="BE122" i="1" s="1"/>
  <c r="BD123" i="1"/>
  <c r="BE123" i="1" s="1"/>
  <c r="BD124" i="1"/>
  <c r="BE124" i="1" s="1"/>
  <c r="BD125" i="1"/>
  <c r="BD126" i="1"/>
  <c r="BE126" i="1" s="1"/>
  <c r="BD127" i="1"/>
  <c r="BD128" i="1"/>
  <c r="BE128" i="1" s="1"/>
  <c r="BD129" i="1"/>
  <c r="BD130" i="1"/>
  <c r="BE130" i="1" s="1"/>
  <c r="BD131" i="1"/>
  <c r="BD132" i="1"/>
  <c r="BE132" i="1" s="1"/>
  <c r="BD133" i="1"/>
  <c r="BE133" i="1" s="1"/>
  <c r="BD134" i="1"/>
  <c r="BE134" i="1" s="1"/>
  <c r="BD135" i="1"/>
  <c r="BD136" i="1"/>
  <c r="BE136" i="1" s="1"/>
  <c r="BD459" i="1"/>
  <c r="BD445" i="1"/>
  <c r="BD412" i="1"/>
  <c r="BD370" i="1"/>
  <c r="BD348" i="1"/>
  <c r="BD312" i="1"/>
  <c r="BD238" i="1"/>
  <c r="BD207" i="1"/>
  <c r="BD150" i="1"/>
  <c r="BD84" i="1"/>
  <c r="BD20" i="1"/>
  <c r="BD22" i="1"/>
  <c r="BD25" i="1"/>
  <c r="BD31" i="1"/>
  <c r="BD36" i="1"/>
  <c r="BD40" i="1"/>
  <c r="BD43" i="1"/>
  <c r="BD45" i="1"/>
  <c r="BD55" i="1"/>
  <c r="BD59" i="1"/>
  <c r="BD63" i="1"/>
  <c r="BD65" i="1"/>
  <c r="BD19" i="1"/>
  <c r="AD65" i="1"/>
  <c r="BI65" i="1" s="1"/>
  <c r="AC65" i="1"/>
  <c r="BH65" i="1" s="1"/>
  <c r="AD63" i="1"/>
  <c r="BI63" i="1" s="1"/>
  <c r="AC63" i="1"/>
  <c r="BH63" i="1" s="1"/>
  <c r="AD59" i="1"/>
  <c r="BI59" i="1" s="1"/>
  <c r="AC59" i="1"/>
  <c r="BH59" i="1" s="1"/>
  <c r="AD55" i="1"/>
  <c r="BI55" i="1" s="1"/>
  <c r="AC55" i="1"/>
  <c r="BH55" i="1" s="1"/>
  <c r="AD45" i="1"/>
  <c r="AC45" i="1"/>
  <c r="AD43" i="1"/>
  <c r="AC43" i="1"/>
  <c r="AC20" i="1"/>
  <c r="BH20" i="1" s="1"/>
  <c r="AD20" i="1"/>
  <c r="BI20" i="1" s="1"/>
  <c r="AD25" i="1"/>
  <c r="BI25" i="1" s="1"/>
  <c r="AC25" i="1"/>
  <c r="BH25" i="1" s="1"/>
  <c r="AD22" i="1"/>
  <c r="BI22" i="1" s="1"/>
  <c r="AC22" i="1"/>
  <c r="BH22" i="1" s="1"/>
  <c r="AD461" i="1"/>
  <c r="AC461" i="1"/>
  <c r="BH461" i="1" s="1"/>
  <c r="BI832" i="1"/>
  <c r="BH832" i="1"/>
  <c r="BI831" i="1"/>
  <c r="BH831" i="1"/>
  <c r="BI830" i="1"/>
  <c r="BH830" i="1"/>
  <c r="BI829" i="1"/>
  <c r="BH829" i="1"/>
  <c r="BI828" i="1"/>
  <c r="BH828" i="1"/>
  <c r="BI827" i="1"/>
  <c r="BH827" i="1"/>
  <c r="BI826" i="1"/>
  <c r="BH826" i="1"/>
  <c r="BI825" i="1"/>
  <c r="BH825" i="1"/>
  <c r="BI824" i="1"/>
  <c r="BH824" i="1"/>
  <c r="BI823" i="1"/>
  <c r="BH823" i="1"/>
  <c r="BI822" i="1"/>
  <c r="BH822" i="1"/>
  <c r="BI821" i="1"/>
  <c r="BH821" i="1"/>
  <c r="BI820" i="1"/>
  <c r="BH820" i="1"/>
  <c r="BI819" i="1"/>
  <c r="BH819" i="1"/>
  <c r="BI818" i="1"/>
  <c r="BH818" i="1"/>
  <c r="BI817" i="1"/>
  <c r="BH817" i="1"/>
  <c r="BI816" i="1"/>
  <c r="BH816" i="1"/>
  <c r="BI815" i="1"/>
  <c r="BH815" i="1"/>
  <c r="BI814" i="1"/>
  <c r="BH814" i="1"/>
  <c r="BI813" i="1"/>
  <c r="BH813" i="1"/>
  <c r="BI812" i="1"/>
  <c r="BH812" i="1"/>
  <c r="BI811" i="1"/>
  <c r="BH811" i="1"/>
  <c r="BI810" i="1"/>
  <c r="BH810" i="1"/>
  <c r="BI809" i="1"/>
  <c r="BH809" i="1"/>
  <c r="BI808" i="1"/>
  <c r="BH808" i="1"/>
  <c r="BI807" i="1"/>
  <c r="BH807" i="1"/>
  <c r="BI806" i="1"/>
  <c r="BH806" i="1"/>
  <c r="BI805" i="1"/>
  <c r="BH805" i="1"/>
  <c r="BI804" i="1"/>
  <c r="BH804" i="1"/>
  <c r="BI803" i="1"/>
  <c r="BH803" i="1"/>
  <c r="BI802" i="1"/>
  <c r="BH802" i="1"/>
  <c r="BI801" i="1"/>
  <c r="BH801" i="1"/>
  <c r="BI800" i="1"/>
  <c r="BH800" i="1"/>
  <c r="BI799" i="1"/>
  <c r="BH799" i="1"/>
  <c r="BI798" i="1"/>
  <c r="BH798" i="1"/>
  <c r="BI797" i="1"/>
  <c r="BH797" i="1"/>
  <c r="BI796" i="1"/>
  <c r="BH796" i="1"/>
  <c r="BI795" i="1"/>
  <c r="BH795" i="1"/>
  <c r="BI794" i="1"/>
  <c r="BH794" i="1"/>
  <c r="BI793" i="1"/>
  <c r="BH793" i="1"/>
  <c r="BI792" i="1"/>
  <c r="BH792" i="1"/>
  <c r="BI791" i="1"/>
  <c r="BH791" i="1"/>
  <c r="BI790" i="1"/>
  <c r="BH790" i="1"/>
  <c r="BI789" i="1"/>
  <c r="BH789" i="1"/>
  <c r="BI788" i="1"/>
  <c r="BH788" i="1"/>
  <c r="BI787" i="1"/>
  <c r="BH787" i="1"/>
  <c r="BI786" i="1"/>
  <c r="BH786" i="1"/>
  <c r="BI785" i="1"/>
  <c r="BH785" i="1"/>
  <c r="BI784" i="1"/>
  <c r="BH784" i="1"/>
  <c r="BI783" i="1"/>
  <c r="BH783" i="1"/>
  <c r="BI782" i="1"/>
  <c r="BH782" i="1"/>
  <c r="BI781" i="1"/>
  <c r="BH781" i="1"/>
  <c r="BI780" i="1"/>
  <c r="BH780" i="1"/>
  <c r="BI779" i="1"/>
  <c r="BH779" i="1"/>
  <c r="BI778" i="1"/>
  <c r="BH778" i="1"/>
  <c r="BI777" i="1"/>
  <c r="BH777" i="1"/>
  <c r="BI776" i="1"/>
  <c r="BH776" i="1"/>
  <c r="BI775" i="1"/>
  <c r="BH775" i="1"/>
  <c r="BI774" i="1"/>
  <c r="BH774" i="1"/>
  <c r="BI773" i="1"/>
  <c r="BH773" i="1"/>
  <c r="BI772" i="1"/>
  <c r="BH772" i="1"/>
  <c r="BI771" i="1"/>
  <c r="BH771" i="1"/>
  <c r="BI770" i="1"/>
  <c r="BH770" i="1"/>
  <c r="BI769" i="1"/>
  <c r="BH769" i="1"/>
  <c r="BI768" i="1"/>
  <c r="BH768" i="1"/>
  <c r="BI767" i="1"/>
  <c r="BH767" i="1"/>
  <c r="BI766" i="1"/>
  <c r="BH766" i="1"/>
  <c r="BI765" i="1"/>
  <c r="BH765" i="1"/>
  <c r="BI764" i="1"/>
  <c r="BH764" i="1"/>
  <c r="BI763" i="1"/>
  <c r="BH763" i="1"/>
  <c r="BI762" i="1"/>
  <c r="BH762" i="1"/>
  <c r="BI761" i="1"/>
  <c r="BH761" i="1"/>
  <c r="BI760" i="1"/>
  <c r="BH760" i="1"/>
  <c r="BI759" i="1"/>
  <c r="BH759" i="1"/>
  <c r="BI758" i="1"/>
  <c r="BH758" i="1"/>
  <c r="BI757" i="1"/>
  <c r="BH757" i="1"/>
  <c r="BI756" i="1"/>
  <c r="BH756" i="1"/>
  <c r="BI755" i="1"/>
  <c r="BH755" i="1"/>
  <c r="BI754" i="1"/>
  <c r="BH754" i="1"/>
  <c r="BI753" i="1"/>
  <c r="BH753" i="1"/>
  <c r="BI752" i="1"/>
  <c r="BH752" i="1"/>
  <c r="BI751" i="1"/>
  <c r="BH751" i="1"/>
  <c r="BI750" i="1"/>
  <c r="BH750" i="1"/>
  <c r="BI749" i="1"/>
  <c r="BH749" i="1"/>
  <c r="BI748" i="1"/>
  <c r="BH748" i="1"/>
  <c r="BI747" i="1"/>
  <c r="BH747" i="1"/>
  <c r="BI746" i="1"/>
  <c r="BH746" i="1"/>
  <c r="BI745" i="1"/>
  <c r="BH745" i="1"/>
  <c r="BI744" i="1"/>
  <c r="BH744" i="1"/>
  <c r="BI743" i="1"/>
  <c r="BH743" i="1"/>
  <c r="BI742" i="1"/>
  <c r="BH742" i="1"/>
  <c r="BI741" i="1"/>
  <c r="BH741" i="1"/>
  <c r="BI740" i="1"/>
  <c r="BH740" i="1"/>
  <c r="BI739" i="1"/>
  <c r="BH739" i="1"/>
  <c r="BI738" i="1"/>
  <c r="BH738" i="1"/>
  <c r="BI737" i="1"/>
  <c r="BH737" i="1"/>
  <c r="BI736" i="1"/>
  <c r="BH736" i="1"/>
  <c r="BI735" i="1"/>
  <c r="BH735" i="1"/>
  <c r="BI734" i="1"/>
  <c r="BH734" i="1"/>
  <c r="BI733" i="1"/>
  <c r="BH733" i="1"/>
  <c r="BI732" i="1"/>
  <c r="BH732" i="1"/>
  <c r="BI731" i="1"/>
  <c r="BH731" i="1"/>
  <c r="BI730" i="1"/>
  <c r="BH730" i="1"/>
  <c r="BI729" i="1"/>
  <c r="BH729" i="1"/>
  <c r="BI728" i="1"/>
  <c r="BH728" i="1"/>
  <c r="BI727" i="1"/>
  <c r="BH727" i="1"/>
  <c r="BI726" i="1"/>
  <c r="BH726" i="1"/>
  <c r="BI725" i="1"/>
  <c r="BH725" i="1"/>
  <c r="BI724" i="1"/>
  <c r="BH724" i="1"/>
  <c r="BI723" i="1"/>
  <c r="BH723" i="1"/>
  <c r="BI722" i="1"/>
  <c r="BH722" i="1"/>
  <c r="BI721" i="1"/>
  <c r="BH721" i="1"/>
  <c r="BI720" i="1"/>
  <c r="BH720" i="1"/>
  <c r="BI719" i="1"/>
  <c r="BH719" i="1"/>
  <c r="BI718" i="1"/>
  <c r="BH718" i="1"/>
  <c r="BI717" i="1"/>
  <c r="BH717" i="1"/>
  <c r="BI716" i="1"/>
  <c r="BH716" i="1"/>
  <c r="BI715" i="1"/>
  <c r="BH715" i="1"/>
  <c r="BI714" i="1"/>
  <c r="BH714" i="1"/>
  <c r="BI713" i="1"/>
  <c r="BH713" i="1"/>
  <c r="BI712" i="1"/>
  <c r="BH712" i="1"/>
  <c r="BI711" i="1"/>
  <c r="BH711" i="1"/>
  <c r="BI710" i="1"/>
  <c r="BH710" i="1"/>
  <c r="BI709" i="1"/>
  <c r="BH709" i="1"/>
  <c r="BI708" i="1"/>
  <c r="BH708" i="1"/>
  <c r="BI707" i="1"/>
  <c r="BH707" i="1"/>
  <c r="BI706" i="1"/>
  <c r="BH706" i="1"/>
  <c r="BI705" i="1"/>
  <c r="BH705" i="1"/>
  <c r="BI704" i="1"/>
  <c r="BH704" i="1"/>
  <c r="BI703" i="1"/>
  <c r="BH703" i="1"/>
  <c r="BI702" i="1"/>
  <c r="BH702" i="1"/>
  <c r="BI701" i="1"/>
  <c r="BH701" i="1"/>
  <c r="BI700" i="1"/>
  <c r="BH700" i="1"/>
  <c r="BI699" i="1"/>
  <c r="BH699" i="1"/>
  <c r="BI698" i="1"/>
  <c r="BH698" i="1"/>
  <c r="BI697" i="1"/>
  <c r="BH697" i="1"/>
  <c r="BI696" i="1"/>
  <c r="BH696" i="1"/>
  <c r="BI695" i="1"/>
  <c r="BH695" i="1"/>
  <c r="BI694" i="1"/>
  <c r="BH694" i="1"/>
  <c r="BI693" i="1"/>
  <c r="BH693" i="1"/>
  <c r="BI692" i="1"/>
  <c r="BH692" i="1"/>
  <c r="BI691" i="1"/>
  <c r="BH691" i="1"/>
  <c r="BI690" i="1"/>
  <c r="BH690" i="1"/>
  <c r="BI689" i="1"/>
  <c r="BH689" i="1"/>
  <c r="BI688" i="1"/>
  <c r="BH688" i="1"/>
  <c r="BI687" i="1"/>
  <c r="BH687" i="1"/>
  <c r="BI686" i="1"/>
  <c r="BH686" i="1"/>
  <c r="BI685" i="1"/>
  <c r="BH685" i="1"/>
  <c r="BI684" i="1"/>
  <c r="BH684" i="1"/>
  <c r="BI683" i="1"/>
  <c r="BH683" i="1"/>
  <c r="BI682" i="1"/>
  <c r="BH682" i="1"/>
  <c r="BI681" i="1"/>
  <c r="BH681" i="1"/>
  <c r="BI680" i="1"/>
  <c r="BH680" i="1"/>
  <c r="BI679" i="1"/>
  <c r="BH679" i="1"/>
  <c r="BI678" i="1"/>
  <c r="BH678" i="1"/>
  <c r="BI677" i="1"/>
  <c r="BH677" i="1"/>
  <c r="BI676" i="1"/>
  <c r="BH676" i="1"/>
  <c r="BI675" i="1"/>
  <c r="BH675" i="1"/>
  <c r="BI674" i="1"/>
  <c r="BH674" i="1"/>
  <c r="BI673" i="1"/>
  <c r="BH673" i="1"/>
  <c r="BI672" i="1"/>
  <c r="BH672" i="1"/>
  <c r="BI671" i="1"/>
  <c r="BH671" i="1"/>
  <c r="BI670" i="1"/>
  <c r="BH670" i="1"/>
  <c r="BI669" i="1"/>
  <c r="BH669" i="1"/>
  <c r="BI668" i="1"/>
  <c r="BH668" i="1"/>
  <c r="BI667" i="1"/>
  <c r="BH667" i="1"/>
  <c r="BI666" i="1"/>
  <c r="BH666" i="1"/>
  <c r="BI665" i="1"/>
  <c r="BH665" i="1"/>
  <c r="BI664" i="1"/>
  <c r="BH664" i="1"/>
  <c r="BI663" i="1"/>
  <c r="BH663" i="1"/>
  <c r="BI662" i="1"/>
  <c r="BH662" i="1"/>
  <c r="BI661" i="1"/>
  <c r="BH661" i="1"/>
  <c r="BI660" i="1"/>
  <c r="BH660" i="1"/>
  <c r="BI659" i="1"/>
  <c r="BH659" i="1"/>
  <c r="BI658" i="1"/>
  <c r="BH658" i="1"/>
  <c r="BI657" i="1"/>
  <c r="BH657" i="1"/>
  <c r="BI656" i="1"/>
  <c r="BH656" i="1"/>
  <c r="BI655" i="1"/>
  <c r="BH655" i="1"/>
  <c r="BI654" i="1"/>
  <c r="BH654" i="1"/>
  <c r="BI653" i="1"/>
  <c r="BH653" i="1"/>
  <c r="BI652" i="1"/>
  <c r="BH652" i="1"/>
  <c r="BI651" i="1"/>
  <c r="BH651" i="1"/>
  <c r="BI650" i="1"/>
  <c r="BH650" i="1"/>
  <c r="BI649" i="1"/>
  <c r="BH649" i="1"/>
  <c r="BI648" i="1"/>
  <c r="BH648" i="1"/>
  <c r="BI647" i="1"/>
  <c r="BH647" i="1"/>
  <c r="BI646" i="1"/>
  <c r="BH646" i="1"/>
  <c r="BI645" i="1"/>
  <c r="BH645" i="1"/>
  <c r="BI644" i="1"/>
  <c r="BH644" i="1"/>
  <c r="BI643" i="1"/>
  <c r="BH643" i="1"/>
  <c r="BI642" i="1"/>
  <c r="BH642" i="1"/>
  <c r="BI641" i="1"/>
  <c r="BH641" i="1"/>
  <c r="BI640" i="1"/>
  <c r="BH640" i="1"/>
  <c r="BI639" i="1"/>
  <c r="BH639" i="1"/>
  <c r="BI638" i="1"/>
  <c r="BH638" i="1"/>
  <c r="BI637" i="1"/>
  <c r="BH637" i="1"/>
  <c r="BI636" i="1"/>
  <c r="BH636" i="1"/>
  <c r="BI635" i="1"/>
  <c r="BH635" i="1"/>
  <c r="BI634" i="1"/>
  <c r="BH634" i="1"/>
  <c r="BI633" i="1"/>
  <c r="BH633" i="1"/>
  <c r="BI632" i="1"/>
  <c r="BH632" i="1"/>
  <c r="BI631" i="1"/>
  <c r="BH631" i="1"/>
  <c r="BI630" i="1"/>
  <c r="BH630" i="1"/>
  <c r="BI629" i="1"/>
  <c r="BH629" i="1"/>
  <c r="BI628" i="1"/>
  <c r="BH628" i="1"/>
  <c r="BI627" i="1"/>
  <c r="BH627" i="1"/>
  <c r="BI626" i="1"/>
  <c r="BH626" i="1"/>
  <c r="BI625" i="1"/>
  <c r="BH625" i="1"/>
  <c r="BI624" i="1"/>
  <c r="BH624" i="1"/>
  <c r="BI623" i="1"/>
  <c r="BH623" i="1"/>
  <c r="BI622" i="1"/>
  <c r="BH622" i="1"/>
  <c r="BI621" i="1"/>
  <c r="BH621" i="1"/>
  <c r="BI620" i="1"/>
  <c r="BH620" i="1"/>
  <c r="BI619" i="1"/>
  <c r="BH619" i="1"/>
  <c r="BI618" i="1"/>
  <c r="BH618" i="1"/>
  <c r="BI617" i="1"/>
  <c r="BH617" i="1"/>
  <c r="BI616" i="1"/>
  <c r="BH616" i="1"/>
  <c r="BI615" i="1"/>
  <c r="BH615" i="1"/>
  <c r="BI614" i="1"/>
  <c r="BH614" i="1"/>
  <c r="BI613" i="1"/>
  <c r="BH613" i="1"/>
  <c r="BI612" i="1"/>
  <c r="BH612" i="1"/>
  <c r="BI611" i="1"/>
  <c r="BH611" i="1"/>
  <c r="BI610" i="1"/>
  <c r="BH610" i="1"/>
  <c r="BI609" i="1"/>
  <c r="BH609" i="1"/>
  <c r="BI608" i="1"/>
  <c r="BH608" i="1"/>
  <c r="BI607" i="1"/>
  <c r="BH607" i="1"/>
  <c r="BI606" i="1"/>
  <c r="BH606" i="1"/>
  <c r="BI605" i="1"/>
  <c r="BH605" i="1"/>
  <c r="BI604" i="1"/>
  <c r="BH604" i="1"/>
  <c r="BI603" i="1"/>
  <c r="BH603" i="1"/>
  <c r="BI602" i="1"/>
  <c r="BH602" i="1"/>
  <c r="BI601" i="1"/>
  <c r="BH601" i="1"/>
  <c r="BI600" i="1"/>
  <c r="BH600" i="1"/>
  <c r="BI599" i="1"/>
  <c r="BH599" i="1"/>
  <c r="BI598" i="1"/>
  <c r="BH598" i="1"/>
  <c r="BI597" i="1"/>
  <c r="BH597" i="1"/>
  <c r="BI596" i="1"/>
  <c r="BH596" i="1"/>
  <c r="BI595" i="1"/>
  <c r="BH595" i="1"/>
  <c r="BI594" i="1"/>
  <c r="BH594" i="1"/>
  <c r="BI593" i="1"/>
  <c r="BH593" i="1"/>
  <c r="BI592" i="1"/>
  <c r="BH592" i="1"/>
  <c r="BI591" i="1"/>
  <c r="BH591" i="1"/>
  <c r="BI590" i="1"/>
  <c r="BH590" i="1"/>
  <c r="BI589" i="1"/>
  <c r="BH589" i="1"/>
  <c r="BI588" i="1"/>
  <c r="BH588" i="1"/>
  <c r="BI587" i="1"/>
  <c r="BH587" i="1"/>
  <c r="BI586" i="1"/>
  <c r="BH586" i="1"/>
  <c r="BI585" i="1"/>
  <c r="BH585" i="1"/>
  <c r="BI584" i="1"/>
  <c r="BH584" i="1"/>
  <c r="BI583" i="1"/>
  <c r="BH583" i="1"/>
  <c r="BI582" i="1"/>
  <c r="BH582" i="1"/>
  <c r="BI581" i="1"/>
  <c r="BH581" i="1"/>
  <c r="BI580" i="1"/>
  <c r="BH580" i="1"/>
  <c r="BI579" i="1"/>
  <c r="BH579" i="1"/>
  <c r="BI578" i="1"/>
  <c r="BH578" i="1"/>
  <c r="BI577" i="1"/>
  <c r="BH577" i="1"/>
  <c r="BI576" i="1"/>
  <c r="BH576" i="1"/>
  <c r="BI575" i="1"/>
  <c r="BH575" i="1"/>
  <c r="BI574" i="1"/>
  <c r="BH574" i="1"/>
  <c r="BI573" i="1"/>
  <c r="BH573" i="1"/>
  <c r="BI572" i="1"/>
  <c r="BH572" i="1"/>
  <c r="BI571" i="1"/>
  <c r="BH571" i="1"/>
  <c r="BI570" i="1"/>
  <c r="BH570" i="1"/>
  <c r="BI569" i="1"/>
  <c r="BH569" i="1"/>
  <c r="BI568" i="1"/>
  <c r="BH568" i="1"/>
  <c r="BI567" i="1"/>
  <c r="BH567" i="1"/>
  <c r="BI566" i="1"/>
  <c r="BH566" i="1"/>
  <c r="BI559" i="1"/>
  <c r="BH559" i="1"/>
  <c r="BI558" i="1"/>
  <c r="BH558" i="1"/>
  <c r="AU557" i="1"/>
  <c r="AO557" i="1"/>
  <c r="BG557" i="1" s="1"/>
  <c r="BH557" i="1"/>
  <c r="BI556" i="1"/>
  <c r="BH556" i="1"/>
  <c r="BI555" i="1"/>
  <c r="BH555" i="1"/>
  <c r="AW554" i="1"/>
  <c r="AU554" i="1"/>
  <c r="AO554" i="1"/>
  <c r="BG554" i="1" s="1"/>
  <c r="BH554" i="1"/>
  <c r="AU553" i="1"/>
  <c r="BH553" i="1"/>
  <c r="BI552" i="1"/>
  <c r="BH552" i="1"/>
  <c r="BI551" i="1"/>
  <c r="BI550" i="1"/>
  <c r="BH550" i="1"/>
  <c r="AU549" i="1"/>
  <c r="AO549" i="1"/>
  <c r="BH549" i="1"/>
  <c r="BI543" i="1"/>
  <c r="BH543" i="1"/>
  <c r="BI541" i="1"/>
  <c r="BH541" i="1"/>
  <c r="BI538" i="1"/>
  <c r="BH538" i="1"/>
  <c r="BI535" i="1"/>
  <c r="BH535" i="1"/>
  <c r="BI533" i="1"/>
  <c r="BH533" i="1"/>
  <c r="BI531" i="1"/>
  <c r="BH531" i="1"/>
  <c r="BI527" i="1"/>
  <c r="BH527" i="1"/>
  <c r="BI525" i="1"/>
  <c r="BH525" i="1"/>
  <c r="BI523" i="1"/>
  <c r="BH523" i="1"/>
  <c r="BI521" i="1"/>
  <c r="BH521" i="1"/>
  <c r="BI519" i="1"/>
  <c r="BH519" i="1"/>
  <c r="AO515" i="1"/>
  <c r="BH515" i="1"/>
  <c r="AD447" i="1"/>
  <c r="BI447" i="1" s="1"/>
  <c r="AC447" i="1"/>
  <c r="BH447" i="1" s="1"/>
  <c r="AD40" i="1"/>
  <c r="BI40" i="1" s="1"/>
  <c r="AC40" i="1"/>
  <c r="BH40" i="1" s="1"/>
  <c r="AD36" i="1"/>
  <c r="BI36" i="1" s="1"/>
  <c r="AC36" i="1"/>
  <c r="BH36" i="1" s="1"/>
  <c r="AC31" i="1"/>
  <c r="BH31" i="1" s="1"/>
  <c r="AD19" i="1"/>
  <c r="AC19" i="1"/>
  <c r="F356" i="1"/>
  <c r="F350" i="1"/>
  <c r="F348" i="1"/>
  <c r="F347" i="1" l="1"/>
  <c r="F257" i="1"/>
  <c r="F250" i="1"/>
  <c r="AB462" i="1"/>
  <c r="F292" i="1"/>
  <c r="BE184" i="1"/>
  <c r="BE506" i="1"/>
  <c r="BE508" i="1"/>
  <c r="AB134" i="1"/>
  <c r="AB135" i="1"/>
  <c r="BE500" i="1"/>
  <c r="BE20" i="1"/>
  <c r="BE176" i="1"/>
  <c r="BE25" i="1"/>
  <c r="BE63" i="1"/>
  <c r="BE43" i="1"/>
  <c r="BE484" i="1"/>
  <c r="BE348" i="1"/>
  <c r="BE417" i="1"/>
  <c r="BE186" i="1"/>
  <c r="BE131" i="1"/>
  <c r="BH176" i="1"/>
  <c r="BE19" i="1"/>
  <c r="BE116" i="1"/>
  <c r="BE461" i="1"/>
  <c r="BE59" i="1"/>
  <c r="BI461" i="1"/>
  <c r="BE55" i="1"/>
  <c r="AB461" i="1"/>
  <c r="BE45" i="1"/>
  <c r="BH459" i="1"/>
  <c r="BE193" i="1"/>
  <c r="BE238" i="1"/>
  <c r="BE286" i="1"/>
  <c r="BE246" i="1"/>
  <c r="BE257" i="1"/>
  <c r="BE324" i="1"/>
  <c r="BE321" i="1"/>
  <c r="BE396" i="1"/>
  <c r="BE380" i="1"/>
  <c r="BE419" i="1"/>
  <c r="BE429" i="1"/>
  <c r="BE427" i="1"/>
  <c r="BE459" i="1"/>
  <c r="BE127" i="1"/>
  <c r="BE490" i="1"/>
  <c r="BE498" i="1"/>
  <c r="BE496" i="1"/>
  <c r="BE492" i="1"/>
  <c r="BE370" i="1"/>
  <c r="BE384" i="1"/>
  <c r="BE93" i="1"/>
  <c r="BE375" i="1"/>
  <c r="BE40" i="1"/>
  <c r="BE412" i="1"/>
  <c r="BE102" i="1"/>
  <c r="BE91" i="1"/>
  <c r="BE163" i="1"/>
  <c r="BE301" i="1"/>
  <c r="BE486" i="1"/>
  <c r="BE36" i="1"/>
  <c r="BE445" i="1"/>
  <c r="BE331" i="1"/>
  <c r="BE319" i="1"/>
  <c r="BE414" i="1"/>
  <c r="BE333" i="1"/>
  <c r="BE31" i="1"/>
  <c r="BE125" i="1"/>
  <c r="BE114" i="1"/>
  <c r="BE174" i="1"/>
  <c r="BE264" i="1"/>
  <c r="BE89" i="1"/>
  <c r="BE161" i="1"/>
  <c r="BE329" i="1"/>
  <c r="BE372" i="1"/>
  <c r="BE423" i="1"/>
  <c r="BE135" i="1"/>
  <c r="BE317" i="1"/>
  <c r="BE350" i="1"/>
  <c r="BE382" i="1"/>
  <c r="BE65" i="1"/>
  <c r="BE22" i="1"/>
  <c r="BE87" i="1"/>
  <c r="BE292" i="1"/>
  <c r="BE240" i="1"/>
  <c r="BE393" i="1"/>
  <c r="BE447" i="1"/>
  <c r="BE181" i="1"/>
  <c r="BE250" i="1"/>
  <c r="BE421" i="1"/>
  <c r="BE503" i="1"/>
  <c r="BE271" i="1"/>
  <c r="BE315" i="1"/>
  <c r="BE84" i="1"/>
  <c r="BE157" i="1"/>
  <c r="BE326" i="1"/>
  <c r="BE389" i="1"/>
  <c r="BE481" i="1"/>
  <c r="BE150" i="1"/>
  <c r="BE431" i="1"/>
  <c r="BE207" i="1"/>
  <c r="BE209" i="1"/>
  <c r="BE398" i="1"/>
  <c r="BE178" i="1"/>
  <c r="BE167" i="1"/>
  <c r="BE278" i="1"/>
  <c r="BE335" i="1"/>
  <c r="BE356" i="1"/>
  <c r="BE377" i="1"/>
  <c r="BE312" i="1"/>
  <c r="BE129" i="1"/>
  <c r="BE153" i="1"/>
  <c r="BE219" i="1"/>
  <c r="BE476" i="1"/>
  <c r="AB356" i="1"/>
  <c r="AB335" i="1"/>
  <c r="BI553" i="1"/>
  <c r="AB432" i="1"/>
  <c r="AB509" i="1"/>
  <c r="AB508" i="1"/>
  <c r="AB193" i="1"/>
  <c r="BG549" i="1"/>
  <c r="AB431" i="1"/>
  <c r="BI515" i="1"/>
  <c r="AB302" i="1"/>
  <c r="AB447" i="1"/>
  <c r="AB448" i="1"/>
  <c r="AB65" i="1"/>
  <c r="BH551" i="1"/>
  <c r="BI554" i="1"/>
  <c r="AD31" i="1"/>
  <c r="BI31" i="1" s="1"/>
  <c r="BI557" i="1"/>
  <c r="BH19" i="1"/>
  <c r="AB398" i="1"/>
  <c r="BI19" i="1"/>
  <c r="F509" i="1"/>
  <c r="F508" i="1" s="1"/>
  <c r="F507" i="1"/>
  <c r="F506" i="1" s="1"/>
  <c r="F505" i="1" s="1"/>
  <c r="F504" i="1"/>
  <c r="F503" i="1" s="1"/>
  <c r="F499" i="1"/>
  <c r="F497" i="1"/>
  <c r="F495" i="1"/>
  <c r="F494" i="1"/>
  <c r="F493" i="1"/>
  <c r="F491" i="1"/>
  <c r="F489" i="1"/>
  <c r="F487" i="1"/>
  <c r="F485" i="1"/>
  <c r="F483" i="1"/>
  <c r="F482" i="1"/>
  <c r="F479" i="1"/>
  <c r="F478" i="1"/>
  <c r="F477" i="1"/>
  <c r="F476" i="1" s="1"/>
  <c r="F496" i="1" l="1"/>
  <c r="F481" i="1"/>
  <c r="F498" i="1"/>
  <c r="F484" i="1"/>
  <c r="F486" i="1"/>
  <c r="F488" i="1"/>
  <c r="F490" i="1"/>
  <c r="F500" i="1"/>
  <c r="F492" i="1"/>
  <c r="F278" i="1"/>
  <c r="AB357" i="1"/>
  <c r="AB336" i="1"/>
  <c r="AB194" i="1"/>
  <c r="AB226" i="1"/>
  <c r="BI549" i="1"/>
  <c r="AB66" i="1"/>
  <c r="AB303" i="1"/>
  <c r="AB399" i="1"/>
  <c r="F480" i="1" l="1"/>
  <c r="F398" i="1"/>
  <c r="F396" i="1"/>
  <c r="F393" i="1"/>
  <c r="F389" i="1"/>
  <c r="F388" i="1" s="1"/>
  <c r="F382" i="1"/>
  <c r="F380" i="1"/>
  <c r="F377" i="1"/>
  <c r="F375" i="1"/>
  <c r="F372" i="1"/>
  <c r="F370" i="1"/>
  <c r="F369" i="1" l="1"/>
  <c r="F374" i="1"/>
  <c r="F379" i="1"/>
  <c r="F395" i="1"/>
  <c r="F185" i="1"/>
  <c r="F177" i="1"/>
  <c r="F194" i="1"/>
  <c r="F193" i="1" s="1"/>
  <c r="F187" i="1"/>
  <c r="F183" i="1"/>
  <c r="F181" i="1" s="1"/>
  <c r="F182" i="1"/>
  <c r="F184" i="1" l="1"/>
  <c r="F186" i="1"/>
  <c r="F176" i="1"/>
  <c r="F66" i="1" l="1"/>
  <c r="F64" i="1"/>
  <c r="F21" i="1"/>
  <c r="F19" i="1"/>
  <c r="F61" i="1"/>
  <c r="F60" i="1"/>
  <c r="F58" i="1"/>
  <c r="F57" i="1"/>
  <c r="F56" i="1"/>
  <c r="F53" i="1"/>
  <c r="F52" i="1"/>
  <c r="F51" i="1"/>
  <c r="F50" i="1"/>
  <c r="F49" i="1"/>
  <c r="F48" i="1"/>
  <c r="F47" i="1"/>
  <c r="F46" i="1"/>
  <c r="F44" i="1"/>
  <c r="F42" i="1"/>
  <c r="F41" i="1"/>
  <c r="F39" i="1"/>
  <c r="F38" i="1"/>
  <c r="F37" i="1"/>
  <c r="F34" i="1"/>
  <c r="F33" i="1"/>
  <c r="F32" i="1"/>
  <c r="F30" i="1"/>
  <c r="F29" i="1"/>
  <c r="F28" i="1"/>
  <c r="F27" i="1"/>
  <c r="F26" i="1"/>
  <c r="F23" i="1"/>
  <c r="F175" i="1"/>
  <c r="F171" i="1"/>
  <c r="F170" i="1"/>
  <c r="F169" i="1"/>
  <c r="F168" i="1"/>
  <c r="F165" i="1"/>
  <c r="F164" i="1"/>
  <c r="F163" i="1" s="1"/>
  <c r="F162" i="1"/>
  <c r="F158" i="1"/>
  <c r="F155" i="1"/>
  <c r="F154" i="1"/>
  <c r="F153" i="1" s="1"/>
  <c r="F152" i="1"/>
  <c r="F151" i="1"/>
  <c r="F150" i="1" s="1"/>
  <c r="F31" i="1" l="1"/>
  <c r="F45" i="1"/>
  <c r="F167" i="1"/>
  <c r="F166" i="1" s="1"/>
  <c r="F59" i="1"/>
  <c r="F18" i="1"/>
  <c r="F22" i="1"/>
  <c r="F157" i="1"/>
  <c r="F156" i="1" s="1"/>
  <c r="F20" i="1"/>
  <c r="F161" i="1"/>
  <c r="F174" i="1"/>
  <c r="F65" i="1"/>
  <c r="F55" i="1"/>
  <c r="F54" i="1" s="1"/>
  <c r="F43" i="1"/>
  <c r="F63" i="1"/>
  <c r="F36" i="1"/>
  <c r="F40" i="1"/>
  <c r="F25" i="1"/>
  <c r="F24" i="1" s="1"/>
  <c r="F431" i="1"/>
  <c r="F429" i="1"/>
  <c r="F428" i="1"/>
  <c r="F427" i="1" s="1"/>
  <c r="F424" i="1"/>
  <c r="F422" i="1"/>
  <c r="F420" i="1"/>
  <c r="F418" i="1"/>
  <c r="F413" i="1"/>
  <c r="F213" i="1"/>
  <c r="F211" i="1"/>
  <c r="F210" i="1"/>
  <c r="F208" i="1"/>
  <c r="F462" i="1"/>
  <c r="F460" i="1"/>
  <c r="F35" i="1" l="1"/>
  <c r="F17" i="1"/>
  <c r="F423" i="1"/>
  <c r="F412" i="1"/>
  <c r="F417" i="1"/>
  <c r="F419" i="1"/>
  <c r="F421" i="1"/>
  <c r="F414" i="1"/>
  <c r="F459" i="1"/>
  <c r="F461" i="1"/>
  <c r="F207" i="1"/>
  <c r="F209" i="1"/>
  <c r="F411" i="1" l="1"/>
  <c r="F458" i="1"/>
  <c r="F416" i="1"/>
  <c r="F448" i="1" l="1"/>
  <c r="F447" i="1" s="1"/>
  <c r="F334" i="1"/>
  <c r="F333" i="1" s="1"/>
  <c r="F336" i="1"/>
  <c r="F335" i="1" s="1"/>
  <c r="F332" i="1"/>
  <c r="F331" i="1" s="1"/>
  <c r="F330" i="1"/>
  <c r="F327" i="1"/>
  <c r="F325" i="1"/>
  <c r="F322" i="1"/>
  <c r="F320" i="1"/>
  <c r="F318" i="1"/>
  <c r="F316" i="1"/>
  <c r="F313" i="1"/>
  <c r="F301" i="1"/>
  <c r="F246" i="1"/>
  <c r="F238" i="1"/>
  <c r="F446" i="1"/>
  <c r="F445" i="1" s="1"/>
  <c r="F324" i="1" l="1"/>
  <c r="F319" i="1"/>
  <c r="F326" i="1"/>
  <c r="F323" i="1" s="1"/>
  <c r="F312" i="1"/>
  <c r="F317" i="1"/>
  <c r="F321" i="1"/>
  <c r="F329" i="1"/>
  <c r="F315" i="1"/>
  <c r="F314" i="1" s="1"/>
  <c r="F328" i="1" l="1"/>
  <c r="H790" i="1" l="1"/>
  <c r="G790" i="1"/>
  <c r="H766" i="1"/>
  <c r="G766" i="1"/>
  <c r="H750" i="1"/>
  <c r="G750" i="1"/>
  <c r="H738" i="1"/>
  <c r="G738" i="1"/>
  <c r="H673" i="1"/>
  <c r="G673" i="1"/>
  <c r="H658" i="1"/>
  <c r="G658" i="1"/>
  <c r="H656" i="1"/>
  <c r="G656" i="1"/>
  <c r="H582" i="1"/>
  <c r="G582" i="1"/>
</calcChain>
</file>

<file path=xl/sharedStrings.xml><?xml version="1.0" encoding="utf-8"?>
<sst xmlns="http://schemas.openxmlformats.org/spreadsheetml/2006/main" count="6427" uniqueCount="991">
  <si>
    <t>Periodo PEI :</t>
  </si>
  <si>
    <t>Nivel de Gobierno :</t>
  </si>
  <si>
    <t>R - GOBIERNOS REGIONALES</t>
  </si>
  <si>
    <t>Sector :</t>
  </si>
  <si>
    <t>99 - GOBIERNOS REGIONALES</t>
  </si>
  <si>
    <t>Pliego :</t>
  </si>
  <si>
    <t>451 - GOBIERNO REGIONAL DEL DEPARTAMENTO DE LA LIBERTAD</t>
  </si>
  <si>
    <t>Unidad Ejecutora :</t>
  </si>
  <si>
    <t>Centro de Costo:</t>
  </si>
  <si>
    <t>OEI.01</t>
  </si>
  <si>
    <t>GARANTIZAR SERVICIOS DE SALUD INTEGRAL A LA POBLACIÓN DE LA LIBERTAD</t>
  </si>
  <si>
    <t>AEI.01.02</t>
  </si>
  <si>
    <t>PROGRAMA PRESUPUESTAL</t>
  </si>
  <si>
    <t>PRODUCTO</t>
  </si>
  <si>
    <t>ACTIVIDAD</t>
  </si>
  <si>
    <t>Actividad Operativa</t>
  </si>
  <si>
    <t>U.M.</t>
  </si>
  <si>
    <t>TOTAL</t>
  </si>
  <si>
    <t>3325401 VACUNACION NIÑO &lt; 1 AÑO</t>
  </si>
  <si>
    <t>218 : NIÑO PROTEGIDO</t>
  </si>
  <si>
    <t>3325402 VACUNACION NIÑO = 1 AÑOS</t>
  </si>
  <si>
    <t>3325403 VACUNACION NIÑO = 4 AÑOS</t>
  </si>
  <si>
    <t>3325404 VACUNACION NIÑO RECIEN NACIDO</t>
  </si>
  <si>
    <t>NO</t>
  </si>
  <si>
    <t>3325405 VACUNACION NIÑO = 2 AÑOS</t>
  </si>
  <si>
    <t>3325406 VACUNACION NIÑO = 3 AÑOS</t>
  </si>
  <si>
    <t>3325408 ATENCION DE LAS REACCIONES ADVERSAS A LAS VACUNAS</t>
  </si>
  <si>
    <t>016 : CASO TRATADO</t>
  </si>
  <si>
    <t>5000018  ATENCION A NIÑOS CON CRECIMIENTO Y DESARROLLO CRED COMPLETO PARA SU EDAD</t>
  </si>
  <si>
    <t>219 : NIÑO CONTROLADO</t>
  </si>
  <si>
    <t>5000019 ADMINISTRAR SUPLEMENTO DE HIERRO Y VITAMINA A</t>
  </si>
  <si>
    <t>220 : NIÑO SUPLEMENTADO</t>
  </si>
  <si>
    <t>3325607 DOSAJE DE HEMOGLOBINA</t>
  </si>
  <si>
    <t>438 : PERSONA TAMIZADA</t>
  </si>
  <si>
    <t>3331101 INFECCION RESPIRATORIA AGUDA (IRA) NO COMPLICADA</t>
  </si>
  <si>
    <t>3331102 FARINGOAMIGDALITIS AGUDA</t>
  </si>
  <si>
    <t>3331103 OTITIS MEDIA AGUDA (OMA)</t>
  </si>
  <si>
    <t>3331104 SINUSITIS AGUDA</t>
  </si>
  <si>
    <t>3331201 EDA ACUOSA NO COMPLICADA</t>
  </si>
  <si>
    <t>3331203 EDA DISENTERICA</t>
  </si>
  <si>
    <t>3331204 EDA PERSISTENTE</t>
  </si>
  <si>
    <t>3331302 NEUMONIA GRAVE O ENFERMEDAD MUY GRAVE EN NIÑOS MENORES DE 2 MESES</t>
  </si>
  <si>
    <t>3331305 NEUMONIA Y ENFERMEDAD MUY GRAVE EN NIÑOS DE 2 MESES A 4 AÑOS</t>
  </si>
  <si>
    <t>3331401 ATENCION EDA CON ALGUN GRADO DE DESHIDRATACION</t>
  </si>
  <si>
    <t>5000031 BRINDAR ATENCION A OTRAS ENFERMEDADES PREVALENTES</t>
  </si>
  <si>
    <t>3341401 PARASITOSIS INTESTINAL</t>
  </si>
  <si>
    <t>060 : INFORME</t>
  </si>
  <si>
    <t>5004426 MONITOREO, SUPERVISIÓN, EVALUACIÓN Y CONTROL DEL PROGRAMA ARTICULADO NUTRICIONAL</t>
  </si>
  <si>
    <t>3325801 INSPECCION A ESTABLECIMIENTOS QUE ALMACENAN, PREPARAN Y/O DISTRIBUYEN ALIMENTOS PARA PROGRAMAS SOCIALES</t>
  </si>
  <si>
    <t>107 : SERVICIO</t>
  </si>
  <si>
    <t>259 : PERSONA INFORMADA</t>
  </si>
  <si>
    <t>AEI.01.03</t>
  </si>
  <si>
    <t>5000042 MEJORAMIENTO DEL ACCESO DE LA POBLACION A METODOS DE PLANIFICACION FAMILIAR</t>
  </si>
  <si>
    <t>206 : PAREJA PROTEGIDA</t>
  </si>
  <si>
    <t>3329103 AQV FEMENINO</t>
  </si>
  <si>
    <t>3329105 DISPOSITIVOS INTRAUTERINOS (METODO DIU)</t>
  </si>
  <si>
    <t>3329106 ANTICONCEPTIVO HORMONAL INYECTABLE</t>
  </si>
  <si>
    <t>3329107 METODOS DE BARRERA</t>
  </si>
  <si>
    <t>3329108 ANTICONCEPTIVO HORMONAL ORAL</t>
  </si>
  <si>
    <t>3329109 ANTICONCEPCION ORAL DE EMERGENCIA (AOE)</t>
  </si>
  <si>
    <t>087 : PERSONA ATENDIDA</t>
  </si>
  <si>
    <t>3329110 METODOS DE ABSTINENCIA PERIODICA</t>
  </si>
  <si>
    <t>3329111 METODO DE LACTANCIA MATERNA EXCLUSIVA(MELA)</t>
  </si>
  <si>
    <t>3329113 ANTICONCEPTIVO HORMONAL MENSUAL INYECTABLE</t>
  </si>
  <si>
    <t>3329115 IMPLANTE</t>
  </si>
  <si>
    <t>3329201 ORIENTACION/CONSEJERIA EN SALUD SEXUAL Y REPRODUCTIVA</t>
  </si>
  <si>
    <t>5000037 BRINDAR ATENCION PRENATAL REENFOCADA</t>
  </si>
  <si>
    <t>3317201 ATENCION A LA GESTANTE</t>
  </si>
  <si>
    <t>058 : GESTANTE CONTROLADA</t>
  </si>
  <si>
    <t>434 : GESTANTE PROTEGIDA</t>
  </si>
  <si>
    <t>3317203 VISITA DOMICILIARIA</t>
  </si>
  <si>
    <t>3317204 EXAMENES DE LABORATORIO COMPLETO</t>
  </si>
  <si>
    <t>207 : GESTANTE ATENDIDA</t>
  </si>
  <si>
    <t>3317205  ECOGRAFIA OBSTETRICA</t>
  </si>
  <si>
    <t>3317209 EVALUACION DEL BIENESTAR FETAL</t>
  </si>
  <si>
    <t>433 : GESTANTE EXAMINADA</t>
  </si>
  <si>
    <t>5000044 BRINDAR ATENCION A LA GESTANTE CON COMPLICACIONES</t>
  </si>
  <si>
    <t>3329404 AMENAZA DE PARTO PREMATURO</t>
  </si>
  <si>
    <t>3329406 HEMORRAGIAS DE LA 1ER MITAD DEL EMBARAZO SIN LAPAROTOMIA</t>
  </si>
  <si>
    <t>3329407 HEMORRAGIA DE LA 2DA MITAD DEL EMBARAZO</t>
  </si>
  <si>
    <t>3329408 HIPEREMESIS GRAVIDICA</t>
  </si>
  <si>
    <t>3329409 INFECCION DEL TRACTO URINARIO EN EL EMBARAZO</t>
  </si>
  <si>
    <t>3329417 OTRAS ENFERMEDADES DEL EMBARAZO</t>
  </si>
  <si>
    <t>5000045 BRINDAR ATENCION DEL PARTO NORMAL</t>
  </si>
  <si>
    <t>3329501 ATENCION DEL PARTO NORMAL</t>
  </si>
  <si>
    <t>208 : PARTO NORMAL</t>
  </si>
  <si>
    <t>210 : CESAREA</t>
  </si>
  <si>
    <t>5000048 ATENDER AL PUERPERIO</t>
  </si>
  <si>
    <t>3329801 ATENCION DEL PUERPERIO</t>
  </si>
  <si>
    <t>3330401 REFERENCIA DE FONP / FUNCIONES OBSTETRICAS NEONATALES PRIMARIAS</t>
  </si>
  <si>
    <t>214 : GESTANTE Y/O NEONATO REFERIDO</t>
  </si>
  <si>
    <t>3330402 REFERENCIA DE FONB / FUNCIONES OBSTETRICAS NEONATALES BASICAS</t>
  </si>
  <si>
    <t>3330403 REFERENCIA DE FONE / FUNCIONES OBSTETRICAS NEONATALES ESENCIALES</t>
  </si>
  <si>
    <t>3330501 ATENCION INMEDIATA DEL RECIEN NACIDO</t>
  </si>
  <si>
    <t>239 : RECIEN NACIDO ATENDIDO</t>
  </si>
  <si>
    <t>4427702 MONITOREO DEL PROGRAMA SALUD MATERNO NEONATAL</t>
  </si>
  <si>
    <t>AEI.01.04</t>
  </si>
  <si>
    <t>PP 018</t>
  </si>
  <si>
    <t>4398502 MONITOREO DEL PROGRAMA NO TRANSMISIBLES</t>
  </si>
  <si>
    <t>060: INFORME</t>
  </si>
  <si>
    <t>0068002 EXAMEN ESTOMATOLOGICO</t>
  </si>
  <si>
    <t>394 : PERSONA TRATADA</t>
  </si>
  <si>
    <t>0068003 INSTRUCCIÓN DE HIGIENE ORAL</t>
  </si>
  <si>
    <t>5000601 APLICACION DE SELLANTES</t>
  </si>
  <si>
    <t>5000602 APLICACION DE FLUOR BARNIZ</t>
  </si>
  <si>
    <t>5000603 APLICACION DEL FLUOR GEL</t>
  </si>
  <si>
    <t>5000606 PROFILAXIS DENTAL</t>
  </si>
  <si>
    <t>5000702 CONSULTA ESTOMATOLOGICA</t>
  </si>
  <si>
    <t>5000703 EXODONCIA SIMPLE</t>
  </si>
  <si>
    <t>5000704 RESTAURACIONES DENTALES CON IONOMERO DE VIDRIO</t>
  </si>
  <si>
    <t>5000705 RESTAURACIONES DENTALES CON RESINA</t>
  </si>
  <si>
    <t>090 : PERSONA EVALUADA</t>
  </si>
  <si>
    <t>393 : PERSONA DIAGNOSTICADA</t>
  </si>
  <si>
    <t>5001102 EVALUACIÓN Y DESPISTAJE DE CATARATA</t>
  </si>
  <si>
    <t>5001103 REFERENCIA PARA DIAGNÓSTICO Y TRATAMIENTO DE CEGUERA POR CATARATA EN EL PRIMER NIVEL DE ATENCIÓN</t>
  </si>
  <si>
    <t>442 : PERSONA REFERIDA</t>
  </si>
  <si>
    <t>5001104 DIAGNOSTICO DE CEGUERA POR CATARATA - CONSULTA POR OFTALMOLOGIA</t>
  </si>
  <si>
    <t>5001105 CONSEJERÍA PARA DETECCIÓN OPORTUNA Y CONTROL  DE CATARATA.</t>
  </si>
  <si>
    <t>5001302 EVALUACIÓN DE ERRORES REFRACTIVOS EN NIÑOS (AS) DE 3 A 11 AÑOS</t>
  </si>
  <si>
    <t>393: PERSONA DIAGNOSTICADA</t>
  </si>
  <si>
    <t>5001304 REFERENCIA DE NIÑOS CON ERRORES REFRACTIVOS</t>
  </si>
  <si>
    <t>442: PERSONA REFERIDA</t>
  </si>
  <si>
    <t>5001306 TAMIZAJE DE AGUDEZA VISUAL EN NIÑOS (AS) DE 3 A 11 AÑOS</t>
  </si>
  <si>
    <t>5001501 PERSONAS DE 12 Y 17 AÑOS CON VALORACIÓN CLÍNICA DE FACTORES DE RIESGO.</t>
  </si>
  <si>
    <t>5001502 PERSONAS DE 18 A 29 AÑOS CON VALORACION CLINICA DE FACTORES DE RIESGO</t>
  </si>
  <si>
    <t>5001503 PERSONAS DE 30 A 39 AÑOS CON VALORACIÓN CLÍNICA DE FACTORES DE RIESGO.</t>
  </si>
  <si>
    <t>5001505 PERSONAS MAYORES DE 60 AÑOS CON VALORACION CLINICA DE FACTORES DE RIESGO Y TAMIZAJE LABORATORIAL</t>
  </si>
  <si>
    <t>5001602 TRATAMIENTO Y CONTROL DE PERSONAS CON DISLIPIDEMIA</t>
  </si>
  <si>
    <t>5001605 PACIENTES CON ENFERMEDAD CARDIOMETABOLICA ORGANIZADOS QUE RECIBEN EDUCACION PARA EL CONTROL DE LA ENFERMEDAD</t>
  </si>
  <si>
    <t>088 : PERSONA CAPACITADA</t>
  </si>
  <si>
    <t>5001607 PACIENTES HIPERTENSOS CON ESTRATIFICACION DE RIESGO CARDIOVASCULAR</t>
  </si>
  <si>
    <t>5001705 VALORACIÓN DE COMPLICACIONES EN PERSONAS CON DIABETES</t>
  </si>
  <si>
    <t>5001706 MANEJO DEL SOBREPESO Y OBESIDAD</t>
  </si>
  <si>
    <t>5001707 MANEJO DE LA ENFERMEDAD RENAL DIABETICA</t>
  </si>
  <si>
    <t>PP 024</t>
  </si>
  <si>
    <t>0044192 MONITOREO, SUPERVISION, EVALUACION Y CONTROL DE PREVENCION Y CONTROL DEL CANCER</t>
  </si>
  <si>
    <t>5006000 CONSEJERIA PREVENTIVA EN FACTORES DE RIESGO PARA EL CANCER</t>
  </si>
  <si>
    <t>0136006 PROTEGER A LA NIÑA CON APLICACION DE VACUNA VPH</t>
  </si>
  <si>
    <t>0215075 TAMIZAJE CON PAPANICOLAOU PARA DETECCION DE CANCER DE CUELLO UTERINO</t>
  </si>
  <si>
    <t>0215076 TAMIZAJE CON INSPECCION VISUAL CON ACIDO ACETICO PARA DETECCION DE CANCER DE CUELLO UTERINO</t>
  </si>
  <si>
    <t>0215078 TAMIZAJE EN MUJER CON EXAMEN CLINICO DE MAMA PARA DETECCION DE CANCER DE MAMA</t>
  </si>
  <si>
    <t>0215081 TAMIZAJE PARA DETECCION DE CANCER DE PROSTATA</t>
  </si>
  <si>
    <t>5004449 CAPACITACION EN MEDICINA DE REHABILITACION</t>
  </si>
  <si>
    <t>5005153 CERTIFICACION DE DISCAPACIDAD</t>
  </si>
  <si>
    <t>006 : ATENCION</t>
  </si>
  <si>
    <t>PP 129</t>
  </si>
  <si>
    <t>5005183 MONITOREO, SUPERVISION, EVALUACION Y CONTROL DEL PROGRAMA EN SALUD MENTAL</t>
  </si>
  <si>
    <t>044 : ESTABLECIMIENTO DE SALUD</t>
  </si>
  <si>
    <t>5005189 TRATAMIENTO DE PERSONAS CON PROBLEMAS PSICOSOCIALES</t>
  </si>
  <si>
    <t>5005195 TRATAMIENTO AMBULATORIO DE PERSONAS CON SINDROME O TRASTORNO PSICOTICO</t>
  </si>
  <si>
    <t>PP 131</t>
  </si>
  <si>
    <t>AEI.01.05</t>
  </si>
  <si>
    <t>PP 016</t>
  </si>
  <si>
    <t>4396201 IDENTIFICACION Y EXAMEN DE SINTOMATICOS RESPIRATORIOS EN LAS ATENCIONES A PERSONAS &gt; 15 AÑOS Y POBLACION VULNERABLE</t>
  </si>
  <si>
    <t>4396202 SEGUIMIENTO DIAGNOSTICO AL SINTOMATICOS RESPIRATORIOS CON 2 RESULTADOS DE BACILOSCOPIA NEGATIVA</t>
  </si>
  <si>
    <t>4396301 ATENCION DE CONTACTOS</t>
  </si>
  <si>
    <t>4396302 ADMINISTRACION DE TERAPIA PREVENTIVA</t>
  </si>
  <si>
    <t>4396401 DIAGNOSTICO DE TUBERCULOSIS PULMONAR</t>
  </si>
  <si>
    <t>4396504 ATENCION CURATIVA DROGAS DE SEGUNDA LINEA TB RESISTENTE</t>
  </si>
  <si>
    <t>4396509 ATENCION CURATIVA ESQUEMA TB SENSIBLE (EXTRAPULMONAR CON COMPROMISO SNC/OSTEARTICULAR)</t>
  </si>
  <si>
    <t>4396510 ATENCION CURATIVA ESQUEMA TB SENSIBLE (TB Y COINFECCION VIH-SIDA)</t>
  </si>
  <si>
    <t>3043960. POBLACION ADOLESCENTE INFORMADA SOBRE INFECCIONES DE TRANSMISION SEXUAL y VIH/SIDA</t>
  </si>
  <si>
    <t>5000070. ENTREGAR A POBLACION ADOLESCENTE INFORMACION SOBRE INFECCIONES DE TRANSMISION SEXUAL Y VIH/SIDA</t>
  </si>
  <si>
    <t>4396002 ADOLESCENTES QUE RECIBEN ATENCIÓN PREVENTIVA EN ITS Y VIH</t>
  </si>
  <si>
    <t>PP 017</t>
  </si>
  <si>
    <t>4397502 MONITOREO DEL PROGRAMA DE METAXENICAS Y ZOONOSIS</t>
  </si>
  <si>
    <t>4398301 LOCALIZACION Y DIAGNOSTICO DE CASOS DE MALARIA</t>
  </si>
  <si>
    <t>4398302 TRATAMIENTO Y SEGUIMIENTO DE LOS CASOS DIAGNOSTICADOS DE MALARIA CON PLASMODIUM VIVAX</t>
  </si>
  <si>
    <t>4398304 DETECCION Y DIAGNOSTICO DE CASO PROBABLE DE DENGUE</t>
  </si>
  <si>
    <t>4398305 ATENCION CASOS DE DENGUE SIN SIGNOS DE ALARMA</t>
  </si>
  <si>
    <t>4398306 ATENCION Y TRATAMIENTO DE CASOS DE DENGUE CON SIGNOS DE ALARMA</t>
  </si>
  <si>
    <t>4398315 TRATAMIENTO DE CASOS DE LEISHMANIOSIS CUTANEO Y MUCOCUTANEA CON DROGAS DE 1RA LINEA</t>
  </si>
  <si>
    <t>4398321 LOCALIZACIÓN Y DIAGNÓSTICO DE CASOS PROBABLES DE CHIKUNGUNYA</t>
  </si>
  <si>
    <t>4398322 ATENCIÓN Y TRATAMIENTO DE CASOS DE CHIKUNGUNYA</t>
  </si>
  <si>
    <t>4398401 PERSONA EXPUESTA A RABIA RECIBE ATENCION INTEGRAL</t>
  </si>
  <si>
    <t>4398402 DETECCIÓN Y DIAGNÓSTICO DE CASOS DE RABIA</t>
  </si>
  <si>
    <t>4398404 TRATAMIENTO DE PERSONAS CON DIAGNOSTICO DE ACCIDENTE POR ARACNIDOS</t>
  </si>
  <si>
    <t>4398408 TRATAMIENTO DE PERSONAS CON DIAGNOSTICO DE ACCIDENTE POR OTRAS ESPECIES DE ANIMALES PONZOÑOSOS</t>
  </si>
  <si>
    <t>4398409 DIAGNOSTICO DE PERSONAS CON SOSPECHA DE BRUCELA</t>
  </si>
  <si>
    <t>4398411 PERSONAS TRATADAS CON DIAGNOSTICO DE BRUCELOSIS</t>
  </si>
  <si>
    <t>11 - CENTRO DE PREVENCIÓN Y CONTROL DE EMERGENCIAS Y DESASTRES</t>
  </si>
  <si>
    <t>OEI.13</t>
  </si>
  <si>
    <t>AEI.13.04</t>
  </si>
  <si>
    <t>5004279 MONITOREO,SUPERVISION Y EVALUACION DE PRODUCTOS Y ACTIVIDADES EN GESTION DE RIESGO DE DESASTRES</t>
  </si>
  <si>
    <t>201 : INFORME TECNICO</t>
  </si>
  <si>
    <t>5004280 DESARROLLO DE INSTRUMENTOS ESTRATEGICOS PARA LA GESTION DEL RIESGO DE DESASTRES</t>
  </si>
  <si>
    <t>5005560 DESARROLLO DE SIMULACROS EN GESTION REACTIVA</t>
  </si>
  <si>
    <t>248 : REPORTE</t>
  </si>
  <si>
    <t>5005561 IMPLEMENTACION DE BRIGADAS PARA LA ATENCION FRENTE A EMERGENCIAS Y DESASTRES</t>
  </si>
  <si>
    <t>583 : BRIGADA</t>
  </si>
  <si>
    <t>5005610 ADMINISTRACION Y ALMACENAMIENTO DE INFRAESTRUCTURA MOVIL PARA LA ASISTENCIA FRENTE A EMERGENCIAS Y DESASTRES</t>
  </si>
  <si>
    <t>5005612 DESARROLLO DE LOS CENTROS Y ESPACIOS DE MONITOREO DE EMERGENCIAS Y DESASTRES</t>
  </si>
  <si>
    <t>086 : PERSONA</t>
  </si>
  <si>
    <t>5005583 ORGANIZACION Y ENTRENAMIENTO DE COMUNIDADES EN HABILIDADES FRENTE AL RIESGO DE DESASTRES</t>
  </si>
  <si>
    <t>5005585 SEGURIDAD FISICO FUNCIONAL DE SERVICIOS PUBLICOS</t>
  </si>
  <si>
    <t>065 : INTERVENCION</t>
  </si>
  <si>
    <t>036 : DOCUMENTO</t>
  </si>
  <si>
    <t>9 - SISTEMA DE ATENCIÓN MÓVIL DE URGENCIAS</t>
  </si>
  <si>
    <t>AEI.01.06</t>
  </si>
  <si>
    <t>ATENCIÓN OPORTUNA PARA LA DISMINUCIÓN DE LA MORTALIDAD POR EMERGENCIA Y URGENCIAS MÉDICAS</t>
  </si>
  <si>
    <t>12 - SUB GERENCIA DE PROMOCION DE LA GESTION TERRITORIAL</t>
  </si>
  <si>
    <t>AEI.01.01</t>
  </si>
  <si>
    <t>056 : FAMILIA</t>
  </si>
  <si>
    <t>3326001  INSPECCION SANITARIA DE SISTEMAS DE AGUA</t>
  </si>
  <si>
    <t>223 : CENTRO POBLADO</t>
  </si>
  <si>
    <t>3326002  MONITOREO DE PARAMETROS DE CAMPO EN ZONA URBANA</t>
  </si>
  <si>
    <t>PP 002</t>
  </si>
  <si>
    <t>255 : VIVIENDAS</t>
  </si>
  <si>
    <t>4398106 VIVIENDAS UBICADAS EN ESCENARIO II Y III DE TRANSMISION DE DENGUE PROTEGIDAS CON TRATAMIENTO FOCAL Y CONTROL FISICO</t>
  </si>
  <si>
    <t>4398107 VIVIENDAS UBICADAS EN ESCENARIO II Y III DE TRANSMISION DE DENGUE PROTEGIDAS CON NEBULIZACION ESPACIAL</t>
  </si>
  <si>
    <t>3 - OFICINA DE CONTROL INSTITUCIONAL</t>
  </si>
  <si>
    <t>OEI.14</t>
  </si>
  <si>
    <t>GARANTIZAR UNA GESTIÓN PÚBLICA MODERNA; TRANSPARENTE Y PARTICIPATIVA ORIENTADA A LA POBLACIÓN DE LA LIBERTAD</t>
  </si>
  <si>
    <t>AEI.14.04</t>
  </si>
  <si>
    <t>GESTIÓN INSTITUCIONAL EFICIENTE DEL GOBIERNO REGIONAL LA LIBERTAD</t>
  </si>
  <si>
    <t>ACCIONES DE CONTROL Y AUDITORIA</t>
  </si>
  <si>
    <t>4 - OFICINA DE ADMINISTRACIÓN</t>
  </si>
  <si>
    <t>AEI.01.07</t>
  </si>
  <si>
    <t>ATENCIÓN AMBULATORIA GENERAL Y HOSPITALARIA OPORTUNA Y ESPECIALIZADA</t>
  </si>
  <si>
    <t>MEJORAMIENTO DE LA OFERTA DE LOS SERVICIOS DE SALUD</t>
  </si>
  <si>
    <t>3999999 SIN PRODUCTO</t>
  </si>
  <si>
    <t>5000438. APOYO A LA COMUNIDAD</t>
  </si>
  <si>
    <t>APOYO A LA COMUNIDAD</t>
  </si>
  <si>
    <t>CAPACITACION Y PERFECCIONAMIENTO</t>
  </si>
  <si>
    <t>CONSULTAS EXTERNAS</t>
  </si>
  <si>
    <t>021 : CONSULTA</t>
  </si>
  <si>
    <t>ATENCION EN CONSULTAS EXTERNAS</t>
  </si>
  <si>
    <t>ATENCIÓN EN PSICOLOGÍA</t>
  </si>
  <si>
    <t>ATENCION EN HOSPITALIZACION</t>
  </si>
  <si>
    <t>031 : DIA-CAMA</t>
  </si>
  <si>
    <t>HOSPITALIZACION DE MEDICINA</t>
  </si>
  <si>
    <t>HOSPITALIZACION DE CIRUGÍA</t>
  </si>
  <si>
    <t>HOSPITALIZACION EN GINECO-OBSTETRICIA</t>
  </si>
  <si>
    <t>HOSPITALIZACIÓN DE PEDIATRÍA</t>
  </si>
  <si>
    <t>HOSPITALIZACION DE PSIQUIATRÍA</t>
  </si>
  <si>
    <t>INTERVENCIONES QUIRURGICAS</t>
  </si>
  <si>
    <t>INTERVENCIONES DE CIRUGIA AMBULATORIA Y ENDOSCOPICA</t>
  </si>
  <si>
    <t>ATENCION DE EMERGENCIAS Y URGENCIAS</t>
  </si>
  <si>
    <t>5001569. COMERCIALIZACION DE MEDICAMENTOS E INSUMOS</t>
  </si>
  <si>
    <t>COMERCIALIZACION DE MEDICAMENTOS E INSUMOS</t>
  </si>
  <si>
    <t>134 : RECETA</t>
  </si>
  <si>
    <t>ATENCIÓN DE RECETAS EN FARMACIA</t>
  </si>
  <si>
    <t>5000991. OBLIGACIONES PREVISIONALES</t>
  </si>
  <si>
    <t>OBLIGACIONES PREBVISIONALES</t>
  </si>
  <si>
    <t>137 : PLANILLA</t>
  </si>
  <si>
    <t>PROMOCION DE LA SALUD</t>
  </si>
  <si>
    <t>ATENCION EN PATOLOGÍA CLÍNICA</t>
  </si>
  <si>
    <t>004 : ANALISIS</t>
  </si>
  <si>
    <t>ATENCION EN BANCO DE SANGRE</t>
  </si>
  <si>
    <t>112 : UNIDAD</t>
  </si>
  <si>
    <t>ATENCION EN ANATOMÍA PATOLÓGICA</t>
  </si>
  <si>
    <t>050 : EXAMEN</t>
  </si>
  <si>
    <t>MONITOREO, SUPERVISIÓN, EVALUACIÓN Y CONTROL DE PATOLOGÍA CLÍNICA, BANCO DE SANGRE Y ANATOMÍA PATOLOGÍA</t>
  </si>
  <si>
    <t>EVALUACIÓN Y CONTROL DEL DIAGNÓSTICO POR IMÁGENES</t>
  </si>
  <si>
    <t>ATENCION EN RADIODIAGNÓSTICO</t>
  </si>
  <si>
    <t>ATENCION EN ECOGRAFÍA</t>
  </si>
  <si>
    <t>SERVICIOS GENERALES</t>
  </si>
  <si>
    <t>001 : ACCION</t>
  </si>
  <si>
    <t>APOYO ALIMENTARIO PARA GRUPOS EN RIESGO</t>
  </si>
  <si>
    <t>101 : RACION</t>
  </si>
  <si>
    <t>PREPARACIÓN DE ALIMENTOS PARA PACIENTES HOSPITALIZADOS</t>
  </si>
  <si>
    <t>SALUD OCUPACIONAL</t>
  </si>
  <si>
    <t>INVESTIGACION Y DESARROLLO</t>
  </si>
  <si>
    <t>066 : INVESTIGACION</t>
  </si>
  <si>
    <t>OTRAS ATENCIONES DE SALUD ESPECIALIZADAS</t>
  </si>
  <si>
    <t>SERVICIO DE APOYO A PACIENTES VULNERABLES DEL IRO</t>
  </si>
  <si>
    <t>DESARROLLO DE INVESTIGACIONES</t>
  </si>
  <si>
    <t>MONITOREO Y SUPERVICIÓN DE PROCESOS DE ENFERMERÍA</t>
  </si>
  <si>
    <t>ESTERILIZACIÓN DE EQUIPOS E INSUMOS BIOMÉDICOS</t>
  </si>
  <si>
    <t>042 : EQUIPO</t>
  </si>
  <si>
    <t>EVALUACIÓN SOCIOECONÓMICA</t>
  </si>
  <si>
    <t>VIGILANCIA SANITARIA</t>
  </si>
  <si>
    <t>001: ACCION</t>
  </si>
  <si>
    <t>GESTIÓN DE LA CALIDAD</t>
  </si>
  <si>
    <t>CAPACITACION Y DESARROLLO DE PERSONAL</t>
  </si>
  <si>
    <t>028 : CURSO</t>
  </si>
  <si>
    <t>SOPORTE EN LA ATENCIÓN DE PACIENTES DE IAFAS</t>
  </si>
  <si>
    <t>3999999. SIN PRODUCTO</t>
  </si>
  <si>
    <t>5000003. GESTION ADMINISTRATIVA</t>
  </si>
  <si>
    <t>FORMULACIÓN Y PRESENTACIÓN DE ESTADOS FINANCIEROS Y PRESUPUESTARIOS MENSUAL, TRIMESTRAL, SEMESTRAL Y ANUAL</t>
  </si>
  <si>
    <t>ACTUALIZACIÓN OPORTUNA DE LA INFORMACIÓN ESTADÍSTICA SANITARIA</t>
  </si>
  <si>
    <t>FORMULACIÓN Y PRESENTACIÓN DE ESTADOS FINANCIEROS Y PRESUPUESTARIOS MENSUAL, TRIMESTRAL Y ANUAL</t>
  </si>
  <si>
    <t>FORMULACIÓN Y PRESENTACIÓN DE ESTADOS FINANCIEROS Y PRESUPUESTARIOS MENSUAL, SEMESTRAL Y ANUAL</t>
  </si>
  <si>
    <t>CONCILIACIÓN DE CUENTAS DE ENLACE</t>
  </si>
  <si>
    <t>599 : ACTA</t>
  </si>
  <si>
    <t>REVISION E INGRESO DEL EXPEDIENTE DEVENGADO AL SISTEMA SIAF</t>
  </si>
  <si>
    <t>051 : EXPEDIENTE</t>
  </si>
  <si>
    <t>REVISIÓN E INGRESO DEL EXPEDIENTE DEVENGADO AL GIRADO POR TODA FUENTE DE FINANCIAMIENTO</t>
  </si>
  <si>
    <t>060 : INFORME / 051 EXPED.</t>
  </si>
  <si>
    <t>REPORTE DE INGRESOS Y GASTOS POR TODA FUENTE DE FINANCIAMIENTO</t>
  </si>
  <si>
    <t>REVISIÓN Y CERTIFICACIÓN DEL EXPEDIENTE POR TODA FUENTE DE FINANCIAMIENTO</t>
  </si>
  <si>
    <t>GESTIÓN, ADMINISTRACIÓN Y CUSTODIA DE FONDOS PÚBLICOS</t>
  </si>
  <si>
    <t>103 : REGISTRO  / INFORME</t>
  </si>
  <si>
    <t>REVISIÓN Y CONTROL PREVIO DE LOS DIFERENTES PROCEDIMIENTOS DE SELECCIÓN Y CONTRATACIÓN DE BIENES Y SERVICIOS.</t>
  </si>
  <si>
    <t>CONTROL PREVIO Y CONTABILIZACIÓN DE EXPEDIENTES FASE DEVENGADO DEL SIAF</t>
  </si>
  <si>
    <t>ARQUEOS INOPINADOS DE FONDOS Y VALORES</t>
  </si>
  <si>
    <t>ELABORACIÓN DEL PLAN ANUAL DE CONTRATACIONES</t>
  </si>
  <si>
    <t>ELABORACIÓN DE LOS DIFERENTES PROCEDIMIENTOS DE SELECCIÓN, CONTRATACIÓN, Y GESTIÓN DE BIENES Y SERVICIOS</t>
  </si>
  <si>
    <t>PLANIFICACIÓN Y ACTOS PREPARATORIOS DE LOS DIFERENTES PROCEDIMIENTOS DE SELECCIÓN</t>
  </si>
  <si>
    <t>GESTIÓN OPORTUNA DEL PAGO DE SERVICIOS BÁSICOS</t>
  </si>
  <si>
    <t>103 : REGISTRO</t>
  </si>
  <si>
    <t>EJECUCIÓN DEL PLAN ANUAL DE CONTRATACIONES (PAC)</t>
  </si>
  <si>
    <t>155 : PORCENTAJE</t>
  </si>
  <si>
    <t>ATENCIÓN DE REQUERIMIENTO DE BIENES Y SERVICIOS</t>
  </si>
  <si>
    <t>GESTION DE RECURSOS HUMANOS</t>
  </si>
  <si>
    <t>GESTION DEL SISTEMA DE RECURSOS HUMANOS</t>
  </si>
  <si>
    <t>GESTIÓN OPORTUNA DEL PAGO DE PERSONAL CAS</t>
  </si>
  <si>
    <t>GESTIÓN Y FORTALECIMIENTO DEL TALENTO HUMANO</t>
  </si>
  <si>
    <t>PAGO DE HABERES AL PERSONAL ADMINISTRATIVO NOMBRADO Y CONTRATADO DECRETO LEGISLATIVO 276</t>
  </si>
  <si>
    <t>GASTOS DE SEPELIO Y LUTO DEL PERSONAL ACTIVO</t>
  </si>
  <si>
    <t>PAGO DE CUOTAS DEL REPRO-AFP</t>
  </si>
  <si>
    <t>026 : CUOTA</t>
  </si>
  <si>
    <t>OBLIGACIONES PREVISIONALES</t>
  </si>
  <si>
    <t>EJECUCIÓN DEL PLAN ANUAL DE GESTIÓN CALIDAD</t>
  </si>
  <si>
    <t>SANEAMIENTO FÍSICO LEGAL DE BIENES INMUEBLES</t>
  </si>
  <si>
    <t>061 : INMUEBLE</t>
  </si>
  <si>
    <t>INVENTARIO DE BIENES MUEBLES</t>
  </si>
  <si>
    <t>INVENTARIO DE BIENES INMUEBLES</t>
  </si>
  <si>
    <t>INVENTARIO DE ALMACENES</t>
  </si>
  <si>
    <t>REALIZACIÓN DE ACTIVIDADES DE BIENESTAR PARA EL PERSONAL</t>
  </si>
  <si>
    <t>363 : ACTIVIDAD EFECTUADA</t>
  </si>
  <si>
    <t>INFORME DE CALIFICACIÓN DE INICIO DE PROCEDIMIENTO O DE NO A LUGAR</t>
  </si>
  <si>
    <t>ELABORACIÓN DE LA PLANILLA DEL PERSONAL ACTIVO</t>
  </si>
  <si>
    <t>VIGILANCIA Y CONTROL DE LOS FACTORES DE RIESGO EN LOS PUNTOS DE ENTRADA INTERNACIONAL A TRAVÉS DE LA INSPECCIÓN SANITARIA A MEDIOS DE TRANSPORTE MARÍTIMOS.</t>
  </si>
  <si>
    <t>063 : INSPECCION</t>
  </si>
  <si>
    <t>SEGUIMIENTO Y MONITOREO OPORTUNO A LOS SISTEMAS ADMINISTRATIVOS DE SU COMPETENCIA</t>
  </si>
  <si>
    <t>REVISIÓN, REGISTRO Y CONTROL DE ENCARGOS OTORGADOS POR CONVENIOS VIÁTICOS Y TRANSFERENCIAS CONTABLES</t>
  </si>
  <si>
    <t>COMPRA DE COMBUSTIBLE PARA VEHÍCULOS DE LOS ESTABLECIMIENTOS DE SALUD DE LA RED JULCAN</t>
  </si>
  <si>
    <t>REPARACION Y MANTENIMIENTO DE VEHICULOS</t>
  </si>
  <si>
    <t>FORTALECIMIENTO DE CAPACIDADES PARA EL PERSONAL OPERATIVO EN TEMAS DE PLANEAMIENTO Y PRESUPUESTO</t>
  </si>
  <si>
    <t>ADQUISICIÓN DE INDUMENTARIA MÉDICA PARA EL PERSONAL DE LA RED JULCAN</t>
  </si>
  <si>
    <t>EJECUCIÓN DEL PDP</t>
  </si>
  <si>
    <t>SUPERVISIÓN, CONDUCCIÓN Y ORGANIZACIÓN DE LAS ACTIVIDADES ADMINISTRATIVAS QUE REALIZA EL IRO</t>
  </si>
  <si>
    <t>PROMOCIÓN DE LA MEJORA CONTINUA PARA LA ATENCIÓN ASISTENCIAL Y ADMINISTRATIVA DEL PACIENTE QUE ACUDE AL IRO</t>
  </si>
  <si>
    <t>519 : MONITOREO</t>
  </si>
  <si>
    <t>ORGANIZACIÓN Y ACTUALIZACIÓN OPORTUNA DE LA INFORMACIÓN ESTADÍSTICA SANITARIA</t>
  </si>
  <si>
    <t>ORGANIZACIÓN DE LOS PROCESOS DE SEGUROS PÚBLICOS Y PRIVADOS, DE LOS SISTEMAS DE REFERENCIA Y CONTRAREFERENCIA QUE SE REALIZAN EN EL IRO</t>
  </si>
  <si>
    <t>ADMINISTRACIÓN, MANTENIMIENTO Y SOPORTE TÉCNICO DE LOS SISTEMAS DE INFORMACIÓN E INFRAESTRUCTURA</t>
  </si>
  <si>
    <t>MANTENIMIENTO PREVENTIVO DE EQUIPOS BIOMEDICOS</t>
  </si>
  <si>
    <t>COORDINACION ADMINISTRATIVA</t>
  </si>
  <si>
    <t>MANTENIMIENTO DE INFRAESTRUCTURA HOSPITALARIA</t>
  </si>
  <si>
    <t>455 : MANTENIMIENTO</t>
  </si>
  <si>
    <t>MANTENIMIENTO DE EQUIPAMIENTO HOSPITALARIO</t>
  </si>
  <si>
    <t>RELACIONES PÚBLICAS</t>
  </si>
  <si>
    <t>MANTENIMIENTO DE SOFTWARE Y HARDWARE</t>
  </si>
  <si>
    <t>PRODUCCIÓN Y DIFUSIÓN DE INFORMACIÓN ESTADÍSTICA</t>
  </si>
  <si>
    <t>DIRECCIÓN Y GESTIÓN HOSPITALARIA</t>
  </si>
  <si>
    <t>ACCIONES DE CONTROL Y AUDITORÍA</t>
  </si>
  <si>
    <t>ASESORAMIENTO TÉCNICO Y JURÍDICO</t>
  </si>
  <si>
    <t>6 - OFICINA DE DESARROLLO, INNOVACIÓN E INVESTIGACIÓN</t>
  </si>
  <si>
    <t>5000005. GESTION DE RECURSOS HUMANOS</t>
  </si>
  <si>
    <t>EJECUCIÓN DEL PLAN DE DESARROLLO DE LAS PERSONAS</t>
  </si>
  <si>
    <t>DOTACIÓN DE RECURSOS HUMANOS EN SALUD MEDIANTE EL PROGRAMA SERUMS</t>
  </si>
  <si>
    <t>CAPACITACIÓN DEL PERSONAL</t>
  </si>
  <si>
    <t>FORMACIÓN DE ESPECIALISTAS MÉDICOS</t>
  </si>
  <si>
    <t>7 - OFICINA DE PLANIFICACIÓN</t>
  </si>
  <si>
    <t>AEI.14.02</t>
  </si>
  <si>
    <t>GESTIÓN EFICIENTE DEL PROCESO DE PLANEAMIENTO ESTRATÉGICO TERRITORIAL E INSTITUCIONAL DEL GOBIERNO REGIONAL LA LIBERTAD</t>
  </si>
  <si>
    <t>9001. ACCIONES CENTRALES</t>
  </si>
  <si>
    <t>5000001. PLANEAMIENTO Y PRESUPUESTO</t>
  </si>
  <si>
    <t>EJECUCIÓN Y EVALUACIÓN DE LA GESTIÓN PRESUPUESTARIA INSTITUCIONAL</t>
  </si>
  <si>
    <t>REVISIÓN DE PERFILES DE PROYECTOS</t>
  </si>
  <si>
    <t>046 : ESTUDIO</t>
  </si>
  <si>
    <t>MANTENIMIENTO DE LA INFRAESTRUCTURA DE LOS ESTABLECIMIENTOS DE SALUD</t>
  </si>
  <si>
    <t>043 : ESTABLECIMIENTO</t>
  </si>
  <si>
    <t>EVALUACIÓN DE LA GESTIÓN SANITARIA INSTITUCIONAL</t>
  </si>
  <si>
    <t>SEGUIMIENTO Y EVALUACIÓN DEL PLAN OPERATIVO INSTITUCIONAL POI</t>
  </si>
  <si>
    <t>FORMULACION DEL PLAN OPERATIVO INSTITUCIONAL - POI</t>
  </si>
  <si>
    <t>EJECUCIÓN DEL PLAN DE EQUIPAMIENTO DE EESS PARA EL AÑO FISCAL</t>
  </si>
  <si>
    <t>5000718. DIFUSION Y COMUNICACION SOCIAL</t>
  </si>
  <si>
    <t>DIFUSION Y COMUNICACION SOCIAL</t>
  </si>
  <si>
    <t>5000500. ATENCION BASICA DE SALUD</t>
  </si>
  <si>
    <t>ATENCION BASICA DE SALUD</t>
  </si>
  <si>
    <t>5000515. ATENCION INTEGRAL DE SALUD DE LAS POBLACIONES EXCLUIDAS Y DISPERSAS A NIVEL NACIONAL</t>
  </si>
  <si>
    <t>ATENCION INTEGRAL DE SALUD DE LAS POBLACIONES EXCLUIDAS Y DISPERSAS A NIVEL NACIONAL</t>
  </si>
  <si>
    <t>5000969. MEJORAMIENTO DE PROCESOS INTERNOS (CALIDAD LURDES MENDEZ)</t>
  </si>
  <si>
    <t>ASISTENCIA TECNICA EN PROCESOS DE ORGANIZACION, GARANTIA, MEJORA E INFORMACION PARA LA CALIDAD A IPRESS DEL GOBIERNO REGIONAL E IPRESS PUBLICAS Y PRIVADAS QUE LO REQUIERAN</t>
  </si>
  <si>
    <t>MONITOREO, SUPERVISION Y EVALUACIÓN DEL CUMPLIMIENTO DE LOS COMPONENTES Y ACTIVIDADES DEL SISTEMA DE GESTION DE LA CALIDAD A IPRESS DEL GOBIERNO REGIONAL E IPRESS PUBLICAS Y PRIVADAS QUE LO REQUIERAN</t>
  </si>
  <si>
    <t>DESARROLLO DEL XII ENCUENTRO REGIONAL DE EXPERIENCIAS EN MEJORAMIENTO CONTINUO DE LA CALIDAD EN SALUD</t>
  </si>
  <si>
    <t>10.01 - UTF PRODUCTOS FARMACÉUTICOS,DISPOSITIVOS MÉDICOS Y PRODUCTOS SANITARIOS</t>
  </si>
  <si>
    <t>DISPONIBILIDAD DE MEDICAMENTOS E INSUMOS</t>
  </si>
  <si>
    <t>155: PORCENTAJE</t>
  </si>
  <si>
    <t>REALIZAR LA PROGRAMACIÓN Y ESTIMACIÓN DE NECESIDADES DE LOS PRODUCTOS FARMACÉUTICOS DM Y PS</t>
  </si>
  <si>
    <t>REALIZAR EL ALMACENAMIENTO Y DISTRIBUCIÓN OPORTUNA DE PRODUCTOS FARMACÉUTICOS, DM,PS Y MANTENER LAS BPA</t>
  </si>
  <si>
    <t>ANALIZAR Y EVALUAR EL USO RACIONAL DE MEDICAMENTOS Y OTRAS TECNOLOGÍAS SANITARIAS</t>
  </si>
  <si>
    <t>ANALIZAR Y EVALUAR LOS REPORTES DE REACCIONES ADVERSAS DE PRODUCTOS FARMACÉUTICOS, DM,PS</t>
  </si>
  <si>
    <t>GESTIÓN DE LA INFORMACIÓN DEL SISTEMA DE SUMINISTRO DE PRODUCTOS FARMACÉUTICOS DM PS EN LA REGIÓN</t>
  </si>
  <si>
    <t>GESTIÓN PARA LA ASISTENCIA TÉCNICA A LOS PROFESIONALES DE LA SALUD DEL SECTOR PUBLICO Y PRIVADO EN ACCESO,USO RACIONAL,FARMACOVIGILANCIA Y TECNOVIGILANCIA</t>
  </si>
  <si>
    <t>GESTIÓN PARA EL MONITOREO Y SUPERVISION DEL SISTEMA PUBLICO DE SUMINISTRO DE MEDICAMENTOS,USO RACIONAL Y FARMACOLOGÍA</t>
  </si>
  <si>
    <t>GESTIÓN PARA LA AUTORIZACIÓN SANITARIA DE ESTABLECIMIENTOS FARMACÉUTICOS</t>
  </si>
  <si>
    <t>GESTIÓN PARA EL REGISTRO DE ESTABLECIMIENTOS FARMACÉUTICOS Y DIRECTORES TÉCNICOS VÍA PAGINA WEB</t>
  </si>
  <si>
    <t>AEI.01.08</t>
  </si>
  <si>
    <t>VIGILANCIA Y CONTROL DE RIESGOS Y DAÑOS PARA LA SALUD INDIVIDUAL; COLECTIVA Y AMBIENTAL</t>
  </si>
  <si>
    <t>5001285. VIGILANCIA Y CONTROL DEL MEDIO AMBIENTE</t>
  </si>
  <si>
    <t>VIGILANCIA Y CONTROL DEL MEDIO AMBIENTE</t>
  </si>
  <si>
    <t>5001286. VIGILANCIA Y CONTROL EPIDEMIOLOGICO</t>
  </si>
  <si>
    <t>FORTALECIMIENTO DE CAPACIDADES DE LOS RESPONSABLES DEL SISTEMA EPIDEMIOLÓGICO DE LAS REDES</t>
  </si>
  <si>
    <t>486 : TALLER</t>
  </si>
  <si>
    <t>SUPERVISIÓN DEL SISTEMA DE VIGILANCIA EPIDEMIOLÓGICA : REDES Y HOSPITALES REFERENCIALES ALCANZAN ESTÁNDARES ÓPTIMOS PARA OPERATIVIZAR SISTEMA DE VIGILANCIA EPIDEMIOLÓGICA</t>
  </si>
  <si>
    <t>INFORMACIÓN OPORTUNA DE LOS RIESGOS, DAÑOS Y EVENTOS SUJETOS A VIGILANCIA EPIDEMIOLÓGICA PARA LA TOMA DE DECISIONES A TODO NIVEL.: ELABORACIÓN Y DIFUSIÓN DE INSTRUMENTOS DE GESTIÓN: ASIS, SALA SITUACIONAL, BOLETÍN EPIDEMIOLÓGICO, VEA, INFORMES TRIMESTRALES</t>
  </si>
  <si>
    <t>FORTALECIMIENTO DEL SISTEMA DE VIGILANCIA EPIDEMIOLÓGICA FRENTE A BROTES DAÑOS RELEVANTES DETECTADOS Y CONTROLADOS OPORTUNAMENTE</t>
  </si>
  <si>
    <t>VIGILANCIA Y CONTROL EPIDEMIOLOGICO</t>
  </si>
  <si>
    <t>060 : INFORME  / 001: ACCION</t>
  </si>
  <si>
    <t>14 - SUB GERENCIA DE REGULACIÓN SECTORIAL</t>
  </si>
  <si>
    <t>5000782. FORMULACION DE NORMAS Y REGULACION SANITARIA</t>
  </si>
  <si>
    <t>FISCALIZACIÓN A LOCALES PARA VERIFICAR EL CUMPLIMIENTO DE 100 % LIBRES DE HUMO DE TABACO.</t>
  </si>
  <si>
    <t>182 : LOCAL</t>
  </si>
  <si>
    <t>FISCALIZACIÓN A EESS Y SMA SOBRE LA GESTIÓN Y MANEJO DE RESIDUOS SÓLIDOS.</t>
  </si>
  <si>
    <t>FISCALIZACIÓN EN INOCUIDAD ALIMENTARIA A ENTIDADES DISPENSADORAS DE ALIMENTOS CRUDOS Y COCIDOS</t>
  </si>
  <si>
    <t>FISCALIZACIÓN A ENTIDADES PÚBLICAS Y PRIVADAS EN GESTIÓN DE CALIDAD DEL AGUA PARA CONSUMO HUMANO"</t>
  </si>
  <si>
    <t>120 : ENTIDAD</t>
  </si>
  <si>
    <t>FISCALIZACIÓN DE PISCINAS PÚBLICAS Y PRIVADAS DE USO COLECTIVO.</t>
  </si>
  <si>
    <t>INSPECCIÓN ORDINARIA Y EXTRAORDINARIA A COMUNIDADES TERAPÉUTICAS</t>
  </si>
  <si>
    <t>INSPECCIÓN A ESTABLECIMIENTOS DE SALUD Y SERVICIOS MÉDICOS DE APOYO, PÚBLICOS Y PRIVADOS</t>
  </si>
  <si>
    <t>INSPECCIONES REGLAMENTARIAS A ESTABLECIMIENTOS FARMACÉUTICOS PÚBLICOS Y PRIVADOS</t>
  </si>
  <si>
    <t>INSPECCIÓN CONJUNTA MULTISECTORIAL AL COMERCIO AMBULATORIO Y ESTABLECIMIENTOS NO FARMACÉUTICO.</t>
  </si>
  <si>
    <t>INSPECCIÓN DE LA PROMOCIÓN Y PUBLICIDAD DE MEDICAMENTOS A LOS TITULARES DE REGISTRO SANITARIO.</t>
  </si>
  <si>
    <t>SUPERVISIÓN DE LAS FASES DE LA CADENA DE SUMINISTRO DE MEDICAMENTOS ESTUPEFACIENTES PSICOTROPICOS Y PRECURSORES</t>
  </si>
  <si>
    <t>109 : SUPERVISION</t>
  </si>
  <si>
    <t>FISCALIZACIÓN A EMPRESAS QUE FABRICAN, IMPORTAN, DISTRIBUYEN Y COMERCIALIZAN JUGUETES Y/O ÚTILES DE ESCRITORIO.</t>
  </si>
  <si>
    <t>041 : EMPRESA</t>
  </si>
  <si>
    <t>15 - UTF LABORATORIO REFERENCIAL</t>
  </si>
  <si>
    <t>5001189 - SERVICIOS DE APOYO AL DIAGNOSTICO Y TRATAMIENTO</t>
  </si>
  <si>
    <t>DIAGNOSTICO ETIOLOGICO ESPECIALIZADO DE ENFERMEDADES DE IMPORTANCIA EN SALUD PUBLICA</t>
  </si>
  <si>
    <t>078 : MUESTRA</t>
  </si>
  <si>
    <t>FORTALECIMIENTO DE LAS COMPETENCIAS DEL PERSONAL DEL LABORATORIO REFERENCIAL Y DEL NIVEL LOCAL</t>
  </si>
  <si>
    <t>MONITOREO Y SUPERVISION A LA RED DE LABORATORIOS</t>
  </si>
  <si>
    <t>EVALUACION EXTERNA DE LA CALIDAD DEL DIAGNOSTICO ETIOLOGICO DEL LABORATORIO DEL NIVEL LOCAL</t>
  </si>
  <si>
    <t>TOTAL  GENERAL</t>
  </si>
  <si>
    <t>Nota : La Prioridad se determinará en la Comisión de Planeamiento Estratégico</t>
  </si>
  <si>
    <t>000854 - UTES N° 6 T.E.</t>
  </si>
  <si>
    <t>16 : CASO TRATADO</t>
  </si>
  <si>
    <t>OFICINA TECNICA</t>
  </si>
  <si>
    <t>METAS FISICAS UE 409</t>
  </si>
  <si>
    <t>Actividad Operativa/subproducto</t>
  </si>
  <si>
    <t>57 : FAMILIA</t>
  </si>
  <si>
    <t>5006071. CAPACITACION A ACTORES SOCIALES QUE PROMUEVEN LA CONVIVENCIA SALUDABLE</t>
  </si>
  <si>
    <t>PERSONA INFORMADA</t>
  </si>
  <si>
    <t>3329413 RUPTURA PREMATURA DE MEMBRANAS Y Otra Relacionadas lo</t>
  </si>
  <si>
    <t>TOTAL   -   TRAZADOR : 
COLOCAR LA SUMATORIA DE LO QUE INCLUYE AL INDICADOR TRAZADOR</t>
  </si>
  <si>
    <t>TOTAL : TRAZADOR</t>
  </si>
  <si>
    <t>PROGRAMACION 2021-2023</t>
  </si>
  <si>
    <t>3325407 VACUNACION NIÑO DE MADRE VIH</t>
  </si>
  <si>
    <t xml:space="preserve">5000028 ATENDER A NIÑOS CON ENFERMEDADES DIARREICAS AGUDAS 
</t>
  </si>
  <si>
    <t xml:space="preserve">5000027 ATENDER A NIÑOS CON INFECCIONES RESPIRATORIAS AGUDAS 
</t>
  </si>
  <si>
    <t>3329701 CESAREA</t>
  </si>
  <si>
    <t>3000001: ACCIONES COMUNES</t>
  </si>
  <si>
    <t>DESARROLLO INFANTIL TEMPRANO</t>
  </si>
  <si>
    <t>ADOLESCENTES CON ATENCIÓN PREVENTIVA DE ANEMIA Y OTRAS DEFICIENCIAS NUTRICIONALES</t>
  </si>
  <si>
    <t>ATENCION PRENATAL REENFOCADA</t>
  </si>
  <si>
    <t>POBLACION ACCEDE A METODOS DE PLANIFICACION FAMILIAR</t>
  </si>
  <si>
    <t>ATENCION DE LA GESTANTE CON COMPLICACIONES</t>
  </si>
  <si>
    <t>ATENCION DEL PARTO NORMAL</t>
  </si>
  <si>
    <t>ATENCION DEL RECIEN NACIDO NORMAL</t>
  </si>
  <si>
    <t>RESULTADO DEL PROGRAMA PRESUPUESTAL</t>
  </si>
  <si>
    <t>394: PERSONA TRATADA</t>
  </si>
  <si>
    <r>
      <t xml:space="preserve">5000804 REHABILITACION PROTESICA. </t>
    </r>
    <r>
      <rPr>
        <sz val="10"/>
        <color rgb="FFFF0000"/>
        <rFont val="Calibri"/>
        <family val="2"/>
        <scheme val="minor"/>
      </rPr>
      <t>(0053293)</t>
    </r>
  </si>
  <si>
    <t>438: PERSONA TAMIZADA</t>
  </si>
  <si>
    <t>087: PERSONA ATENDIDA</t>
  </si>
  <si>
    <t>627: NIÑA PROTEGIDA</t>
  </si>
  <si>
    <t>0215080 TAMIZAJE PARA DETECCION DE CANCER DE COLON Y RECTO</t>
  </si>
  <si>
    <t>5000017  APLICACION DE VACUNAS COMPLETAS</t>
  </si>
  <si>
    <t>3033315: ATENCION DE OTRAS ENFERMEDADES PREVALENTE</t>
  </si>
  <si>
    <t>3033172: ATENCION PRENATAL REENFOCADA</t>
  </si>
  <si>
    <t>3033294: ATENCION DE LA GESTANTE CON COMPLICACIONES</t>
  </si>
  <si>
    <t>3033295: ATENCION DEL PARTO  NORMAL</t>
  </si>
  <si>
    <t>3033298: ATENCION DEL PUERPERIO</t>
  </si>
  <si>
    <t>5000053 ATENDER AL RECIEN NACIDO NORMAL</t>
  </si>
  <si>
    <t>5005185  ACOMPAÑAMIENTO CLINICO PSICOSOCIAL</t>
  </si>
  <si>
    <r>
      <t>0518501 ACOMPAÑAMIENTO CLINICO PSICOSOCIAL.</t>
    </r>
    <r>
      <rPr>
        <sz val="10"/>
        <color rgb="FFFF0000"/>
        <rFont val="Calibri"/>
        <family val="2"/>
        <scheme val="minor"/>
      </rPr>
      <t xml:space="preserve"> 0136777</t>
    </r>
  </si>
  <si>
    <r>
      <t xml:space="preserve">5005189 TRATAMIENTO DE PERSONAS CON PROBLEMAS PSICOSOCIALES. </t>
    </r>
    <r>
      <rPr>
        <sz val="10"/>
        <color rgb="FFFF0000"/>
        <rFont val="Calibri"/>
        <family val="2"/>
        <scheme val="minor"/>
      </rPr>
      <t>0136781</t>
    </r>
  </si>
  <si>
    <r>
      <t xml:space="preserve">5005195 TRATAMIENTO AMBULATORIO DE PERSONAS CON SINDROME O TRASTORNO PSICOTICO. </t>
    </r>
    <r>
      <rPr>
        <sz val="10"/>
        <color rgb="FFFF0000"/>
        <rFont val="Calibri"/>
        <family val="2"/>
        <scheme val="minor"/>
      </rPr>
      <t>0136787</t>
    </r>
  </si>
  <si>
    <t>PERSONAS CON TRASTORNOS AFECTIVOS Y DE ANSIEDAD TRATADAS OPORTUNAMENTE</t>
  </si>
  <si>
    <t>PERSONAS CON TRASTORNOS MENTALES Y DEL COMPORTAMIENTO DEBIDO AL CONSUMO DEL ALCOHOL Y TABACO TRATADA OPORTUNAMENTE</t>
  </si>
  <si>
    <t>5004433 MONITOREO, SUPERVISION, EVALUACION Y CONTROL DE VIH/SIDA - TUBERCULOSIS</t>
  </si>
  <si>
    <t>207: GESTANTE ATENDIDA</t>
  </si>
  <si>
    <t>5004438 DIAGNOSTICO DE CASOS DE TUBERCULOSIS</t>
  </si>
  <si>
    <t>614: INFRAESTRUCTURA
MOVIL</t>
  </si>
  <si>
    <t>5000014 FAMILIAS CON NIÑO/AS MENORES DE 36 MESES
DESARROLLAN PRACTICAS SALUDABLES</t>
  </si>
  <si>
    <t>5005982: CAPACITACION A ACTORES SOCIALES QUE
PROMUEVEN EL CUIDADO INFANTIL, LACTANCIA
MATERNA EXCLUSIVA Y LA ADECUADA
ALIMENTACION Y PROTECCION DEL MENOR DE 36
MESES</t>
  </si>
  <si>
    <t>3033251: FAMILIAS SALUDABLES CON
CONOCIMIENTOS PARA EL
CUIDADO INFANTIL, LACTANCIA
MATERNA EXCLUSIVA Y LA
ADECUADA ALIMENTACION Y
PROTECCION DEL MENOR DE 36
MESES</t>
  </si>
  <si>
    <t>259: PERSONA INFORMADA</t>
  </si>
  <si>
    <t>5004428  VIGILANCIA DE LA CALIDAD DEL AGUA PARA EL
CONSUMO HUMANO</t>
  </si>
  <si>
    <t>3000609:  COMUNIDAD ACCEDE A AGUA
PARA EL CONSUMO HUMANO</t>
  </si>
  <si>
    <t>MUJERES GESTANTES REACTIVAS Y NIÑOS EXPUESTOS AL VIH/SIDA RECIBEN TRATAMIENTO OPORTUNO</t>
  </si>
  <si>
    <t>5000092 VACUNAR A ANIMALES DOMESTICOS</t>
  </si>
  <si>
    <t>334: ANIMAL VACUNADO</t>
  </si>
  <si>
    <r>
      <t xml:space="preserve">4398801 FAMILIAS QUE RECIBEN SESIONES EDUCATIVAS Y DEMOSTRATIVAS EN PRÁCTICAS SALUDABLES FRENTE A LAS ENFERMEDADES NO TRASMISIBLES. </t>
    </r>
    <r>
      <rPr>
        <sz val="10"/>
        <color rgb="FFFF0000"/>
        <rFont val="Calibri"/>
        <family val="2"/>
        <scheme val="minor"/>
      </rPr>
      <t>0215068</t>
    </r>
  </si>
  <si>
    <t>4395002 MONITOREO DEL PROGRAMA DE TB/VIH-SIDA</t>
  </si>
  <si>
    <t>4398314 - LOCALIZACION Y DIAGNOSTICO DE CASOS DE LEISHMANIOSIS CUTANEA Y MUCOCUTANEA</t>
  </si>
  <si>
    <t>: PERSONA DIAGNOSTICADA</t>
  </si>
  <si>
    <t>3324401 VIGILANCIA DEL ESTADO NUTRICIONAL DEL NIÑO</t>
  </si>
  <si>
    <t>3331402 ATENCION EDA CON DESHIDRATACION GRAVE SIN Y  CON SHOCK</t>
  </si>
  <si>
    <t>3331502 SOB/ASMA</t>
  </si>
  <si>
    <t>3000878 NIÑOS Y NIÑAS CON LA ATENCION DE LA ANEMIA POR DEFICIENCIA DE HIERRO</t>
  </si>
  <si>
    <t xml:space="preserve">3000879 ADOLESCENTE CON ATENCION PREVENTIVA DE ANEMIA  Y OTRAS DEFICIENCIAS NUTRICIONALES </t>
  </si>
  <si>
    <t>5006270 BRINDAR ATENCION A NIÑOS CON DIAGNOSTICO DE ANEMIA POR DEFICIENCA DE HIERRO</t>
  </si>
  <si>
    <t>086: PERSONA</t>
  </si>
  <si>
    <t>REDUCCION DE LA VIOLENCIA CONTRA LA MUJE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</si>
  <si>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</si>
  <si>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</si>
  <si>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</si>
  <si>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</si>
  <si>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</si>
  <si>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</si>
  <si>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</si>
  <si>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</si>
  <si>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</si>
  <si>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</si>
  <si>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</si>
  <si>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</si>
  <si>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SUB TOTAL SUBPRODUCTOS: INDICADOR PRODUCTO</t>
  </si>
  <si>
    <t xml:space="preserve">4395004 SUPERVISION DEL PROGRAMA DE TB-VIH/SIDA </t>
  </si>
  <si>
    <t>5001204 SEGUNDO CONTROL POST OPERATORIO DE CIRUGÍA DE CATARATA</t>
  </si>
  <si>
    <t>5001205 CONTROL POST OPERATORIO DE CIRUGÍA DE CATARATAS POR PERSONAL ESPECIALIZADO: TERCER Y CUARTO CONTROL</t>
  </si>
  <si>
    <t>5001507 PERSONAS DE 40 A 59 AÑOS CON VALORACIÓN CLÍNICA DE FACTORES DE RIESGO</t>
  </si>
  <si>
    <t xml:space="preserve"> 0215106 ATENCION CON CUIDADOS PALIATIVOS EN EL DOMICILIO</t>
  </si>
  <si>
    <t xml:space="preserve"> 4397302 DESPISTAJE Y DIAGNOSTICO PARA PACIENTES CON TB Y DIABETES MELLITUS</t>
  </si>
  <si>
    <t>5005150. ATENCION DE REHABILITACION PARA PERSONAS CON DISCAPACIDAD FISICA</t>
  </si>
  <si>
    <t>087. PERSONA ATENDIDA</t>
  </si>
  <si>
    <t>PP 1001 PRODUCTOS ESPECIFICOS PARA
DESARROLLO INFANTIL
TEMPRANO</t>
  </si>
  <si>
    <t>PRODUCTOS ESPECIFICOS PARA DESARROLLO INFANTIL TEMPRANO</t>
  </si>
  <si>
    <t>NIÑAS Y NIÑOS Y SUS FAMILIAS RECIBEN ACOMPAÑAMIENTO FAMILIAR PARA EL FORTALECIMIENTO DE CAPACIDADES ORIENTADAS AL DESARROLLO INTEGRAL DE LA NIÑA Y NIÑO</t>
  </si>
  <si>
    <t>NIÑOS Y NIÑAS ENTRE 6 HASTA 36 MESES QUE REQUIEREN DE CUIDADO EXTRA FAMILIAR POR AUSENCIA DE UN ADULTO COMPETENTE PARA SU ATENCION EN EL AMBITO DEL HOGAR RECIBEN SERVICIOS DE</t>
  </si>
  <si>
    <t>CUIDADO Y ATENCION INTEGRAL</t>
  </si>
  <si>
    <t>POBLACION CON PROBLEMAS PSICOSOCIALES QUE RECIBEN ATENCION OPORTUNA Y DE CALIDAD</t>
  </si>
  <si>
    <t xml:space="preserve">PROGRAMACION METAS FISICAS    </t>
  </si>
  <si>
    <r>
      <t xml:space="preserve">0068001 ASESORIA NUTRICIONAL PARA EL CONTROL DE ENFERMEDADES DENTALES. </t>
    </r>
    <r>
      <rPr>
        <sz val="10"/>
        <color rgb="FFFF0000"/>
        <rFont val="Calibri"/>
        <family val="2"/>
        <scheme val="minor"/>
      </rPr>
      <t>(0053294)</t>
    </r>
  </si>
  <si>
    <t xml:space="preserve">0068101 RASPAJE DENTAL. </t>
  </si>
  <si>
    <r>
      <t>5005926. TAMIZAJE DE NIÑOS Y NIÑAS DE 0 A 17 AÑOS CON
DEFICIT EN SUS HABILIDADES SOCIALES,
TRASTORNOS MENTALES Y DEL COMPORTAMIENTO
Y/O PROBLEMAS PSICOSOCIALES PROPIOS DE LA. 
INFANCIA Y LA ADOLESCENCIA.</t>
    </r>
    <r>
      <rPr>
        <sz val="10"/>
        <color rgb="FFFF0000"/>
        <rFont val="Calibri"/>
        <family val="2"/>
        <scheme val="minor"/>
      </rPr>
      <t xml:space="preserve"> 0289989</t>
    </r>
  </si>
  <si>
    <t>5005927 TRATAMIENTO AMBULATORIO DE NIÑOS Y NIÑAS DE
0 A 17 AÑOS CON TRASTORNOS MENTALES Y DEL
COMPORTAMIENTO Y/O PROBLEMAS
PSICOSOCIALES PROPIOS DE LA INFANCIA Y LA
ADOLESCENCIA.</t>
  </si>
  <si>
    <t xml:space="preserve">4396501 ATENCION CURATIVA ESQUEMA TB SENSIBLE (SIN INFECCION POR VIH/SIDA) </t>
  </si>
  <si>
    <t>4398418 - DIAGNOSTICO Y TRATAMIENTO DE PERSONAS CON SOSPECHA DE LEPTOSPIROSIS</t>
  </si>
  <si>
    <t>3331105 NEUMONIA SIN COMPLICACIONES Y OTROS</t>
  </si>
  <si>
    <t>3325509 - RECIEN NACIDO CON CONTROLES CRED COMPLETO</t>
  </si>
  <si>
    <t>3325510 - NIÑOS MENORES DE 36 MESES CON CONTROLES CRED COMPLETO PARA SU EDAD</t>
  </si>
  <si>
    <t>3325511 - NIÑOS MENORES DE 36 MESES CON TEST DE GRAHAM Y EXAMEN SERIADO</t>
  </si>
  <si>
    <t>3325512  NIÑO DE 06 A 35 MESES CON SUPLEMENTO DE HIERRO O MULTIMICRONUTRIENTES.</t>
  </si>
  <si>
    <t xml:space="preserve">3331301 INFECCIONES RESPIRATORIAS AGUDAS CON COMPLICACIONES	</t>
  </si>
  <si>
    <t xml:space="preserve">4395701 SERVICIOS DE ATENCION DE TUBERCULOSIS CON MEDIDAS DE CONTROL DE INFECCIONES Y BIOSEGURIDAD EN EL PERSONAL DE SALUD </t>
  </si>
  <si>
    <t xml:space="preserve">4395902 TAMIZAJE PARA ITS Y VIH A POBLACIÓN ADULTA Y JOVEN </t>
  </si>
  <si>
    <t xml:space="preserve">4396801 PERSONAS CON DIAGNOSTICO DE INFECCIÓN DE TRANSMISIÓN SEXUAL (ITS) QUE RECIBE TRATAMIENTO. </t>
  </si>
  <si>
    <t>4397301 DESPISTAJE Y DIAGNOSTICO DE TB Y VIH/SIDA</t>
  </si>
  <si>
    <r>
      <t>4397101 GESTANTES CON DIAGNOSTICO DE SÍFILIS Y SUS PAREJAS QUE RECIBEN ATENCIÓN INTEGRAL.</t>
    </r>
    <r>
      <rPr>
        <sz val="10"/>
        <color rgb="FFFF0000"/>
        <rFont val="Calibri"/>
        <family val="2"/>
        <scheme val="minor"/>
      </rPr>
      <t xml:space="preserve"> </t>
    </r>
  </si>
  <si>
    <t xml:space="preserve">5005192 - INTERVENCIONES  BREVES MOTIVACIONALES  PARA PERSONAS CON CONSUMO PERJUDICIAL DEL ALCOHOL Y TABACO.	</t>
  </si>
  <si>
    <t>3317206 ATENCION ODONTOLOGICA DE LA GESTANTE (Examen estomatológico, AN, IHO, Fluor, profilaxis, raspaje dental)</t>
  </si>
  <si>
    <t xml:space="preserve">5001601 MANEJO DE EMERGENCIA O URGENCIA HIPERTENSIVA. </t>
  </si>
  <si>
    <t>5001606 PERSONAS HIPERTENSAS CON TRATAMIENTO ESPECIALIZADO - TRAZADOR</t>
  </si>
  <si>
    <t>5001604 - PACIENTE HIPERTENSO DE NO ALTO RIESGO CONTROLADO - TRAZADOR</t>
  </si>
  <si>
    <t>5001704 PACIENTES DIABETICOS CON TRATAMIENTO ESPECIALIZADO - TRAZADOR</t>
  </si>
  <si>
    <t>5001703 PACIENTE DIABÉTICO NO COMPLICADO CONTROLADO - TRAZADOR</t>
  </si>
  <si>
    <t xml:space="preserve">3326003  MONITOREO DE PARAMETROS DE CAMPO ZONA RURAL. </t>
  </si>
  <si>
    <t>3325102  ACTORES SOCIALES CAPACITADOS PARA LA PROMOCIÓN DEL CUIDADO INFANTIL, LACTANCIA MATERNA EXCLUSIVA Y LA ADECUADA ALIMENTACIÓN Y PROTECCIÓN DEL MENOR DE 36 MESES DEL DISTRITO.</t>
  </si>
  <si>
    <t xml:space="preserve">3331501  ANEMIA </t>
  </si>
  <si>
    <t xml:space="preserve">5000502 ATENCION INTEGRAL PARA LA PREVENCION DEL EMBARAZO ADOLESCENTE </t>
  </si>
  <si>
    <t>0087901 ADOLESCENTE CON SUPLEMENTO DE
HIERRO Y ACIDO FOLICO</t>
  </si>
  <si>
    <t>3317210 GESTANTE CON SUPLEMENTO DE HIERRO
Y ACIDO FOLICO</t>
  </si>
  <si>
    <t>GESTANTE SUPLEMENTADA</t>
  </si>
  <si>
    <t>3329418 GESTANTE CON ANEMIA</t>
  </si>
  <si>
    <t xml:space="preserve"> 3341201 FAMILIAS DE LA GESTANTE Y PUÉRPERA QUE RECIBEN CONSEJERÍA EN EL HOGAR ATRAVÉS DE LA VISITA DOMICILIARIA PARA PROMOVER PRÁCTICAS SALUDABLES EN SALUD SEXUAL Y REPRODUCTIVA DURANTE LA VISITA DOMICILIAR. </t>
  </si>
  <si>
    <t>438 PERSONA
TAMIZADA</t>
  </si>
  <si>
    <t xml:space="preserve">4395201 FAMILIAS QUE RECIBEN CONSEJERÍA A TRAVÉS DE LA VISITA DOMICILIARIA PARA PROMOVER PRÁCTICAS Y ENTORNOS SALUDABLES PARA CONTRIBUIR A LA DISMINUCIÓN DE LA TUBERCULOSIS, VIH/SIDA. </t>
  </si>
  <si>
    <t xml:space="preserve">4397701 FAMILIAS QUE RECIBEN SESIONES DEMOSTRATIVAS PARA LA PREVENCION Y CONTROL DE ENFERMEDADES METAXENICAS Y ZOONOSIS. </t>
  </si>
  <si>
    <t xml:space="preserve">4398105 VIVIENDAS EN AREAS DE RIESGO PARA DENGUE CON VIGILANCIA ENTOMOLOGICA CON OVITRAMPAS Y LARVITRAMPAS. </t>
  </si>
  <si>
    <t xml:space="preserve">4398201 CANES VACUNADOS CONTRA LA RABIA. </t>
  </si>
  <si>
    <t xml:space="preserve">5001301 DIAGNOSTICO DE ERRORES REFRACTIVOS. </t>
  </si>
  <si>
    <r>
      <t>5001101 TAMIZAJE Y DETECCIÓN DE CATARATA MEDIANTE EXAMEN DE AGUDEZA VISUAL EN PRIMER Y SEGUNDO NIVEL DE ATENCIÓN.</t>
    </r>
    <r>
      <rPr>
        <sz val="10"/>
        <color rgb="FFFF0000"/>
        <rFont val="Calibri"/>
        <family val="2"/>
        <scheme val="minor"/>
      </rPr>
      <t xml:space="preserve"> </t>
    </r>
  </si>
  <si>
    <t xml:space="preserve">5001209 TRATAMIENTO ESPECIALIZADO: CIRUGÍA DE CATARATA POR INCISIÓN EXTRACAPSULAR DEL CRISTALINO O INCISIÓN PEQUEÑA </t>
  </si>
  <si>
    <t>089 : PERSONA CONTROLADA</t>
  </si>
  <si>
    <t>4399701 EVALUACION INTEGRAL EN EL PRIMER DE NIVEL DE ATENCION A PERSONAS EXPUESTAS A METALES PESADOS.</t>
  </si>
  <si>
    <r>
      <rPr>
        <sz val="10"/>
        <rFont val="Calibri"/>
        <family val="2"/>
        <scheme val="minor"/>
      </rPr>
      <t>5001504</t>
    </r>
    <r>
      <rPr>
        <sz val="10"/>
        <color rgb="FFFF0000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PERSONAS DE 05 A 11 AÑOS CON VALORACIÓN CLÍNICA DE FACTORES DE RIESGO. </t>
    </r>
  </si>
  <si>
    <t xml:space="preserve">5001701 MANEJO BASICO DE CRISIS HIPOGLICEMICA O HIPERGLICEMICA EN PACIENTES DIABETICOS. </t>
  </si>
  <si>
    <t>5005153 CERTIFICACION DE DISCAPACIDAD. 0136022</t>
  </si>
  <si>
    <t>5005924 VISITAS A FAMILIAS PARA REHABILITACION BASADA EN LA COMUNIDAD MEDIANTE AGENTES COMUNITARIOS. 0188320</t>
  </si>
  <si>
    <t xml:space="preserve">5005188 TAMIZAJE DE PERSONAS CON TRASTORNOS MENTALES Y PROBLEMAS PSICOSOCIALES. </t>
  </si>
  <si>
    <t>239 : RN ATENDIDO</t>
  </si>
  <si>
    <t>4427703 EVALUACIÓN DEL PROGRAMA SALUD MATERNO NEONATAL</t>
  </si>
  <si>
    <t xml:space="preserve">3000002 POBLACION INFORMADA SOBRE SALUD SEXUAL Y REPRODUCTIVA Y METODOS DE PLANIFICACION FAMILIAR </t>
  </si>
  <si>
    <t xml:space="preserve">5000059 BRINDAR INFORMACION SOBRE SALUD SEXUAL, SALUD REPRODUCTIVA Y METODOS DE PLANIFICACION FAMILIAR </t>
  </si>
  <si>
    <t>5000201 POBLACION INFROMADA EN SALUD SEXUAL Y REPRODUCTIVA POR MEDIOS DE DIFUSION MASIVA</t>
  </si>
  <si>
    <t>3000740: SERVICIOS PUBLICOS SEGUROS ANTE EMERGENCIAS Y DESASTRES</t>
  </si>
  <si>
    <t>PP 0002 SALUD MATERNO NEONATAL</t>
  </si>
  <si>
    <t>PP 0016 TBC-VIH/SIDA</t>
  </si>
  <si>
    <t xml:space="preserve">395 : TRABAJADOR PROTEGIDO </t>
  </si>
  <si>
    <t>PP 0017 ENFERMEDADES METAXENICAS Y ZOONOTICAS</t>
  </si>
  <si>
    <t>PP 0018 ENFERMEDADES NO TRANSMISIBLES</t>
  </si>
  <si>
    <t xml:space="preserve">5006275 ATENCION ESTOMATOLOGICA PREVENTIVA BASICA
</t>
  </si>
  <si>
    <t>PP 0024 PREVENCIÓN Y CONTROL DEL CANCER</t>
  </si>
  <si>
    <t>PP 0024</t>
  </si>
  <si>
    <t>PP 0018</t>
  </si>
  <si>
    <t>PP 0017</t>
  </si>
  <si>
    <t>PP 0016</t>
  </si>
  <si>
    <t>PP 0068 REDUCCIÓN DE VULNERABILIDAD Y ATENCIÓN DE EMERGENCIAS POR DESASTRES</t>
  </si>
  <si>
    <t>PP 0068</t>
  </si>
  <si>
    <t>PP 0104 REDUCCIÓN DE LA MORTALIDAD POR EMERGENCIAS Y URGENCIAS MÉDICAS</t>
  </si>
  <si>
    <t>PP 0104</t>
  </si>
  <si>
    <t>PP 0129</t>
  </si>
  <si>
    <t>PP 0129 PREVENCIÓN Y MANEJO DE CONDICIONES SECUNDARIAS DE SALUD EN PERSONAS CON DISCAPACIDAD</t>
  </si>
  <si>
    <t>PP 0131 CONTROL Y PREVENCIÓN EN SALUD MENTAL</t>
  </si>
  <si>
    <t>PP 0131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</si>
  <si>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</si>
  <si>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</si>
  <si>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</si>
  <si>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</si>
  <si>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</si>
  <si>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</si>
  <si>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</si>
  <si>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</si>
  <si>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SETIEMBRE</t>
  </si>
  <si>
    <t>OCTUBRE</t>
  </si>
  <si>
    <t>NOVIEMBRE</t>
  </si>
  <si>
    <t>DICIEMBRE</t>
  </si>
  <si>
    <t>AVANCE PRESUPUESTAL FINANCIEO</t>
  </si>
  <si>
    <t>% AVANCE FISICO</t>
  </si>
  <si>
    <t>TOTAL AVANCE FISICO
2020</t>
  </si>
  <si>
    <t>PROGRAMADO</t>
  </si>
  <si>
    <t>EJECUTADO</t>
  </si>
  <si>
    <t>0290681 - CAPACITACIÓN Y ADOPCIÓN DE PRACTICAS (REGISTRO EN LA HISTORIA CLÍNICA Y REFERENCIA) EN LA ATENCIÓN PRIMARIA DE SALUD, PARA IDENTIFICAR Y REFERIR A VICTIMAS DE VIOLENCIA</t>
  </si>
  <si>
    <t>0290682. PROMOCION DE DECISIONES SEGURAS Y BUSQUEDA DE AYUDA (EMPODERAMIENTO PARA MEJORAR INDEPENDENCIA EN MUJERES BAJO VIOLENCIA) EN ESTABLECIMIENTO Y SERVICIOS PARA VICTIMAS DE VIOLENCIA</t>
  </si>
  <si>
    <t>PP 1002</t>
  </si>
  <si>
    <t>2  REDUCCION DE LA VIOLENCIA CONTRA LA MU</t>
  </si>
  <si>
    <t>PP 1001 PRODUCTOS ESPECIFICOS PARA DESARROLLO INFANTIL TEMPRANO</t>
  </si>
  <si>
    <t>PP 1001  PRODUCTOS ESPECIFICOS PARA DESARROLLO INFANTIL TEMPRANO</t>
  </si>
  <si>
    <t>0160801 SEGURIDAD FISICO FUNCIONAL DE SERVICIOS PUBLICOS. 5005585</t>
  </si>
  <si>
    <t xml:space="preserve"> 0160799 ORGANIZACION Y ENTRENAMIENTO DE COMUNIDADES EN HABILIDADES FRENTE AL RIESGO DE DESASTRES. 5005583</t>
  </si>
  <si>
    <t>079. NIÑO ATENDIDO</t>
  </si>
  <si>
    <t>4395901 - ORIENTACIÓN/CONSEJERÍA EN PREVENCIÓN PARA ITS Y VIH A POBLACIÓN ADULTA Y JOVEN</t>
  </si>
  <si>
    <t>4396001 POBLACIÓN ADOLESCENTE INFORMADA SOBRE VIH/ITS EN ESPACIOS COMUNITARIOS</t>
  </si>
  <si>
    <t xml:space="preserve">3000880 POBLACIÓN CON DIAGNOSTICO DE HEPATITIS QUE ACUDE A LOS SERVICIOS DE SALUD RECIBEN ATENCION INTEGRAL </t>
  </si>
  <si>
    <t xml:space="preserve">0067301 POBLACIÓN GENERAL QUE RECIBE TAMIZAJE PARA HEPATITIS B </t>
  </si>
  <si>
    <t xml:space="preserve">3043961 POBLACION DE ALTO RIESGO RECIBE INFORMACION Y ATENCION PREVENTIVA
</t>
  </si>
  <si>
    <t xml:space="preserve">5000071 BRINDAR INFORMACION Y ATENCION PREVENTIVA A POBLACION DE ALTO RIESGO
</t>
  </si>
  <si>
    <t xml:space="preserve">4396104 POBLACIÓN PRIVADA DE LIBERTAD (PPL) QUE RECIBEN ATENCIÓN PREVENTIVA EN VIH/ITS
</t>
  </si>
  <si>
    <t>0070610 - TRATAMIENTO AMBULATORIO DE PERSONAS CON CONDUCTA SUICIDA.</t>
  </si>
  <si>
    <t>0070611 - TRATAMIENTO AMBULATORIO DE PERSONAS CON ANSIEDAD.</t>
  </si>
  <si>
    <t>PIM</t>
  </si>
  <si>
    <t>EJE</t>
  </si>
  <si>
    <t>PIA</t>
  </si>
  <si>
    <t>EJEC</t>
  </si>
  <si>
    <t>ojo ejecucion abril</t>
  </si>
  <si>
    <t>PROGRAMACION FINANCIERA
POI 2023</t>
  </si>
  <si>
    <t>393 : PERSONA TRATADA</t>
  </si>
  <si>
    <t>5000098 : INFORMACION Y SENSIBILIZACION DE LA POBLACION EN PARA EL CUIDADO DE LA SALUD DE LAS ENFERMEDADES NO TRANSMISIBLES (MENTAL, BUCAL, OCULAR, METALES PESADOS, HIPERTENSION ARTERIAL Y DIABETES MELLITUS</t>
  </si>
  <si>
    <t>medios masivos, medios laternativos</t>
  </si>
  <si>
    <t>falta corregir dif en CEPLAN</t>
  </si>
  <si>
    <t>5000377. MEJORAMIENTO DE LA OFERTA DE LOS SERVICIOS DE SALUD</t>
  </si>
  <si>
    <t>5006269. PREVENCIÓN, CONTROL, DIAGNÓSTICO Y TRATAMIENTO DE CORONAVIRUS</t>
  </si>
  <si>
    <t>5005467. MANTENIMIENTO PARA EQUIPAMIENTO E INFRAESTRUCTURA HOSPITALARIA</t>
  </si>
  <si>
    <t>0132_5000001. PLANEAMIENTO Y PRESUPUESTO</t>
  </si>
  <si>
    <t>0180_5001189. SERVICIOS DE APOYO AL DIAGNOSTICO Y TRATAMIENTO</t>
  </si>
  <si>
    <t xml:space="preserve">5001563. ATENCION EN HOSPITALIZACION </t>
  </si>
  <si>
    <t>5000276. GESTION DEL PROGRAMA - ACCIONES COMUNES 1001 - ERROR NOS QUITARAN</t>
  </si>
  <si>
    <t xml:space="preserve">5001402 TRATAMIENTO DE ERRORES REFRACTIVOS </t>
  </si>
  <si>
    <t>se vuelve a reprogramar hasta 70,000 de jul a dic</t>
  </si>
  <si>
    <t>se vuelve a reprogramar hasta 190,000 de jul a dic</t>
  </si>
  <si>
    <t>se vuelve a reprogramar hasta 250,000 de jul a dic</t>
  </si>
  <si>
    <t xml:space="preserve">se reprograma de octubre a diciembre </t>
  </si>
  <si>
    <t>se reprograma de octubre a diciembre 52,000 cada mes</t>
  </si>
  <si>
    <t>se reprograma a 3,000 casos desde octubre a diciembre</t>
  </si>
  <si>
    <t>PROGRAMACIÓN METAS FÍSICAS POI 2024 POR SUBPRODUCTOS - RED TRUJILLO</t>
  </si>
  <si>
    <t>PROGRAMACION METAS FISICAS       
TOTAL
POI 2024</t>
  </si>
  <si>
    <t>PROGRAMACION 2024-2026</t>
  </si>
  <si>
    <t>POI 2024</t>
  </si>
  <si>
    <t>150: ADOLESCENTE (ATENDIDO)</t>
  </si>
  <si>
    <t xml:space="preserve">628 : PUERPERA ATENDIDA </t>
  </si>
  <si>
    <t xml:space="preserve">056 : FAMILIA
</t>
  </si>
  <si>
    <t>5004430  MONITOREO, SUPERVISION, EVALUACION Y CONTROL DE LA SALUD MATERNO NEONATAL</t>
  </si>
  <si>
    <t>3000005: ADOLESCENTES ACCEDEN A SERVICIOS DE SALUD PARA PREVENCION DEL EMBARAZO</t>
  </si>
  <si>
    <t xml:space="preserve"> 5000058 BRINDAR SERVICIOS DE SALUD PARA PREVENCION DEL EMBARAZO A ADOLESCENTES</t>
  </si>
  <si>
    <t xml:space="preserve">5006271 ADMINISTRAR SUPLEMENTO DE HIERRO Y ACIDO FOLICO A ADOLESCENTES
</t>
  </si>
  <si>
    <t>3033291: POBLACION ACCEDE A METODOS DE PLANIFICACION FAMILIAR</t>
  </si>
  <si>
    <t>5000043 MEJORAMIENTO DEL ACCESO DE LA POBLACION A SERVICIOS DE CONSEJERIA EN SALUD SEXUAL Y REPRODUCTIVA</t>
  </si>
  <si>
    <t>3033292: POBLACION ACCEDE A SERVICIOS DE CONSEJERIA EN SALUD SEXUAL Y REPRODUCTIVA</t>
  </si>
  <si>
    <t>3033297: ATENCION DEL PARTO COMPLICADO QUIRURGICO</t>
  </si>
  <si>
    <t>5000047 BRINDAR ATENCION DEL PARTO COMPLICADO QUIRURGICO</t>
  </si>
  <si>
    <t>3033304: ACCESO AL SISTEMA DE REFERENCIA INSTITUCIONAL</t>
  </si>
  <si>
    <t>3033305: ATENCION DEL RECIEN NACIDO NORMAL</t>
  </si>
  <si>
    <t>5000052 MEJORAMIENTO DEL ACCESO AL SISTEMA DE REFERENCIA INSTITUCIONAL</t>
  </si>
  <si>
    <t>PP 0002 MATERNO NEONATAL</t>
  </si>
  <si>
    <t>3000612: SINTOMATICOS RESPIRATORIOS CON DESPISTAJE DE TUBERCULOSIS</t>
  </si>
  <si>
    <t>3000613:  PERSONAS EN CONTACTO DE CASOS DE TUBERCULOSIS CON CONTROL Y TRATAMIENTO PREVENTIVO (GENERAL, INDIGENA, PRIVADA DE SU LIBERTAD)</t>
  </si>
  <si>
    <t>3000614: PERSONAS CON DIAGNOSTICO DE TUBERCULOSIS</t>
  </si>
  <si>
    <t>3000616: PACIENTES CON COMORBILIDAD CON DESPISTAJE Y DIAGNOSTICO DE TUBERCULOSIS</t>
  </si>
  <si>
    <t>3000672: PERSONA QUE ACCEDE AL ESTABLECIMIENTO DE SALUD Y RECIBE TRATAMIENTO OPORTUNO PARA TUBERCULOSIS Y SUS COMPLICACIONES</t>
  </si>
  <si>
    <t>3000691: SERVICIOS DE ATENCION DE TUBERCULOSIS CON MEDIDAS DE CONTROL DE INFECCIONES Y BIOSEGURIDAD EN EL PERSONAL DE SALUD</t>
  </si>
  <si>
    <t>3043959: ADULTOS Y JOVENES RECIBEN CONSEJERIA Y TAMIZAJE PARA INFECCIONES DE TRANSMISION SEXUAL Y VIH/SIDA</t>
  </si>
  <si>
    <t>3043968: POBLACION CON INFECCIONES DE TRANSMISION SEXUAL RECIBEN TRATAMIENTO SEGÚN GUIA CLINICAS</t>
  </si>
  <si>
    <t>3043971: MUJERES GESTANTES REACTIVAS A SIFILIS Y SUS CONTACTOS Y RECIEN NACIDOS EXPUESTOS RECIBEN TRATAMIENTO OPORTUNO</t>
  </si>
  <si>
    <t>5004436 DESPISTAJE DE TUBERCULOSIS EN SINTOMATICOS RESPIRATORIOS</t>
  </si>
  <si>
    <t>5004440 DESPISTAJE Y DIAGNOSTICO DE TUBERCULOSIS PARA PACIENTES CON COMORBILIDAD</t>
  </si>
  <si>
    <t>5005157 MEDIDAS DE CONTROL DE INFECCIONES Y BIOSEGURIDAD EN LOS SERVICIOS DE ATENCION DE TUBERCULOSIS</t>
  </si>
  <si>
    <t xml:space="preserve"> 5000069 ENTREGAR A ADULTOS Y JOVENES VARONES CONSEJERIA Y TAMIZAJE PARA ITS Y VIH/SIDA</t>
  </si>
  <si>
    <t>5000078 BRINDAR A POBLACION CON INFECCIONES DE TRANSMISION SEXUAL TRATAMIENTO SEGUN GUIA CLINICAS</t>
  </si>
  <si>
    <t>5000081 BRINDAR TRATAMIENTO OPORTUNO A MUJERES GESTANTES REACTIVAS A SIFILIS Y SUS CONTACTOS Y RECIEN NACIDOS EXPUESTOS</t>
  </si>
  <si>
    <t>5006396 CONTROL DE CONTACTOS DE CASOS DE TUBERCULOSIS</t>
  </si>
  <si>
    <t>5006397 ADMINISTRACION DE TERAPIA PREVENTIVA PARA TUBERCULOSIS</t>
  </si>
  <si>
    <t xml:space="preserve">5006272 BRINDAR TRATAMIENTO OPORTUNO PARA TUBERCULOSIS 
</t>
  </si>
  <si>
    <t>5005158 BRINDAR ATENCION INTEGRAL A PERSONAS CON DIAGNOSTICO DE HEPATITIS B</t>
  </si>
  <si>
    <t>3033412: FAMILIAS SALUDABLES INFORMADAS RESPECTO DE SU SALUD SEXUAL Y REPRODUCTIVA</t>
  </si>
  <si>
    <t>3043952: FAMILIA CON PRACTICAS SALUDABLES PARA LA PREVENCION DE VIH/SIDA Y TUBERCULOSIS</t>
  </si>
  <si>
    <t>5005984 PROMOCIÓN DE PRACTICAS SALUDABLES PARA EL CUIDADO DE LA SALUD SEXUAL Y REPRODUCTIVA EN FAMILIAS</t>
  </si>
  <si>
    <r>
      <t xml:space="preserve">5000062 PROMOVER EN LAS FAMILIA PRACTICAS SALUDABLES PARA LA PREVENCION DE VIH/SIDA Y TUBERCULOSIS
</t>
    </r>
    <r>
      <rPr>
        <sz val="10"/>
        <color rgb="FFFF0000"/>
        <rFont val="Calibri"/>
        <family val="2"/>
        <scheme val="minor"/>
      </rPr>
      <t xml:space="preserve"> 5005987</t>
    </r>
  </si>
  <si>
    <t xml:space="preserve"> 5000085 MONITOREO, SUPERVISION, EVALUACION Y CONTROL METAXENICAS Y ZOONOSIS</t>
  </si>
  <si>
    <t xml:space="preserve">5000093 EVALUACION, DIAGNOSTICO Y TRATAMIENTO DE ENFERMEDADES METAXENICAS
</t>
  </si>
  <si>
    <t>3043983: DIAGNOSTICO Y TRATAMIENTO DE ENFERMEDADES METAXENICAS</t>
  </si>
  <si>
    <t>3043984: DIAGNOSTICO Y TRATAMIENTO DE CASOS DE ENFERMEDADES ZOONOTICAS</t>
  </si>
  <si>
    <t xml:space="preserve">5000094 EVALUACION, DIAGNOSTICO Y TRATAMIENTO DE CASOS DE ENFERMEDADES ZOONOTICAS
</t>
  </si>
  <si>
    <t>3043977: FAMILIA CON PRACTICAS SALUDABLES PARA LA PREVENCION DE ENFERMEDADES METAXENICAS Y ZOONOTICAS</t>
  </si>
  <si>
    <t>3043981: VIVIENDAS PROTEGIDAS DE LOS PRINCIPALES CONDICIONANTES DEL RIESGO EN LAS AREAS DE ALTO Y MUY ALTO RIESGO DE ENFERMEDADES METAXENICAS Y ZOONOSIS</t>
  </si>
  <si>
    <t>3043982: VACUNACION DE ANIMALES DOMESTICOS</t>
  </si>
  <si>
    <t>5000091 INTERVENCIONES EN VIVIENDAS PROTEGIDAS DE LOS PRINCIPALES CONDICIONANTES DEL RIESGO EN LAS AREAS DE ALTO Y MUY ALTO RIESGO DE ENFERMEDADES METAXENICAS Y ZOONOSIS</t>
  </si>
  <si>
    <t>5000087  PROMOCION DE PRACTICAS SALUDABLES PARA LA PREVENCION DE ENFERMEDADES METAXENICAS Y ZOONOTICAS EN FAMILIAS DE ZONAS DE RIESGO</t>
  </si>
  <si>
    <t>5004452 MONITOREO, SUPERVISION, EVALUACION Y CONTROL DE ENFERMEDADES NO TRANSMISIBLES</t>
  </si>
  <si>
    <t>5000109  EVALUACION DE TAMIZAJE Y DIAGNOSTICO DE PACIENTES CON CATARATAS</t>
  </si>
  <si>
    <r>
      <t xml:space="preserve">5000110 </t>
    </r>
    <r>
      <rPr>
        <sz val="10"/>
        <rFont val="Calibri"/>
        <family val="2"/>
      </rPr>
      <t>BRINDAR TRATAMIENTO A PACIENTES CON DIAGNOSTICO DE CATARATAS</t>
    </r>
  </si>
  <si>
    <t>5000111 EXAMENES DE TAMIZAJE Y DIAGNOSTICO DE PERSONAS CON ERRORES REFRACTIVOS</t>
  </si>
  <si>
    <t>5000112 BRINDAR TRATAMIENTO A PACIENTES CON DIAGNOSTICO DE ERRORES REFRACTIVOS</t>
  </si>
  <si>
    <t>5000113 EVALUACION CLINICA Y TAMIZAJE LABORATORIAL DE PERSONAS CON RIESGO DE PADECER ENFERMEDADES CRONICAS NO TRANSMISIBLES</t>
  </si>
  <si>
    <t>5000114 BRINDAR TRATAMIENTO A PERSONAS CON DIAGNOSTICO DE HIPERTENSION ARTERIAL</t>
  </si>
  <si>
    <t>5000115 BRINDAR TRATAMIENTO A PERSONAS CON DIAGNOSTICO DE DIABETES MELLITUS</t>
  </si>
  <si>
    <t xml:space="preserve">5006276 ATENCION ESTOMATOLOGICA RECUPERATIVA BASICA
</t>
  </si>
  <si>
    <t xml:space="preserve"> 5000103 EXAMENES DE TAMIZAJE Y TRATAMIENTO DE PERSONAS AFECTADAS POR INTOXICACION DE METALES PESADOS</t>
  </si>
  <si>
    <t>3000011: TAMIZAJE Y DIAGNOSTICO DE PACIENTES CON CATARATAS</t>
  </si>
  <si>
    <r>
      <t xml:space="preserve">3000012: </t>
    </r>
    <r>
      <rPr>
        <sz val="10"/>
        <rFont val="Calibri"/>
        <family val="2"/>
      </rPr>
      <t>TRATAMIENTO Y CONTROL DE PACIENTES CON CATARATAS.</t>
    </r>
  </si>
  <si>
    <t>3000013: TAMIZAJE Y DIAGNOSTICO DE PACIENTES CON ERRORES REFRACTIVOS</t>
  </si>
  <si>
    <t xml:space="preserve">3000014: TRATAMIENTO Y CONTROL DE PACIENTES CON ERRORES REFRACTIVOS
</t>
  </si>
  <si>
    <t>3000015: VALORACION CLINICA Y TAMIZAJE LABORATORIAL DE ENFERMEDADES CRONICAS NO TRANSMISIBLES</t>
  </si>
  <si>
    <t>3000016: TRATAMIENTO Y CONTROL DE PERSONAS CON HIPERTENSION ARTERIAL</t>
  </si>
  <si>
    <t>3000017: TRATAMIENTO Y CONTROL DE PERSONAS CON DIABETES</t>
  </si>
  <si>
    <t>3000680 : ATENCION ESTOMATOLOGICA PREVENTIVA</t>
  </si>
  <si>
    <t>3000681 : ATENCION ESTOMATOLOGICA RECUPERATIVA</t>
  </si>
  <si>
    <t>3000682 : ATENCION ESTOMATOLOGICA ESPECILIZADA</t>
  </si>
  <si>
    <t>3043997: TAMIZAJE Y TRATAMIENTO DE PACIENTES AFECTADOS POR METALES PESADOS</t>
  </si>
  <si>
    <t xml:space="preserve">5000106  ATENCION ESTOMATOLOGICA ESPECIALIZADA BASICA
</t>
  </si>
  <si>
    <t>3043988: FAMILIA EN ZONAS DE RIESGO INFORMADA QUE REALIZAN PRACTICAS HIGIENICAS SANITARIAS PARA PREVENIR LAS ENFERMEDADES NO TRANSMISIBLES ( MENTAL, BUCAL, OCULAR, METALES PESADOS, HIPERTENSION ARTERIAL Y DIABETES MELLITUS )</t>
  </si>
  <si>
    <t xml:space="preserve">5005995 PROMOCION DE PRACTICAS HIGIENICAS SANITARIAS EN FAMILIAS EN ZONAS DE RIESGO PARA PREVENIR LAS ENFERMEDADES NO TRANSMISIBLES </t>
  </si>
  <si>
    <t>3000004: MUJER TAMIZADA EN CANCER DE CUELLO UTERINO</t>
  </si>
  <si>
    <t>3000683: NIÑA PROTEGIDA CON VACUNA VPH</t>
  </si>
  <si>
    <t>3000815: PERSONA CON CONSEJERIA PARA LA PREVENCION Y CONTROL DEL CANCER</t>
  </si>
  <si>
    <t>3000816:  MUJER TAMIZADA EN CANCER DE MAMA</t>
  </si>
  <si>
    <t>3000817:  PERSONA TAMIZADA PARA DETECCION DE OTROS CANCERES PREVALENTES</t>
  </si>
  <si>
    <t>3000818: PERSONA ATENDIDA CON LESIONES PREMALIGNAS DE CUELLO UTERINO</t>
  </si>
  <si>
    <t>3000819: PERSONA ATENDIDA CON CUIDADOS PALIATIVOS</t>
  </si>
  <si>
    <t>5004441 MONITOREO, SUPERVISION, EVALUACION Y CONTROL DE PREVENCION Y CONTROL DEL CANCER</t>
  </si>
  <si>
    <t>5006002 TAMIZAJE CON PAPANICOLAOU PARA DETECCION DE CANCER DE CUELLO UTERINO</t>
  </si>
  <si>
    <t>5006003 TAMIZAJE CON INSPECCION VISUAL CON ACIDO ACETICO PARA DETECCION DE CANCER DE CUELLO UTERINO</t>
  </si>
  <si>
    <t>5005137 PROTEGER A LA NIÑA CON APLICACION DE VACUNA VPH</t>
  </si>
  <si>
    <t>5006005 TAMIZAJE EN MUJER CON EXAMEN CLINICO DE MAMA PARA DETECCION DE CANCER DE MAMA</t>
  </si>
  <si>
    <t>5006006 TAMIZAJE EN MUJER CON MAMOGRAFIA BILATERAL PARA DETECCION DE CANCER DE MAMA</t>
  </si>
  <si>
    <t xml:space="preserve">5006007 TAMIZAJE PARA DETECCION DE CANCER DE COLON Y RECTO </t>
  </si>
  <si>
    <t>5006008 TAMIZAJE PARA DETECCION DE CANCER DE PROSTATA</t>
  </si>
  <si>
    <t>5006010 ATENCION DE LA PACIENTE CON LESIONES PREMALIGNAS DE CUELLO UTERINO CON ABLACION</t>
  </si>
  <si>
    <t>5006033  ATENCION CON CUIDADOS PALIATIVOS EN EL DOMICILIO</t>
  </si>
  <si>
    <t>3000734: CAPACIDAD INSTALADA PARA LA PREPARACION Y RESPUESTA FRENTE A EMERGENCIAS Y DESASTRES</t>
  </si>
  <si>
    <t>3000738: PERSONAS CON FORMACION Y CONOCIMIENTO EN GESTION DEL RIESGO DE DESASTRES Y ADAPTACION AL CAMBIO CLIMATICO</t>
  </si>
  <si>
    <t>3000739: POBLACION CON PRACTICAS SEGURAS PARA LA RESILIENCIA</t>
  </si>
  <si>
    <t>5006269: PREVENCIÓN, CONTROL, DIAGNÓSTICO Y TRATAMIENTO DE CORONAVIRUS</t>
  </si>
  <si>
    <t>065: INTERVENCION</t>
  </si>
  <si>
    <t>5005580 FORMACION Y CAPACITACION EN MATERIA DE GESTION DE RIESGO DE DESASTRES Y ADAPTACION AL CAMBIO CLIMATICO</t>
  </si>
  <si>
    <t xml:space="preserve">3000686: ATENCION DE LA EMERGENCIA O URGENCIA EN ESTABLECIMIENTO DE SALUD </t>
  </si>
  <si>
    <t>3000801: TRANSPORTE ASISTIDO DE LA EMERGENCIA Y URGENCIA INDIVIDUAL</t>
  </si>
  <si>
    <t>5005903  ATENCION DE LA EMERGENCIA Y URGENCIA ESPECIALIZADA</t>
  </si>
  <si>
    <t>5006279 SERVICIO DE TRANSPORTE ASISTIDO DE LA EMERGENCIA Y URGENCIA</t>
  </si>
  <si>
    <t>PP1002 PRODUCTOS ESPECIFICOS PARA REDUCCION DE LA VIOLENCIA CONTRA LA MUJER</t>
  </si>
  <si>
    <t xml:space="preserve">3000901: MUJERES CON SERVICIOS DE DETECCION, REFERENCIACION Y ATENCION INMEDIATA EN CASOS DE VIOLENCIA </t>
  </si>
  <si>
    <t>5006346  CAPACITACION Y ADOPCION DE PRACTICAS (REGISTRO EN LA HISTORIA CLINICA Y REFERENCIA) EN LA ATENCION PRIMARIA DE SALUD, PARA IDENTIFICAR Y REFERIR A VICTIMAS DE VIOLENCIA</t>
  </si>
  <si>
    <t>5006347 PROMOCION DE DECISIONES SEGURAS Y BUSQUEDA DE AYUDA (EMPODERAMIENTO PARA MEJORAR INDEPENDENCIA EN MUJERES BAJO VIOLENCIA) EN ESTABLECIMIENTO Y SERVICIOS PARA VICTIMAS DE VIOLENCIA</t>
  </si>
  <si>
    <t>3000361: FAMILIAS SALUDABLES CON CONOCIMIENTO DE LA PREVENCION DEL CANCER DE CUELLO UTERINO, MAMA, ESTOMAGO, PROSTATA, PULMON COLON, RECTO, HIGADO, LEUCEMIA, LINFOMA, PIEL Y OTROS</t>
  </si>
  <si>
    <t>5005998 CAPACITACION A ACTORES SOCIALES PARA LA PROMOCION DE PRACTICAS Y ENTORNOS SALUDABLES PARA LA PREVENCION DEL CANCER EN FAMILIAS</t>
  </si>
  <si>
    <t>2024 - 2026</t>
  </si>
  <si>
    <t>3000608: SERVICIOS DE CUIDADO DIURNO ACCEDEN A CONTROL DE CALIDAD NUTRICIONAL DE LOS ALIMENTOS</t>
  </si>
  <si>
    <t>3000876:  ATENCION ENFERMEDADES DIARREICAS AGUDAS E INFECCIONES RESPIRATORIAS AGUDAS</t>
  </si>
  <si>
    <t>3000877: ATENCION ENFERMEDADES DIARREICAS AGUDAS E INFECCIONES RESPIRATORIAS AGUDAS CON COMPLICACIONES</t>
  </si>
  <si>
    <t>3033254: NIÑOS Y NIÑAS CON VACUNA COMPLETA</t>
  </si>
  <si>
    <t>3033255:  NIÑOS Y NIÑAS CON CRED COMPLETO SEGUN EDAD</t>
  </si>
  <si>
    <t>3033414: ATENCION DE NIÑOS Y NIÑAS CON PARASITOSIS INTESTINAL</t>
  </si>
  <si>
    <t>5004427 CONTROL DE CALIDAD NUTRICIONAL DE LOS ALIMENTOS</t>
  </si>
  <si>
    <t xml:space="preserve">5000029 ATENDER A NIÑOS CON DIAGNOSTICO DE INFECCIONES RESPIRATORIAS AGUDAS CON COMPLICACIONES
</t>
  </si>
  <si>
    <t>5000030 ATENDER A NIÑOS CON DIAGNOSTICO DE ENFERMEDAD DIARREICA AGUDA COMPLICADA</t>
  </si>
  <si>
    <t>5000035 ATENDER A NIÑOS Y NIÑAS CON DIAGNOSTICO DE PARASITOSIS INTESTINAL</t>
  </si>
  <si>
    <t>3000690: PERSONAS CON DISCAPACIDAD RECIBEN SERVICIOS DE REHABILITACION BASADA EN LA COMUNIDAD</t>
  </si>
  <si>
    <t>5005924 VISITAS A LAS FAMILIAS PARA REHABILITACION BASADA EN LA COMUNIDAD</t>
  </si>
  <si>
    <t xml:space="preserve">3000688: PERSONAS CON DISCAPACIDAD RECIBEN ATENCION DE REHABILITACION EN ESTABLECIMIENTOS DE SALUD
</t>
  </si>
  <si>
    <t>3000689: PERSONA CON DISCAPACIDAD CERTIFICADA EN ESTABLECIMIENTOS DE SALUD</t>
  </si>
  <si>
    <t>3000698: PERSONAS CON TRASTORNOS MENTALES Y PROBLEMAS PSICOSOCIALES DETECTADAS</t>
  </si>
  <si>
    <t>3000699: POBLACION CON PROBLEMAS PSICOSOCIALES QUE RECIBEN ATENCION OPORTUNA Y DE CALIDAD</t>
  </si>
  <si>
    <t>3000700: PERSONAS CON TRASTORNOS AFECTIVOS Y DE ANSIEDAD TRATADAS OPORTUNAMENTE</t>
  </si>
  <si>
    <t>3000702: PERSONAS CON TRASTORNOS Y SINDROMES PSICOTICOS TRATADAS OPORTUNAMENTE</t>
  </si>
  <si>
    <t>3000881: PERSONAS CON TRASTORNOS MENTALES Y DEL COMPORTAMIENTO DEBIDO AL CONSUMO DEL ALCOHOL Y TABACO TRATADA OPORTUNAMENTE</t>
  </si>
  <si>
    <t>5005188  TAMIZAJE DE PERSONAS CON TRASTORNOS MENTALES Y PROBLEMAS PSICOSOCIALES</t>
  </si>
  <si>
    <t>5006280 TAMIZAJE DE NIÑOS Y NIÑAS DE 0 A 17 AÑOS CON DEFICIT EN SUS HABILIDADES SOCIALES, TRASTORNOS MENTALES Y DEL COMPORTAMIENTO Y/O PROBLEMAS PSICOSOCIALES PROPIOS DE LA INFANCIA Y LA ADOLESCENCIA</t>
  </si>
  <si>
    <t>5006281 TRATAMIENTO AMBULATORIO DE NIÑOS Y NIÑAS DE 0 A 17 AÑOS CON TRASTORNOS MENTALES Y DEL COMPORTAMIENTO Y/O PROBLEMAS PSICOSOCIALES PROPIOS DE LA INFANCIA Y LA ADOLESCENCIA</t>
  </si>
  <si>
    <t>5005190 TRATAMIENTO AMBULATORIO DE PERSONAS CON TRANSTORNOS AFECTIVOS (DEPRESION Y CONDUCTA SUICIDA) Y DE ANSIEDAD</t>
  </si>
  <si>
    <t>5005196  TRATAMIENTO CON INTERNAMIENTO DE PERSONAS CON SINDROME O TRASTORNO PSICOTICO</t>
  </si>
  <si>
    <t>5005197  REHABILITACION PSICOSOCIAL DE PERSONAS CON SINDROME O TRASTORNO ESQUIZOFRENICO.   Ojo definicion 5005197</t>
  </si>
  <si>
    <t>5005194  REHABILITACION PSICOSOCIAL DE PERSONAS CON TRASTORNOS DEL COMPORTAMIENTO DEBIDO AL CONSUMO DE ALCOHOL</t>
  </si>
  <si>
    <t>5006282 TRATAMIENTO AMBULATORIO DE PERSONAS CON TRASTORNO DEL COMPORTAMIENTO DEBIDO AL CONSUMO DE ALCOHOL Y TABACO</t>
  </si>
  <si>
    <t>3000706: FAMILIAS CON CONOCIMIENTOS DE PRACTICAS SALUDABLES PARA PREVENIR LOS TRANSTOTRNOS MENTALES Y PROBLEMAS PSICOSOCIALES</t>
  </si>
  <si>
    <t>5006070 PROMOCION DE CONVIVENCIA SALUDABLE EN FAMILIAS CON GESTANTES O NIÑOS MENORES DE 5 AÑOS   vale</t>
  </si>
  <si>
    <t>5004424 VIGILANCIA E INVESTIGACION Y TECNOLOGIA EN NUTRICION</t>
  </si>
  <si>
    <r>
      <rPr>
        <sz val="10"/>
        <color rgb="FFFF0000"/>
        <rFont val="Calibri"/>
        <family val="2"/>
      </rPr>
      <t>3317211</t>
    </r>
    <r>
      <rPr>
        <sz val="10"/>
        <color rgb="FF000000"/>
        <rFont val="Calibri"/>
        <family val="2"/>
      </rPr>
      <t xml:space="preserve"> VACUNACION A LA GESTANTE</t>
    </r>
  </si>
  <si>
    <r>
      <rPr>
        <sz val="10"/>
        <color rgb="FFFF0000"/>
        <rFont val="Calibri"/>
        <family val="2"/>
      </rPr>
      <t xml:space="preserve">3329101 </t>
    </r>
    <r>
      <rPr>
        <sz val="10"/>
        <color rgb="FF000000"/>
        <rFont val="Calibri"/>
        <family val="2"/>
      </rPr>
      <t>AQV MASCULINO</t>
    </r>
  </si>
  <si>
    <r>
      <rPr>
        <sz val="10"/>
        <color rgb="FFFF0000"/>
        <rFont val="Calibri"/>
        <family val="2"/>
        <scheme val="minor"/>
      </rPr>
      <t xml:space="preserve">5000814 </t>
    </r>
    <r>
      <rPr>
        <sz val="10"/>
        <color theme="1"/>
        <rFont val="Calibri"/>
        <family val="2"/>
        <scheme val="minor"/>
      </rPr>
      <t>PULPOTOMIA 5000814 terapia pulpar</t>
    </r>
  </si>
  <si>
    <r>
      <rPr>
        <sz val="10"/>
        <color rgb="FFFF0000"/>
        <rFont val="Calibri"/>
        <family val="2"/>
        <scheme val="minor"/>
      </rPr>
      <t xml:space="preserve">0215073  </t>
    </r>
    <r>
      <rPr>
        <sz val="10"/>
        <color theme="1"/>
        <rFont val="Calibri"/>
        <family val="2"/>
        <scheme val="minor"/>
      </rPr>
      <t>5006000 CONSEJERIA PREVENTIVA EN FACTORES DE RIESGO PARA EL CANCER.</t>
    </r>
    <r>
      <rPr>
        <sz val="10"/>
        <color rgb="FFFF0000"/>
        <rFont val="Calibri"/>
        <family val="2"/>
        <scheme val="minor"/>
      </rPr>
      <t xml:space="preserve"> </t>
    </r>
  </si>
  <si>
    <t xml:space="preserve">0081601  TAMIZAJE EN MUJER CON MAMOGRAFÍA BILATERAL PARA DETECCION DE CANCER DE MAMA. </t>
  </si>
  <si>
    <t>0081801 ATENCION DE LA PACIENTE CON LESIONES PREMALIGNAS DE CUELLO UTERINO CON ABLACION. 0215083</t>
  </si>
  <si>
    <t>5005190 TRATAMIENTO AMBULATORIO DE PERSONAS CON DEPRESION</t>
  </si>
  <si>
    <r>
      <rPr>
        <sz val="10"/>
        <color rgb="FFFF0000"/>
        <rFont val="Calibri"/>
        <family val="2"/>
        <scheme val="minor"/>
      </rPr>
      <t>5005194</t>
    </r>
    <r>
      <rPr>
        <sz val="10"/>
        <color theme="1"/>
        <rFont val="Calibri"/>
        <family val="2"/>
        <scheme val="minor"/>
      </rPr>
      <t xml:space="preserve"> REHABILITACION PSICOSOCIAL DE PERSONAS CON TRASTORNOS DEL COMPORTAMIENTO DEBIDO AL CONSUMO DE ALCOHOL.  0136786</t>
    </r>
  </si>
  <si>
    <r>
      <rPr>
        <sz val="10"/>
        <color rgb="FFFF0000"/>
        <rFont val="Calibri"/>
        <family val="2"/>
        <scheme val="minor"/>
      </rPr>
      <t>5005197</t>
    </r>
    <r>
      <rPr>
        <sz val="10"/>
        <color theme="1"/>
        <rFont val="Calibri"/>
        <family val="2"/>
        <scheme val="minor"/>
      </rPr>
      <t xml:space="preserve"> REHABILITACION PSICOSOCIAL DE PERSONAS CON SINDROME O TRASTORNO ESQUIZOFRENICO    </t>
    </r>
    <r>
      <rPr>
        <sz val="10"/>
        <color rgb="FFFF0000"/>
        <rFont val="Calibri"/>
        <family val="2"/>
        <scheme val="minor"/>
      </rPr>
      <t xml:space="preserve"> REHABILITACION PSICOSOCIAL 0136789</t>
    </r>
  </si>
  <si>
    <r>
      <rPr>
        <sz val="10"/>
        <color rgb="FFFF0000"/>
        <rFont val="Calibri"/>
        <family val="2"/>
        <scheme val="minor"/>
      </rPr>
      <t>5005183</t>
    </r>
    <r>
      <rPr>
        <sz val="10"/>
        <color theme="1"/>
        <rFont val="Calibri"/>
        <family val="2"/>
        <scheme val="minor"/>
      </rPr>
      <t xml:space="preserve"> MONITOREO, SUPERVISION, EVALUACION Y CONTROL DEL PROGRAMA EN SALUD MENTAL. 0136775</t>
    </r>
  </si>
  <si>
    <r>
      <rPr>
        <sz val="10"/>
        <color rgb="FFFF0000"/>
        <rFont val="Calibri"/>
        <family val="2"/>
        <scheme val="minor"/>
      </rPr>
      <t>5004279</t>
    </r>
    <r>
      <rPr>
        <sz val="10"/>
        <color theme="1"/>
        <rFont val="Calibri"/>
        <family val="2"/>
        <scheme val="minor"/>
      </rPr>
      <t xml:space="preserve"> MONITOREO,SUPERVISION Y EVALUACION DE PRODUCTOS Y ACTIVIDADES EN GESTION DE RIESGO DE DESASTRES.</t>
    </r>
    <r>
      <rPr>
        <sz val="10"/>
        <color rgb="FFFF0000"/>
        <rFont val="Calibri"/>
        <family val="2"/>
        <scheme val="minor"/>
      </rPr>
      <t xml:space="preserve"> 0106813</t>
    </r>
  </si>
  <si>
    <r>
      <rPr>
        <sz val="10"/>
        <color rgb="FFFF0000"/>
        <rFont val="Calibri"/>
        <family val="2"/>
        <scheme val="minor"/>
      </rPr>
      <t>5004280</t>
    </r>
    <r>
      <rPr>
        <sz val="10"/>
        <color theme="1"/>
        <rFont val="Calibri"/>
        <family val="2"/>
        <scheme val="minor"/>
      </rPr>
      <t xml:space="preserve"> DESARROLLO DE INSTRUMENTOS ESTRATEGICOS PARA LA GESTION DEL RIESGO DE DESASTRES. 0106777</t>
    </r>
  </si>
  <si>
    <r>
      <rPr>
        <sz val="10"/>
        <color rgb="FFFF0000"/>
        <rFont val="Calibri"/>
        <family val="2"/>
        <scheme val="minor"/>
      </rPr>
      <t>5005903</t>
    </r>
    <r>
      <rPr>
        <sz val="10"/>
        <rFont val="Calibri"/>
        <family val="2"/>
        <scheme val="minor"/>
      </rPr>
      <t xml:space="preserve">  ATENCION DE LA EMERGENCIA Y URGENCIA
ESPECIALIZADA.  0188299</t>
    </r>
  </si>
  <si>
    <r>
      <rPr>
        <sz val="10"/>
        <color rgb="FFFF0000"/>
        <rFont val="Calibri"/>
        <family val="2"/>
        <scheme val="minor"/>
      </rPr>
      <t>5005560</t>
    </r>
    <r>
      <rPr>
        <sz val="10"/>
        <color theme="1"/>
        <rFont val="Calibri"/>
        <family val="2"/>
        <scheme val="minor"/>
      </rPr>
      <t xml:space="preserve"> DESARROLLO DE SIMULACROS EN GESTION REACTIVA.</t>
    </r>
    <r>
      <rPr>
        <sz val="10"/>
        <color rgb="FFFF0000"/>
        <rFont val="Calibri"/>
        <family val="2"/>
        <scheme val="minor"/>
      </rPr>
      <t xml:space="preserve"> 0160776</t>
    </r>
  </si>
  <si>
    <r>
      <rPr>
        <sz val="10"/>
        <color rgb="FFFF0000"/>
        <rFont val="Calibri"/>
        <family val="2"/>
        <scheme val="minor"/>
      </rPr>
      <t>5005561</t>
    </r>
    <r>
      <rPr>
        <sz val="10"/>
        <color theme="1"/>
        <rFont val="Calibri"/>
        <family val="2"/>
        <scheme val="minor"/>
      </rPr>
      <t xml:space="preserve"> IMPLEMENTACION DE BRIGADAS PARA LA ATENCION FRENTE A EMERGENCIAS Y DESASTRES. 0160777</t>
    </r>
  </si>
  <si>
    <r>
      <rPr>
        <sz val="10"/>
        <color rgb="FFFF0000"/>
        <rFont val="Calibri"/>
        <family val="2"/>
        <scheme val="minor"/>
      </rPr>
      <t>5005610</t>
    </r>
    <r>
      <rPr>
        <sz val="10"/>
        <color theme="1"/>
        <rFont val="Calibri"/>
        <family val="2"/>
        <scheme val="minor"/>
      </rPr>
      <t xml:space="preserve"> ADMINISTRACION Y ALMACENAMIENTO DE INFRAESTRUCTURA MOVIL PARA LA ASISTENCIA FRENTE A EMERGENCIAS Y DESASTRES. 0160877</t>
    </r>
  </si>
  <si>
    <r>
      <t>5005612 DESARROLLO DE LOS CENTROS Y ESPACIOS DE MONITOREO DE EMERGENCIAS Y DESASTRES.</t>
    </r>
    <r>
      <rPr>
        <sz val="10"/>
        <color rgb="FFFF0000"/>
        <rFont val="Calibri"/>
        <family val="2"/>
        <scheme val="minor"/>
      </rPr>
      <t xml:space="preserve"> 0160879</t>
    </r>
  </si>
  <si>
    <r>
      <rPr>
        <sz val="10"/>
        <color rgb="FFFF0000"/>
        <rFont val="Calibri"/>
        <family val="2"/>
        <scheme val="minor"/>
      </rPr>
      <t xml:space="preserve">5005580  </t>
    </r>
    <r>
      <rPr>
        <sz val="10"/>
        <color theme="1"/>
        <rFont val="Calibri"/>
        <family val="2"/>
        <scheme val="minor"/>
      </rPr>
      <t>FORMACION Y CAPACITACION EN MATERIA DE GESTION DE RIESGO DE DESASTRES Y ADAPTACION AL CAMBIO CLIMATICO.</t>
    </r>
    <r>
      <rPr>
        <sz val="10"/>
        <color rgb="FFFF0000"/>
        <rFont val="Calibri"/>
        <family val="2"/>
        <scheme val="minor"/>
      </rPr>
      <t xml:space="preserve"> 0160796</t>
    </r>
  </si>
  <si>
    <r>
      <rPr>
        <sz val="10"/>
        <color rgb="FFFF0000"/>
        <rFont val="Calibri"/>
        <family val="2"/>
        <scheme val="minor"/>
      </rPr>
      <t>5004449</t>
    </r>
    <r>
      <rPr>
        <sz val="10"/>
        <rFont val="Calibri"/>
        <family val="2"/>
        <scheme val="minor"/>
      </rPr>
      <t xml:space="preserve"> CAPACITACION EN MEDICINA DE REHABILITACION.</t>
    </r>
    <r>
      <rPr>
        <sz val="10"/>
        <color rgb="FFFF0000"/>
        <rFont val="Calibri"/>
        <family val="2"/>
        <scheme val="minor"/>
      </rPr>
      <t xml:space="preserve"> 0136018</t>
    </r>
  </si>
  <si>
    <t xml:space="preserve">5005906. SERVICIO DE TRANSPORTE ASISTIDO DE LA
EMERGENCIA Y URGENCIA TERRESTRE. </t>
  </si>
  <si>
    <t>5005196 TRATAMIENTO CON INTERNAMIENTO DE PERSONAS
CON SINDROME O TRASTORNO PSICOTICO</t>
  </si>
  <si>
    <t>3043969 PERSONAS DIAGNOSTICADAS CON VIH/SIDA QUE ACUDEN A LOS SERVICIOS Y RECIBEN ATENCION INTEGRAL</t>
  </si>
  <si>
    <t>5000079 BRINDAR ATENCION INTEGRAL A PERSONAS CON DIAGNOSTICO DE VIH QUE ACUDEN A LOS SERVICIOS</t>
  </si>
  <si>
    <t>4396902 - ADULTOS Y JÓVENES CON DIAGNÓSTICO DE VIH QUE RECIBEN ATENCIÓN INTEGRAL</t>
  </si>
  <si>
    <t>3043970MUJERES GESTANTES REACTIVAS Y NIÑOS EXPUESTOS AL VIH/SIDA RECIBEN TRATAMIENTO OPORTUNO</t>
  </si>
  <si>
    <t>5000080 BRINDAR TRATAMIENTO OPORTUNO A MUJERES GESTANTES REACTIVAS Y NIÑOS EXPUESTOS AL  VIH</t>
  </si>
  <si>
    <t>4397001 - GESTANTES CON DIAGNOSTICO DE VIH QUE RECIBEN ATENCION INTEGRAL</t>
  </si>
  <si>
    <t>4397002 - NIÑOS EXPUESTOS AL VIH QUE RECIBEN ATENCIÓN INTEGRAL</t>
  </si>
  <si>
    <t>207 - GESTANTE</t>
  </si>
  <si>
    <t>436 - NIÑO ATEN</t>
  </si>
  <si>
    <t xml:space="preserve">0315290 - INTERVENCIÓN DE LA GESTIÓN DEL RIESGO DE DESASTRES 0315290 - INTERVENCIÓN DE LA GESTIÓN DEL RIESGO DE DESASTRES FRENTE AL COVID-19	</t>
  </si>
  <si>
    <t>OEI.13 - PROMOVER LA GESTIÓN DE RIESGO DE DESASTRES EN LA LIBERTAD</t>
  </si>
  <si>
    <t xml:space="preserve">AEI. 13.04 - PROTECCIÓN DE LA SALUD INDIVIDUAL Y COLECTIVA CON VIGILANCIA ADECUADA DE LOS RIESGOS                                                </t>
  </si>
  <si>
    <t>AEI.01.02 - ATENCIÓN INTEGRAL DE NIÑOS MENORES DE 5 AÑOS DE LA REGIÓN</t>
  </si>
  <si>
    <t>AEI.01.03 - ATENCIÓN EN SALUD SEXUAL Y REPRODUCTIVA ACCESIBLE; OPORTUNA Y DE CALIDAD A LAS GESTANTES</t>
  </si>
  <si>
    <t>AEI.01.04 - ATENCIÓN DE ENFERMEDADES NO TRANSMISIBLES INTEGRAL Y OPORTUNA A LA POBLACIÓN DE</t>
  </si>
  <si>
    <t xml:space="preserve">AEI.01.05 - ATENCIÓN DE LAS ENFERMEDADES TRANSMISIBLES INTEGRAL Y OPORTUNA A LA POBLACIÓN </t>
  </si>
  <si>
    <t>5006273 MANEJO DE LAS COMPLICACIONES DE TUBERCULOSIS</t>
  </si>
  <si>
    <t>4396505 - ATENCION DE LAS REACCIONES ADVERSAS A FARMACOS ANTITUBERCULOSOS</t>
  </si>
  <si>
    <t>AEI.01.01 - PROMOCIÓN DE LA SALUD EFICIENTE EN BENEFICIO DE LA POBLACIÓN DE LA REGIÓN LA LIBERTAD</t>
  </si>
  <si>
    <t>3325111 - FAMILIAS CON NIÑOS (AS) MENORES DE 12 MESES RECIBEN ACOMPAÑAMIENTO A TRAVÉS DE LA CONSEJERIA</t>
  </si>
  <si>
    <t>3325110 - FAMILIAS CON NIÑOS (AS) MENOR DE 12 MESES Y GESTANTES RECIBEN ACOMPAÑAMIENTO A TRAVÉS DE SESIONES DEMOSTRATIVAS EN PREPARACIÓN DE ALIMENTOS</t>
  </si>
  <si>
    <t>056 - FAMILIA</t>
  </si>
  <si>
    <t>0515019 - REHABILITACIÓN EN PATOLOGÍA TRAUMATOLÓGICA Y REUMATOLÓGICA</t>
  </si>
  <si>
    <t>0515001 - LESIONES MEDULARES</t>
  </si>
  <si>
    <t>0515007 - ENFERMEDAD ARTICULAR DEGENERATIVA</t>
  </si>
  <si>
    <t xml:space="preserve">0515015 - REHABILITACIÓN EN PATOLOGÍA DE LA COLUMNA VERTEBRAL Y OTROS TRASTORNOS POSTURALES	</t>
  </si>
  <si>
    <t>0515021 - REHABILITACIÓN DOLOR</t>
  </si>
  <si>
    <t xml:space="preserve">0215142 PROMOCION DE CONVIVENCIA SALUDABLE EN FAMILIAS CON GESTANTES O NIÑOS MENORES DE 5 AÑOS
</t>
  </si>
  <si>
    <t xml:space="preserve">0215143. CAPACITACION A ACTORES SOCIALES QUE PROMUEVEN LA CONVIVENCIA SALUDABLE
</t>
  </si>
  <si>
    <t>4427607 - MONITOREO, SUPERVISION,
EVALUACION Y CONTROL DEL
PROGRAMA ARTICULADO
NUTRICIONAL</t>
  </si>
  <si>
    <t>TOTAL PRODUCTO</t>
  </si>
  <si>
    <t>3000865 : DETECCION - DIAGNOSTICO -</t>
  </si>
  <si>
    <t>TRATAMIENTO Y CONTROL DE</t>
  </si>
  <si>
    <t>PERSONAS CON RETINOPATIA</t>
  </si>
  <si>
    <t>DIABETICA</t>
  </si>
  <si>
    <t>5006230 EVALUACION PARA DETECCION Y DIAGNOSTICO DE PERSONAS CON DIABETES MELLITUS CON RIESGO DE RETINOPATIA DIABETICA......FALTA EN EL CEPLAN</t>
  </si>
  <si>
    <t>TOTAL   -   TRAZADOR :</t>
  </si>
  <si>
    <t>COLOCAR LA SUMATORIA DE LO QUE INCLUYE AL INDICADOR TRAZADOR</t>
  </si>
  <si>
    <t xml:space="preserve">0086501 DETECCION DE PERSONAS CON DIABETES MELLITUS CON RIESGO DE RETINOPATIA DIABETICA EN EL PRIMER Y SEGUNDO NIVEL DE ATENCIÓN </t>
  </si>
  <si>
    <t>395 : PERSONA EVALUADA</t>
  </si>
  <si>
    <t>0086502 EVALUACIÓN OCULAR EN PERSONAS CON DIABETIS MELITUS CON RIESGO DE RETINOPATIA DIABETICA</t>
  </si>
  <si>
    <t>PERSONA EVALUADA</t>
  </si>
  <si>
    <t>0086503 CONSEJERÍA INTEGRAL EN SALUD OCULARMRETINOPATIA DIABÉTICA</t>
  </si>
  <si>
    <t>0086504 REFERENCIA PARA DIAGNÓSTICO Y TRATAMIENTO DE RETINOPATÍA DIABÉTICA EN EL PRIMER NIVEL DE ATENCIÓN</t>
  </si>
  <si>
    <t>PERSONA REFERIDA</t>
  </si>
  <si>
    <t xml:space="preserve">0215072 DOCENTES  CAPACITADOS PARA LA PROMOCIÓN DE PRACTICAS Y ENTORNOS SALUDABLES PARA LA PREVENCIÓN DEL CÁNCER . </t>
  </si>
  <si>
    <t>0215107 FAMILIAS SENSIBILIZADAS PARA LA PROMOCIÓN DE PRÁCTICAS Y ENTORNOS SALUDABLES PARA LA PREVENCIÓN DEL CÁNCER</t>
  </si>
  <si>
    <t>3000865 : DETECCION - DIAGNOSTICO - TRATAMIENTO Y CONTROL DE PERSONAS CON RETINOPATIA DIABETICA</t>
  </si>
  <si>
    <t>TOTAL   -   TRAZADOR : COLOCAR LA SUMATORIA DE LO QUE INCLUYE AL INDICADOR TRAZADOR</t>
  </si>
  <si>
    <t>5001561. ATENCION DE EMERGENCIAS Y URGENCIAS</t>
  </si>
  <si>
    <t>PROGRAMACION FINANCIERA
POI 2024</t>
  </si>
  <si>
    <t>3325608 SEGUIMIENTO DEL CUMPLIMIENTO DE LA SUPLEMENTACION CON HIERRO Y MICRONUTRIENTE EN EL NIÑO Y NIÑA MENOR DE 12 MESES</t>
  </si>
  <si>
    <t>0070605 - TRATAMIENTO CON INTERNAMIENTO DE PERSONAS CON SÍNDROME O TRASTORNO PSICÓTICO EN HOGARES PROTEGIDOS</t>
  </si>
  <si>
    <t>4396303 - ADMINISTRACION DE TERAPIA PREVENTIVA EN CONTACTOS DE TB</t>
  </si>
  <si>
    <t>PARA POI 2025</t>
  </si>
  <si>
    <t>4396511 ATENCION CURATIVA ESQUEMA TB MONORESISTENTE A ISONIACIDA</t>
  </si>
  <si>
    <t>395 : PERSONA TRATADA</t>
  </si>
  <si>
    <t>4396512 ATENCION CURATIVA ESQUEMA TB MDR/RR</t>
  </si>
  <si>
    <t>396 : PERSONA TRATADA</t>
  </si>
  <si>
    <t>4396513 ATENCION CURATIVA ESQUEMA OTROS NO DR</t>
  </si>
  <si>
    <t>397 : PERSONA TRATADA</t>
  </si>
  <si>
    <t xml:space="preserve"> 4396514 ATENCION CURATIVA ESQUEMA TB PRE XDR</t>
  </si>
  <si>
    <t xml:space="preserve">4396501 ATENCION CURATIVA ESQUEMA TB SENSIBLE </t>
  </si>
  <si>
    <t xml:space="preserve">5006272 BRINDAR TRATAMIENTO OPORTUNO PARA TUBERCULOSIS CAMBIOS PARA 2025
</t>
  </si>
  <si>
    <t>3043972 PERSONA QUE ACCEDE AL EESS Y RECIBE TRATAMIENTO OPRTUNO PARA TUBERCULOSIS EXTREMADAMENTE DROGO RESISTENTE (XDR)</t>
  </si>
  <si>
    <t>5000082 BRINDAR TRATAMIENTO OPORTUNO A PERSONAS QUE ACCEDEN AL EESS Y RECIBE TRATAMIENTO PARA TUBERCULOSIS EXTREMADAMENTE DROGORESISTENTE (XDR)</t>
  </si>
  <si>
    <t>4397202 SEGUIMIENTO DE LOS PAT XDR Y PRE XDR EN ESTABLECIMIENTOS DE SALUD</t>
  </si>
  <si>
    <t>5001508 - PERSONAS DE 5 AÑOS A MAS CON VALORACIÓN CLÍNICA DE FACTORES DE RIESGO</t>
  </si>
  <si>
    <t>5001509 - TAMIZAJE DE LABORATORIO A PERSONAS DE 18 A 40 AÑOS CON RIESGO ELEVADO</t>
  </si>
  <si>
    <t>5001510 - TAMIZAJE DE LABORATORIO A PERSONAS MAYORES DE 40 AÑOS</t>
  </si>
  <si>
    <t>5001608 - TRATAMIENTO Y CONTROL DE PERSONAS SEGÚN CLASIFICACIÓN DE RIESGO CARDIOVASCULAR</t>
  </si>
  <si>
    <r>
      <t xml:space="preserve">5001606 PERSONAS HIPERTENSAS CON TRATAMIENTO ESPECIALIZADO - </t>
    </r>
    <r>
      <rPr>
        <b/>
        <sz val="10"/>
        <color theme="1"/>
        <rFont val="Calibri"/>
        <family val="2"/>
        <scheme val="minor"/>
      </rPr>
      <t>TRAZADOR</t>
    </r>
  </si>
  <si>
    <r>
      <t xml:space="preserve">5001609 - TRATAMIENTO PARA PERSONA CON HIPERTENSIÓN SIN DAÑO DE ÓRGANO </t>
    </r>
    <r>
      <rPr>
        <b/>
        <sz val="10"/>
        <color theme="1"/>
        <rFont val="Calibri"/>
        <family val="2"/>
        <scheme val="minor"/>
      </rPr>
      <t>TRAZADOR</t>
    </r>
  </si>
  <si>
    <t>5001707 - MANEJO DE LA ENFERMEDAD RENAL DIABETICA</t>
  </si>
  <si>
    <t>3325113 - FAMILIAS CON NIÑO(AS)  DE 06 A 11 MESES RECIBEN ACOMPAÑAMIENTO A TRAVÉS DE SESIONES DEMOSTRATIVAS EN PREPARACIÓN DE ALIMENTOS</t>
  </si>
  <si>
    <t>3325114 - FAMILIAS CON NIÑOS MENORES DE 12 MESES RECIBEN ACOMPAÑAMIENTO A TRAVÉS DE LA CONSEJERIA EN VISITA DOMICILIARIA</t>
  </si>
  <si>
    <r>
      <t xml:space="preserve">5001708 - TRATAMIENTO  PARA PERSONA CON DIABETES MELLITUS SIN DAÑO DE ÓRGANO </t>
    </r>
    <r>
      <rPr>
        <b/>
        <sz val="10"/>
        <color theme="1"/>
        <rFont val="Calibri"/>
        <family val="2"/>
        <scheme val="minor"/>
      </rPr>
      <t>TRAZADOR</t>
    </r>
  </si>
  <si>
    <t>3000685: DESPACHO DE LA UNIDAD MOVIL Y COORDINACION DE LA REFERENCIA</t>
  </si>
  <si>
    <t>5005140 COORDINACION Y SEGUIMIENTO DE LA REFERENCIA</t>
  </si>
  <si>
    <t>1 000</t>
  </si>
  <si>
    <t>1 500</t>
  </si>
  <si>
    <t>2 500</t>
  </si>
  <si>
    <t>3 000</t>
  </si>
  <si>
    <t>3043980. POBLADORES DE AREAS CON RIESGO DE TRANSMISION INFORMADA CONOCE LOS MECANISMOS DE TRANSMISION DE ENFERMEDADES METAXENICAS Y ZOONOTICAS</t>
  </si>
  <si>
    <t>5000090. INFORMACION DE LOS MECANISMOS DE TRANSMISION DE ENFERMEDADES METAXENICAS Y ZOONOTICAS EN POBLADORES DE AREAS CON RIESGO</t>
  </si>
  <si>
    <t>2327116 SERVICIO DE IMPRESIONES, ENCUADERNACIÓN Y EMPASTADO</t>
  </si>
  <si>
    <t xml:space="preserve"> 1 500</t>
  </si>
  <si>
    <t>3 500</t>
  </si>
  <si>
    <t>5 000</t>
  </si>
  <si>
    <t xml:space="preserve">231212 TEXTILES Y ACABADOS TEXTILES </t>
  </si>
  <si>
    <r>
      <rPr>
        <sz val="10"/>
        <rFont val="Calibri"/>
        <family val="2"/>
        <scheme val="minor"/>
      </rPr>
      <t>PERSONA INFORMADA</t>
    </r>
    <r>
      <rPr>
        <sz val="11"/>
        <rFont val="Calibri"/>
        <family val="2"/>
        <scheme val="minor"/>
      </rPr>
      <t xml:space="preserve"> </t>
    </r>
  </si>
  <si>
    <t>3043972; PERSONA QUE ACCEDE AL EESS Y RECIBE TRATAMIENTO OPORTUNO PARA TUBERCULOSIS EXTREMADAMENTE DROGO RESISTENTE (XDR)</t>
  </si>
  <si>
    <t>5000082. BRINDAR TRATAMIENTO OPORTUNO A PERSONAS QUE ACCEDEN AL EESS Y RECIBE TRATAMIENTO PARA TUBERCULOSIS EXTREMADAMENTE DROGO RESISTENTE (XDR)</t>
  </si>
  <si>
    <t>5005989. VIGILANCIA COMUNITARIA PARA LA PREVENCION DE ENFERMEDADES METAXENICAS Y ZOONOTICAS</t>
  </si>
  <si>
    <t>3000814. TRATAMIENTO Y CONTROL DE PERSONAS CON GLAUCOMA</t>
  </si>
  <si>
    <t>5005994. BRINDAR TRATAMIENTO A PERSONAS CON DIAGNOSTICO DE GLAUCOMA</t>
  </si>
  <si>
    <t>019: COMUNIDAD</t>
  </si>
  <si>
    <t>4397201 - ATENCIÓN CURATIVA PARA PAT CON ESQUEMAS PARA TB XDR</t>
  </si>
  <si>
    <t>4398001 - POBLACION INFORMADA EN PREVENCION Y CONTROL DE LAS ENFERMEDADES METAXENICAS Y ZOONOTICAS POR MEDIOS MASIVOS DE COMUNICACION</t>
  </si>
  <si>
    <t>0081401 - TRATAMIENTO DE GLAUCOMA</t>
  </si>
  <si>
    <t>4397703 - COMUNIDADES PRIORIZADAS EN EL DISTRITO QUE ESTÁN IMPLEMENTANDO LA VIGILANCIA COMUNITARIA ASOCIADA A ENFERMEDADES METAXÉNICAS Y ZOONOTICAS</t>
  </si>
  <si>
    <t>POI 2025</t>
  </si>
  <si>
    <t>PROGRAMACION 2025-2027</t>
  </si>
  <si>
    <t>PROGRAMACION METAS FISICAS       
TOTAL
POI 2025</t>
  </si>
  <si>
    <t>2025 - 2027</t>
  </si>
  <si>
    <t>PROGRAMACIÓN METAS FÍSICAS POI 2025 POR SUBPRODUCTOS - RED TRUJILLO</t>
  </si>
  <si>
    <t>4399726 - ATENCIÓN DE SALUD EN EL PRIMER NIVEL DE ATENCION A PERSONAS EXPUESTAS A METALES PESADOS</t>
  </si>
  <si>
    <t>5001609 - TRATAMIENTO PARA PERSONA CON HIPERTENSIÓN SIN DAÑO DE ÓRGANO</t>
  </si>
  <si>
    <t>3325113 - FAMILIAS CON NIÑO(AS) DE 06 A 11 MESES RECIBEN ACOMPAÑAMIENTO A TRAVÉS DE SESIONES DEMOSTRATIVAS EN PREPARACIÓN DE ALIMENTOS</t>
  </si>
  <si>
    <t>0070603 - AGENTES COMUNITARIOS DE SALUD REALIZAN VIGILANCIA CIUDADANA PARA REDUCIR LA VIOLENCIA FÍSICA CAUSADA POR LA PAREJA</t>
  </si>
  <si>
    <t>3325117 - AGENTES COMUNITARIOS DE SALUD CAPACITADOS EN LA PROMOCIÓN DE PRACTICAS SALUDABLES PARA EL DESARROLLO INFANTIL TEMPRANO EN SUS COMUNIDADES</t>
  </si>
  <si>
    <t>0070601 - MADRES, PADRES Y CUIDADORES/AS CON APOYO EN ESTRATEGIAS DE CRIANZA Y CONOCIMIENTOS SOBRE EL DESARROLLO INFANTIL</t>
  </si>
  <si>
    <t>0215071 - FUNCIONARIOS MUNICIPALES SENSIBILIZADOS PARA LA PROMOCIÓN DE PRACTICAS Y ENTORNOS SALUDABLES PARA LA PREVENCIÓN DEL CÁNCER</t>
  </si>
  <si>
    <t>438: PERSONA TAMIZADA
(TRATADA)</t>
  </si>
  <si>
    <t>207 - GESTANTE ATENDIDA</t>
  </si>
  <si>
    <t>395 : PERSONA EVALUADA
(TAMIZADA)</t>
  </si>
  <si>
    <t>3043987: POBLACION INFORMADA Y
SENSIBILIZADA EN EL CUIDADO
DE LA SALUD DE LAS
ENFERMEDADES NO
TRANSMISIBLES (MENTAL,
BUCAL, OCULAR, METALES
PESADOS, HIPERTENSION
ARTERIAL Y DIABETES
MELLITUS)</t>
  </si>
  <si>
    <t>5005902 ATENCION DE LA EMERGENCIA Y URGENCIA BASICA</t>
  </si>
  <si>
    <t>3043980 POBLADORES DE AREAS CON
RIESGO DE TRANSMISION
INFORMADA CONOCE LOS
MECANISMOS DE TRANSMISION
DE ENFERMEDADES
METAXENICAS Y ZOONOTICAS</t>
  </si>
  <si>
    <t>5000090 INFORMACION DE LOS MECANISMOS DE
TRANSMISION DE ENFERMEDADES METAXENICAS Y
ZOONOTICAS EN POBLADORES DE AREAS CON
RIESGO</t>
  </si>
  <si>
    <t>5001075 PROMOCION DE LA SALUD</t>
  </si>
  <si>
    <t>ATENCION MEDICA BASICA</t>
  </si>
  <si>
    <t>5005996 CAPACITACION A ACTORES SOCIALES PARA LA PROMOCION DE PRACTICAS Y ENTORNOS SALUDABLES PARA PREVENIR FACTORES DE RIESGO DE ENFERMEDADES NO TRANSMISIBLES</t>
  </si>
  <si>
    <t>4398803 - DOCENTES CAPACITADOS  QUE DESARROLLAN ACCIONES PARA LA PROMOCIÓN DE LA ALIMENTACIÓN SALUDABLE, ACTIVIDAD FÍSICA, SALUD OCULAR Y SALUD BUCAL.   CONTROL DE RIESGOS Y DAÑOS PARA LA SALUD</t>
  </si>
  <si>
    <t>5001160</t>
  </si>
  <si>
    <t>3043970 MUJERES GESTANTES REACTIVAS Y NIÑOS EXPUESTOS AL VIH/SIDA RECIBEN TRATAMIENTO OPORTUNO</t>
  </si>
  <si>
    <t>4396514 ATENCION CURATIVA ESQUEMA TB PRE XDR</t>
  </si>
  <si>
    <t>4396501 ATENCION CURATIVA ESQUEMA TB SENSIBLE</t>
  </si>
  <si>
    <t>5001708 TRATAMIENTO PARA PERSONA CON DIABETES MELLITUS SIN DAÑO DE ÓRGANO- TRAZADOR</t>
  </si>
  <si>
    <t>3000924: NIÑOS Y NIÑAS PROTEGIDOS CON VACUNA CONTRA EL VPH</t>
  </si>
  <si>
    <t>5006417 PROTEGER AL NIÑO Y NIÑA CON VACUNA CONTRA EL VPH</t>
  </si>
  <si>
    <t xml:space="preserve">0420387 PROTEGER AL NIÑO Y NIÑA CON VACUNA CONTRA EL VPH </t>
  </si>
  <si>
    <t>191 PERSONA PROTEGIDA</t>
  </si>
  <si>
    <r>
      <t>5005926. TAMIZAJE DE NIÑOS Y NIÑAS DE 0 A 17 AÑOS CON
DEFICIT EN SUS HABILIDADES SOCIALES,
TRASTORNOS MENTALES Y DEL COMPORTAMIENTO
Y/O PROBLEMAS PSICOSOCIALES PROPIOS DE LA. 
INFANCIA Y LA ADOLESCENCIA.</t>
    </r>
    <r>
      <rPr>
        <sz val="10"/>
        <color rgb="FFFF0000"/>
        <rFont val="Calibri"/>
        <family val="2"/>
        <scheme val="minor"/>
      </rPr>
      <t xml:space="preserve"> 0289989
</t>
    </r>
  </si>
  <si>
    <t xml:space="preserve">5005927 TRATAMIENTO AMBULATORIO DE NIÑOS Y NIÑAS DE
0 A 17 AÑOS CON TRASTORNOS MENTALES Y DEL
COMPORTAMIENTO Y/O PROBLEMAS
PSICOSOCIALES PROPIOS DE LA INFANCIA Y LA
ADOLESCENCIA.
</t>
  </si>
  <si>
    <t>5 : ATENCION</t>
  </si>
  <si>
    <t>5005901 ATENCION DE TRIAJE</t>
  </si>
  <si>
    <t>4 : ATENCION</t>
  </si>
  <si>
    <t>5002824 ATENCION AMBULATORIA DE URGENCIAS (PRIORIDAD III O IV)  EN MODULOS HOSPITALARIOS DIFERENCIADOS AUTORIZADOS</t>
  </si>
  <si>
    <t>0092701 INSPECCION SANITARIAS SIMPLES</t>
  </si>
  <si>
    <t>636: SISTEMA DE ABASTECIMIENTO</t>
  </si>
  <si>
    <t>0092702 INSPECCION SANITARIAS ESPECIALIZADA</t>
  </si>
  <si>
    <t>0092703 ANÁLISIS BACTERIOLÓGICO</t>
  </si>
  <si>
    <t>0092704 ANÁLISIS PARASITOLÓGICO</t>
  </si>
  <si>
    <t>0092705 ANÁLISIS ORGANOLÉPTICO</t>
  </si>
  <si>
    <t>0092706 ANÁLISIS INORGÁNICO Y ORGÁNICO</t>
  </si>
  <si>
    <t>0092707 MONITOREO DE PARÁMETROS DE CAMPO</t>
  </si>
  <si>
    <t>0092708 REPORTE DE RIESGOS SANITARIOS</t>
  </si>
  <si>
    <t>3000927: AGUA POTABLE PARA EL CONSUMO HUMANO PARA HOGARES CONCENTRADOS</t>
  </si>
  <si>
    <t>3999999: SIN PRODUCTO</t>
  </si>
  <si>
    <t>5001285: VIGILANCIA Y CONTROL DEL MEDIO AMBIENTE</t>
  </si>
  <si>
    <t>DECLARACIÓN ANUAL DEL MANEJO DE RESIDUOS SÓLIDOS</t>
  </si>
  <si>
    <t>DOCUMENTO</t>
  </si>
  <si>
    <t>PRESENTACIÓN DEL ANEXO N°15 (REGISTRO DIARIO DE GENERACIÓN DE RESIDUOS SÓLIDOS)</t>
  </si>
  <si>
    <t>FICHA</t>
  </si>
  <si>
    <t>EVALUACIÓN SEMESTRAL DE LA GESTIÓN Y MANEJO DE RESIDUOS SÓLIDOS</t>
  </si>
  <si>
    <t>5006427 VIGILANCIA DE LA CALIDAD DEL AGUA PARA CONSUMO HUMANO EN EL AMBITO URBANO Y RURAL (HOGARES DISPERSOS)</t>
  </si>
  <si>
    <t>3326001 - INSPECCIÓN SANITARIA DE SISTEMAS DE AGUA</t>
  </si>
  <si>
    <t>223 CENTRO POBLADO</t>
  </si>
  <si>
    <t>3326002 - MONITOREO DE PARÁMETROS DE CAMPO ZONA URBANA</t>
  </si>
  <si>
    <t>3326003 - MONITOREO DE PARÁMETROS DE CAMPO ZONA RURAL</t>
  </si>
  <si>
    <t>3326004 - INSPECCIÓN ESPECIALIZADA ZONA URBANA</t>
  </si>
  <si>
    <t>3326005 - INSPECCIÓN ESPECIALIZADA ZONA RURAL</t>
  </si>
  <si>
    <t>3326006 - ANÁLISIS DE PARÁMETROS BACTERIOLÓGICOS</t>
  </si>
  <si>
    <t>3326007 - ANÁLISIS DE PARÁMETROS PARASITOLÓGICOS</t>
  </si>
  <si>
    <t>3326008 - ANÁLISIS FÍSICO QUÍMICOS</t>
  </si>
  <si>
    <t>3326008 - ANÁLISIS DE METALES PESADOS</t>
  </si>
  <si>
    <t>3326010 - ANÁLISIS Y REPORTES DE RIESGO SANITARIOS</t>
  </si>
  <si>
    <t>4399727 TOMA DE MUESTRAS BIOLÓGICAS PARA DOSAJE DE METALES PESADOS A PERSONAS EXPUESTAS</t>
  </si>
  <si>
    <t>4399729 ATENCIÓN MÉDICA ESPECIALIZADA A PERSONAS EXPUESTAS A METALES PESADOS EN EL SEGUNDO NIVEL DE ATENCIÓN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</si>
</sst>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0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Calibri"/>
      <family val="2"/>
    </font>
    <font>
      <sz val="10"/>
      <name val="Trebuchet MS"/>
      <family val="2"/>
    </font>
    <font>
      <b/>
      <sz val="18"/>
      <color rgb="FFFF0000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0"/>
      <name val="Arial"/>
      <family val="2"/>
    </font>
    <font>
      <sz val="16"/>
      <color theme="1"/>
      <name val="Calibri"/>
      <family val="2"/>
      <scheme val="minor"/>
    </font>
    <font>
      <b/>
      <sz val="24"/>
      <color rgb="FFFF0000"/>
      <name val="Calibri"/>
      <family val="2"/>
      <scheme val="minor"/>
    </font>
    <font>
      <sz val="10"/>
      <color rgb="FF000000"/>
      <name val="Calibri"/>
      <family val="2"/>
    </font>
    <font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indexed="8"/>
      <name val="Calibri Light"/>
      <family val="2"/>
    </font>
    <font>
      <sz val="10"/>
      <name val="Arial Narrow"/>
      <family val="2"/>
    </font>
    <font>
      <b/>
      <sz val="16"/>
      <color rgb="FFFF0000"/>
      <name val="Calibri"/>
      <family val="2"/>
      <scheme val="minor"/>
    </font>
    <font>
      <sz val="11"/>
      <name val="Arial Narrow"/>
      <family val="2"/>
    </font>
    <font>
      <sz val="20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8"/>
      <name val="Arial"/>
      <family val="2"/>
    </font>
    <font>
      <b/>
      <sz val="14"/>
      <color rgb="FFFF0000"/>
      <name val="Calibri"/>
      <family val="2"/>
      <scheme val="minor"/>
    </font>
    <font>
      <sz val="14"/>
      <name val="Arial"/>
      <family val="2"/>
    </font>
    <font>
      <sz val="11"/>
      <color rgb="FF000000"/>
      <name val="Calibri"/>
      <family val="2"/>
    </font>
    <font>
      <sz val="12"/>
      <color theme="1"/>
      <name val="Arial"/>
      <family val="2"/>
    </font>
    <font>
      <sz val="8"/>
      <color rgb="FF444444"/>
      <name val="Arial"/>
      <family val="2"/>
    </font>
    <font>
      <sz val="14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Trebuchet MS"/>
      <family val="2"/>
    </font>
    <font>
      <sz val="36"/>
      <color theme="1"/>
      <name val="Calibri"/>
      <family val="2"/>
      <scheme val="minor"/>
    </font>
    <font>
      <sz val="11"/>
      <name val="Calibri"/>
      <family val="2"/>
      <scheme val="minor"/>
    </font>
    <font>
      <sz val="13"/>
      <color theme="1"/>
      <name val="Calibri"/>
      <family val="2"/>
      <scheme val="minor"/>
    </font>
    <font>
      <sz val="12"/>
      <name val="Arial"/>
      <family val="2"/>
    </font>
    <font>
      <sz val="14"/>
      <color rgb="FF000000"/>
      <name val="Calibri"/>
      <family val="2"/>
    </font>
  </fonts>
  <fills count="41">
    <fill>
      <patternFill patternType="none"/>
    </fill>
    <fill>
      <patternFill patternType="gray125"/>
    </fill>
    <fill>
      <patternFill patternType="solid">
        <fgColor rgb="FFD8D7D5"/>
        <bgColor indexed="64"/>
      </patternFill>
    </fill>
    <fill>
      <patternFill patternType="solid">
        <fgColor rgb="FFD9E6F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rgb="FF92D050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BF8EE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C00000"/>
        <bgColor indexed="64"/>
      </patternFill>
    </fill>
    <fill>
      <patternFill patternType="solid">
        <fgColor rgb="FFF8D8F0"/>
        <bgColor indexed="64"/>
      </patternFill>
    </fill>
    <fill>
      <patternFill patternType="solid">
        <fgColor rgb="FFF8D8F0"/>
        <bgColor rgb="FFFFFFFF"/>
      </patternFill>
    </fill>
    <fill>
      <patternFill patternType="solid">
        <fgColor rgb="FFF8D8F0"/>
        <bgColor rgb="FFFFC000"/>
      </patternFill>
    </fill>
    <fill>
      <patternFill patternType="solid">
        <fgColor rgb="FFF8D8F0"/>
        <bgColor rgb="FF92D050"/>
      </patternFill>
    </fill>
    <fill>
      <patternFill patternType="solid">
        <fgColor rgb="FFF8D8F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E46B6"/>
        <bgColor indexed="64"/>
      </patternFill>
    </fill>
    <fill>
      <patternFill patternType="solid">
        <fgColor rgb="FF9877DB"/>
        <bgColor indexed="64"/>
      </patternFill>
    </fill>
    <fill>
      <patternFill patternType="solid">
        <fgColor rgb="FFCDBCEE"/>
        <bgColor indexed="64"/>
      </patternFill>
    </fill>
    <fill>
      <patternFill patternType="solid">
        <fgColor rgb="FFCDBCEE"/>
        <bgColor rgb="FFFFFFFF"/>
      </patternFill>
    </fill>
    <fill>
      <patternFill patternType="solid">
        <fgColor rgb="FFCDBCEE"/>
        <bgColor rgb="FFFFC000"/>
      </patternFill>
    </fill>
    <fill>
      <patternFill patternType="solid">
        <fgColor rgb="FFCDBCEE"/>
        <bgColor rgb="FF92D050"/>
      </patternFill>
    </fill>
    <fill>
      <patternFill patternType="solid">
        <fgColor rgb="FFCDBCEE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B4A7D6"/>
        <bgColor indexed="64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/>
    <xf numFmtId="0" fontId="6" fillId="0" borderId="0">
      <alignment wrapText="1"/>
    </xf>
    <xf numFmtId="0" fontId="1" fillId="0" borderId="0"/>
    <xf numFmtId="9" fontId="1" fillId="0" borderId="0" applyFont="0" applyFill="0" applyBorder="0" applyAlignment="0" applyProtection="0"/>
    <xf numFmtId="0" fontId="36" fillId="0" borderId="0"/>
    <xf numFmtId="0" fontId="1" fillId="0" borderId="0"/>
  </cellStyleXfs>
  <cellXfs count="867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horizontal="right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8" borderId="0" xfId="0" applyFont="1" applyFill="1" applyAlignment="1">
      <alignment vertical="center" wrapText="1"/>
    </xf>
    <xf numFmtId="0" fontId="2" fillId="11" borderId="7" xfId="0" applyFont="1" applyFill="1" applyBorder="1" applyAlignment="1">
      <alignment vertical="center" wrapText="1"/>
    </xf>
    <xf numFmtId="0" fontId="2" fillId="8" borderId="10" xfId="0" applyFont="1" applyFill="1" applyBorder="1" applyAlignment="1">
      <alignment vertical="center" wrapText="1"/>
    </xf>
    <xf numFmtId="0" fontId="2" fillId="6" borderId="10" xfId="0" applyFont="1" applyFill="1" applyBorder="1" applyAlignment="1">
      <alignment vertical="center" wrapText="1"/>
    </xf>
    <xf numFmtId="0" fontId="2" fillId="6" borderId="3" xfId="0" applyFont="1" applyFill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8" borderId="4" xfId="0" applyFont="1" applyFill="1" applyBorder="1" applyAlignment="1">
      <alignment vertical="center" wrapText="1"/>
    </xf>
    <xf numFmtId="0" fontId="2" fillId="8" borderId="7" xfId="0" applyFont="1" applyFill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2" fillId="10" borderId="0" xfId="0" applyFont="1" applyFill="1" applyAlignment="1">
      <alignment horizontal="center" vertical="center"/>
    </xf>
    <xf numFmtId="0" fontId="3" fillId="10" borderId="7" xfId="0" applyFont="1" applyFill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2" fillId="10" borderId="0" xfId="0" applyFont="1" applyFill="1"/>
    <xf numFmtId="0" fontId="12" fillId="10" borderId="0" xfId="0" applyFont="1" applyFill="1"/>
    <xf numFmtId="0" fontId="0" fillId="10" borderId="0" xfId="0" applyFill="1"/>
    <xf numFmtId="0" fontId="2" fillId="10" borderId="0" xfId="0" applyFont="1" applyFill="1" applyAlignment="1">
      <alignment wrapText="1"/>
    </xf>
    <xf numFmtId="0" fontId="2" fillId="10" borderId="0" xfId="0" applyFont="1" applyFill="1" applyAlignment="1">
      <alignment horizontal="center"/>
    </xf>
    <xf numFmtId="0" fontId="3" fillId="10" borderId="7" xfId="0" applyFont="1" applyFill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7" xfId="0" applyFont="1" applyBorder="1" applyAlignment="1">
      <alignment horizontal="center" vertical="center" wrapText="1"/>
    </xf>
    <xf numFmtId="0" fontId="17" fillId="0" borderId="0" xfId="0" applyFont="1"/>
    <xf numFmtId="0" fontId="2" fillId="10" borderId="7" xfId="0" applyFont="1" applyFill="1" applyBorder="1" applyAlignment="1">
      <alignment vertical="center" wrapText="1"/>
    </xf>
    <xf numFmtId="0" fontId="2" fillId="10" borderId="0" xfId="0" applyFont="1" applyFill="1" applyAlignment="1">
      <alignment horizontal="center" vertical="center" wrapText="1"/>
    </xf>
    <xf numFmtId="0" fontId="2" fillId="8" borderId="0" xfId="0" applyFont="1" applyFill="1" applyAlignment="1">
      <alignment horizontal="center" vertical="center" wrapText="1"/>
    </xf>
    <xf numFmtId="0" fontId="12" fillId="10" borderId="7" xfId="0" applyFont="1" applyFill="1" applyBorder="1" applyAlignment="1">
      <alignment vertical="center" wrapText="1"/>
    </xf>
    <xf numFmtId="0" fontId="12" fillId="10" borderId="7" xfId="0" applyFont="1" applyFill="1" applyBorder="1" applyAlignment="1">
      <alignment horizontal="center" vertical="center" wrapText="1"/>
    </xf>
    <xf numFmtId="0" fontId="19" fillId="10" borderId="0" xfId="0" applyFont="1" applyFill="1" applyAlignment="1">
      <alignment horizontal="center" vertical="center" wrapText="1"/>
    </xf>
    <xf numFmtId="0" fontId="2" fillId="10" borderId="7" xfId="0" applyFont="1" applyFill="1" applyBorder="1" applyAlignment="1">
      <alignment horizontal="center" vertical="center" wrapText="1"/>
    </xf>
    <xf numFmtId="0" fontId="5" fillId="10" borderId="7" xfId="0" applyFont="1" applyFill="1" applyBorder="1" applyAlignment="1">
      <alignment vertical="center" wrapText="1"/>
    </xf>
    <xf numFmtId="0" fontId="3" fillId="10" borderId="10" xfId="0" applyFont="1" applyFill="1" applyBorder="1" applyAlignment="1">
      <alignment vertical="center" wrapText="1"/>
    </xf>
    <xf numFmtId="0" fontId="2" fillId="10" borderId="10" xfId="0" applyFont="1" applyFill="1" applyBorder="1" applyAlignment="1">
      <alignment vertical="center" wrapText="1"/>
    </xf>
    <xf numFmtId="0" fontId="2" fillId="10" borderId="0" xfId="0" applyFont="1" applyFill="1" applyAlignment="1">
      <alignment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top" wrapText="1"/>
    </xf>
    <xf numFmtId="0" fontId="2" fillId="3" borderId="0" xfId="0" applyFont="1" applyFill="1" applyAlignment="1">
      <alignment horizontal="center" vertical="center" wrapText="1"/>
    </xf>
    <xf numFmtId="3" fontId="2" fillId="10" borderId="7" xfId="0" applyNumberFormat="1" applyFont="1" applyFill="1" applyBorder="1" applyAlignment="1">
      <alignment vertical="center" wrapText="1"/>
    </xf>
    <xf numFmtId="0" fontId="16" fillId="10" borderId="0" xfId="0" applyFont="1" applyFill="1" applyAlignment="1">
      <alignment horizontal="center" vertical="center" wrapText="1"/>
    </xf>
    <xf numFmtId="0" fontId="24" fillId="10" borderId="7" xfId="0" applyFont="1" applyFill="1" applyBorder="1" applyAlignment="1">
      <alignment horizontal="left" vertical="center" wrapText="1"/>
    </xf>
    <xf numFmtId="0" fontId="22" fillId="10" borderId="7" xfId="0" applyFont="1" applyFill="1" applyBorder="1" applyAlignment="1">
      <alignment horizontal="left" vertical="center" wrapText="1"/>
    </xf>
    <xf numFmtId="0" fontId="25" fillId="10" borderId="0" xfId="0" applyFont="1" applyFill="1"/>
    <xf numFmtId="0" fontId="2" fillId="10" borderId="6" xfId="0" applyFont="1" applyFill="1" applyBorder="1" applyAlignment="1">
      <alignment horizontal="center" vertical="center" wrapText="1"/>
    </xf>
    <xf numFmtId="0" fontId="2" fillId="10" borderId="9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 vertical="center" wrapText="1"/>
    </xf>
    <xf numFmtId="0" fontId="27" fillId="10" borderId="6" xfId="1" applyFont="1" applyFill="1" applyBorder="1" applyAlignment="1">
      <alignment horizontal="center" vertical="center" wrapText="1"/>
    </xf>
    <xf numFmtId="0" fontId="27" fillId="10" borderId="0" xfId="1" applyFont="1" applyFill="1" applyAlignment="1">
      <alignment horizontal="center" vertical="center" wrapText="1"/>
    </xf>
    <xf numFmtId="0" fontId="2" fillId="10" borderId="0" xfId="0" applyFont="1" applyFill="1" applyAlignment="1">
      <alignment horizontal="left" wrapText="1"/>
    </xf>
    <xf numFmtId="3" fontId="2" fillId="10" borderId="0" xfId="0" applyNumberFormat="1" applyFont="1" applyFill="1" applyAlignment="1">
      <alignment horizontal="center" vertical="center" wrapText="1"/>
    </xf>
    <xf numFmtId="0" fontId="2" fillId="10" borderId="0" xfId="0" applyFont="1" applyFill="1" applyAlignment="1">
      <alignment horizontal="left" vertical="center" wrapText="1"/>
    </xf>
    <xf numFmtId="0" fontId="2" fillId="10" borderId="0" xfId="0" applyFont="1" applyFill="1" applyAlignment="1">
      <alignment vertical="center"/>
    </xf>
    <xf numFmtId="0" fontId="28" fillId="10" borderId="0" xfId="0" applyFont="1" applyFill="1" applyAlignment="1">
      <alignment horizontal="center" vertical="center" wrapText="1"/>
    </xf>
    <xf numFmtId="0" fontId="28" fillId="10" borderId="7" xfId="0" applyFont="1" applyFill="1" applyBorder="1" applyAlignment="1">
      <alignment horizontal="center" vertical="center" wrapText="1"/>
    </xf>
    <xf numFmtId="3" fontId="28" fillId="10" borderId="7" xfId="0" applyNumberFormat="1" applyFont="1" applyFill="1" applyBorder="1" applyAlignment="1">
      <alignment horizontal="center" vertical="center" wrapText="1"/>
    </xf>
    <xf numFmtId="3" fontId="28" fillId="10" borderId="15" xfId="0" applyNumberFormat="1" applyFont="1" applyFill="1" applyBorder="1" applyAlignment="1">
      <alignment horizontal="center" vertical="center" wrapText="1"/>
    </xf>
    <xf numFmtId="3" fontId="28" fillId="9" borderId="7" xfId="0" applyNumberFormat="1" applyFont="1" applyFill="1" applyBorder="1" applyAlignment="1">
      <alignment horizontal="center" vertical="center" wrapText="1"/>
    </xf>
    <xf numFmtId="3" fontId="2" fillId="10" borderId="0" xfId="0" applyNumberFormat="1" applyFont="1" applyFill="1" applyAlignment="1">
      <alignment horizontal="center" vertical="center"/>
    </xf>
    <xf numFmtId="0" fontId="10" fillId="10" borderId="7" xfId="0" applyFont="1" applyFill="1" applyBorder="1" applyAlignment="1">
      <alignment horizontal="center" vertical="center" wrapText="1"/>
    </xf>
    <xf numFmtId="3" fontId="28" fillId="10" borderId="0" xfId="0" applyNumberFormat="1" applyFont="1" applyFill="1" applyAlignment="1">
      <alignment horizontal="center" vertical="center" wrapText="1"/>
    </xf>
    <xf numFmtId="3" fontId="16" fillId="10" borderId="5" xfId="0" applyNumberFormat="1" applyFont="1" applyFill="1" applyBorder="1" applyAlignment="1">
      <alignment horizontal="center" vertical="center" wrapText="1"/>
    </xf>
    <xf numFmtId="0" fontId="23" fillId="10" borderId="7" xfId="0" applyFont="1" applyFill="1" applyBorder="1" applyAlignment="1">
      <alignment horizontal="left" vertical="center" wrapText="1"/>
    </xf>
    <xf numFmtId="0" fontId="3" fillId="10" borderId="15" xfId="0" applyFont="1" applyFill="1" applyBorder="1" applyAlignment="1">
      <alignment vertical="center" wrapText="1"/>
    </xf>
    <xf numFmtId="0" fontId="30" fillId="10" borderId="0" xfId="0" applyFont="1" applyFill="1" applyAlignment="1">
      <alignment horizontal="left" vertical="center" wrapText="1"/>
    </xf>
    <xf numFmtId="0" fontId="26" fillId="10" borderId="8" xfId="0" applyFont="1" applyFill="1" applyBorder="1" applyAlignment="1">
      <alignment horizontal="left" vertical="center" wrapText="1"/>
    </xf>
    <xf numFmtId="3" fontId="31" fillId="9" borderId="7" xfId="0" applyNumberFormat="1" applyFont="1" applyFill="1" applyBorder="1" applyAlignment="1">
      <alignment horizontal="center" vertical="center" wrapText="1"/>
    </xf>
    <xf numFmtId="3" fontId="31" fillId="10" borderId="7" xfId="0" applyNumberFormat="1" applyFont="1" applyFill="1" applyBorder="1" applyAlignment="1">
      <alignment horizontal="center" vertical="center" wrapText="1"/>
    </xf>
    <xf numFmtId="3" fontId="31" fillId="0" borderId="1" xfId="0" applyNumberFormat="1" applyFont="1" applyBorder="1"/>
    <xf numFmtId="0" fontId="31" fillId="0" borderId="1" xfId="0" applyFont="1" applyBorder="1" applyAlignment="1">
      <alignment horizontal="center"/>
    </xf>
    <xf numFmtId="0" fontId="31" fillId="0" borderId="0" xfId="0" applyFont="1" applyAlignment="1">
      <alignment horizontal="center"/>
    </xf>
    <xf numFmtId="0" fontId="31" fillId="10" borderId="0" xfId="0" applyFont="1" applyFill="1" applyAlignment="1">
      <alignment horizontal="center"/>
    </xf>
    <xf numFmtId="0" fontId="31" fillId="0" borderId="0" xfId="0" applyFont="1" applyAlignment="1">
      <alignment wrapText="1"/>
    </xf>
    <xf numFmtId="0" fontId="31" fillId="10" borderId="0" xfId="0" applyFont="1" applyFill="1" applyAlignment="1">
      <alignment wrapText="1"/>
    </xf>
    <xf numFmtId="3" fontId="31" fillId="0" borderId="0" xfId="0" applyNumberFormat="1" applyFont="1"/>
    <xf numFmtId="3" fontId="34" fillId="0" borderId="0" xfId="0" applyNumberFormat="1" applyFont="1"/>
    <xf numFmtId="0" fontId="31" fillId="0" borderId="0" xfId="0" applyFont="1" applyAlignment="1">
      <alignment horizontal="left" wrapText="1"/>
    </xf>
    <xf numFmtId="0" fontId="31" fillId="10" borderId="0" xfId="0" applyFont="1" applyFill="1" applyAlignment="1">
      <alignment horizontal="left" wrapText="1"/>
    </xf>
    <xf numFmtId="0" fontId="31" fillId="10" borderId="7" xfId="0" applyFont="1" applyFill="1" applyBorder="1" applyAlignment="1">
      <alignment horizontal="center" vertical="center" wrapText="1"/>
    </xf>
    <xf numFmtId="3" fontId="31" fillId="0" borderId="0" xfId="0" applyNumberFormat="1" applyFont="1" applyAlignment="1">
      <alignment horizontal="center" vertical="center" wrapText="1"/>
    </xf>
    <xf numFmtId="3" fontId="31" fillId="10" borderId="0" xfId="0" applyNumberFormat="1" applyFont="1" applyFill="1" applyAlignment="1">
      <alignment horizontal="center" vertical="center" wrapText="1"/>
    </xf>
    <xf numFmtId="3" fontId="31" fillId="10" borderId="15" xfId="0" applyNumberFormat="1" applyFont="1" applyFill="1" applyBorder="1" applyAlignment="1">
      <alignment horizontal="center" vertical="center" wrapText="1"/>
    </xf>
    <xf numFmtId="3" fontId="31" fillId="0" borderId="0" xfId="0" applyNumberFormat="1" applyFont="1" applyAlignment="1">
      <alignment vertical="center"/>
    </xf>
    <xf numFmtId="0" fontId="31" fillId="0" borderId="0" xfId="0" applyFont="1" applyAlignment="1">
      <alignment horizontal="center" vertical="center"/>
    </xf>
    <xf numFmtId="0" fontId="31" fillId="10" borderId="0" xfId="0" applyFont="1" applyFill="1" applyAlignment="1">
      <alignment horizontal="center" vertical="center"/>
    </xf>
    <xf numFmtId="0" fontId="31" fillId="0" borderId="0" xfId="0" applyFont="1" applyAlignment="1">
      <alignment horizontal="left" vertical="center" wrapText="1"/>
    </xf>
    <xf numFmtId="0" fontId="31" fillId="10" borderId="0" xfId="0" applyFont="1" applyFill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0" fontId="31" fillId="10" borderId="0" xfId="0" applyFont="1" applyFill="1" applyAlignment="1">
      <alignment horizontal="center" vertical="center" wrapText="1"/>
    </xf>
    <xf numFmtId="0" fontId="31" fillId="0" borderId="5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1" fillId="10" borderId="6" xfId="0" applyFont="1" applyFill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31" fillId="10" borderId="5" xfId="0" applyFont="1" applyFill="1" applyBorder="1" applyAlignment="1">
      <alignment horizontal="center" vertical="center"/>
    </xf>
    <xf numFmtId="0" fontId="31" fillId="10" borderId="6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3" fontId="31" fillId="0" borderId="7" xfId="0" applyNumberFormat="1" applyFont="1" applyBorder="1" applyAlignment="1">
      <alignment horizontal="center" vertical="center" wrapText="1"/>
    </xf>
    <xf numFmtId="3" fontId="35" fillId="10" borderId="6" xfId="1" applyNumberFormat="1" applyFont="1" applyFill="1" applyBorder="1" applyAlignment="1">
      <alignment horizontal="center" vertical="center" wrapText="1"/>
    </xf>
    <xf numFmtId="3" fontId="35" fillId="10" borderId="0" xfId="1" applyNumberFormat="1" applyFont="1" applyFill="1" applyAlignment="1">
      <alignment horizontal="center" vertical="center" wrapText="1"/>
    </xf>
    <xf numFmtId="3" fontId="31" fillId="10" borderId="5" xfId="0" applyNumberFormat="1" applyFont="1" applyFill="1" applyBorder="1" applyAlignment="1">
      <alignment horizontal="center" vertical="center" wrapText="1"/>
    </xf>
    <xf numFmtId="3" fontId="31" fillId="4" borderId="6" xfId="0" applyNumberFormat="1" applyFont="1" applyFill="1" applyBorder="1" applyAlignment="1">
      <alignment horizontal="center" vertical="center" wrapText="1"/>
    </xf>
    <xf numFmtId="0" fontId="31" fillId="10" borderId="9" xfId="0" applyFont="1" applyFill="1" applyBorder="1" applyAlignment="1">
      <alignment horizontal="center" vertical="center" wrapText="1"/>
    </xf>
    <xf numFmtId="3" fontId="31" fillId="4" borderId="0" xfId="0" applyNumberFormat="1" applyFont="1" applyFill="1" applyAlignment="1">
      <alignment horizontal="center" vertical="center" wrapText="1"/>
    </xf>
    <xf numFmtId="0" fontId="31" fillId="10" borderId="10" xfId="0" applyFont="1" applyFill="1" applyBorder="1" applyAlignment="1">
      <alignment horizontal="center" vertical="center" wrapText="1"/>
    </xf>
    <xf numFmtId="0" fontId="31" fillId="10" borderId="4" xfId="0" applyFont="1" applyFill="1" applyBorder="1" applyAlignment="1">
      <alignment horizontal="center" vertical="center" wrapText="1"/>
    </xf>
    <xf numFmtId="3" fontId="31" fillId="4" borderId="17" xfId="0" applyNumberFormat="1" applyFont="1" applyFill="1" applyBorder="1" applyAlignment="1">
      <alignment horizontal="center" vertical="center" wrapText="1"/>
    </xf>
    <xf numFmtId="0" fontId="31" fillId="10" borderId="15" xfId="0" applyFont="1" applyFill="1" applyBorder="1" applyAlignment="1">
      <alignment horizontal="center" vertical="center" wrapText="1"/>
    </xf>
    <xf numFmtId="3" fontId="31" fillId="0" borderId="12" xfId="0" applyNumberFormat="1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3" fontId="31" fillId="8" borderId="0" xfId="0" applyNumberFormat="1" applyFont="1" applyFill="1" applyAlignment="1">
      <alignment horizontal="center" vertical="center" wrapText="1"/>
    </xf>
    <xf numFmtId="0" fontId="31" fillId="8" borderId="0" xfId="0" applyFont="1" applyFill="1" applyAlignment="1">
      <alignment horizontal="center" vertical="center" wrapText="1"/>
    </xf>
    <xf numFmtId="3" fontId="31" fillId="4" borderId="5" xfId="0" applyNumberFormat="1" applyFont="1" applyFill="1" applyBorder="1" applyAlignment="1">
      <alignment horizontal="center" vertical="center" wrapText="1"/>
    </xf>
    <xf numFmtId="3" fontId="31" fillId="4" borderId="13" xfId="0" applyNumberFormat="1" applyFont="1" applyFill="1" applyBorder="1" applyAlignment="1">
      <alignment horizontal="center" vertical="center" wrapText="1"/>
    </xf>
    <xf numFmtId="3" fontId="31" fillId="0" borderId="15" xfId="0" applyNumberFormat="1" applyFont="1" applyBorder="1" applyAlignment="1">
      <alignment horizontal="center" vertical="center" wrapText="1"/>
    </xf>
    <xf numFmtId="3" fontId="31" fillId="0" borderId="4" xfId="0" applyNumberFormat="1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3" fontId="31" fillId="9" borderId="0" xfId="0" applyNumberFormat="1" applyFont="1" applyFill="1" applyAlignment="1">
      <alignment horizontal="center" vertical="center" wrapText="1"/>
    </xf>
    <xf numFmtId="0" fontId="31" fillId="9" borderId="0" xfId="0" applyFont="1" applyFill="1" applyAlignment="1">
      <alignment horizontal="center" vertical="center" wrapText="1"/>
    </xf>
    <xf numFmtId="3" fontId="31" fillId="9" borderId="9" xfId="0" applyNumberFormat="1" applyFont="1" applyFill="1" applyBorder="1" applyAlignment="1">
      <alignment horizontal="center" vertical="center" wrapText="1"/>
    </xf>
    <xf numFmtId="0" fontId="31" fillId="9" borderId="7" xfId="0" applyFont="1" applyFill="1" applyBorder="1" applyAlignment="1">
      <alignment horizontal="center" vertical="center" wrapText="1"/>
    </xf>
    <xf numFmtId="3" fontId="31" fillId="0" borderId="10" xfId="0" applyNumberFormat="1" applyFont="1" applyBorder="1" applyAlignment="1">
      <alignment horizontal="center" vertical="center" wrapText="1"/>
    </xf>
    <xf numFmtId="3" fontId="31" fillId="9" borderId="10" xfId="0" applyNumberFormat="1" applyFont="1" applyFill="1" applyBorder="1" applyAlignment="1">
      <alignment horizontal="center" vertical="center" wrapText="1"/>
    </xf>
    <xf numFmtId="9" fontId="31" fillId="9" borderId="7" xfId="0" applyNumberFormat="1" applyFont="1" applyFill="1" applyBorder="1" applyAlignment="1">
      <alignment horizontal="center" vertical="center" wrapText="1"/>
    </xf>
    <xf numFmtId="9" fontId="31" fillId="0" borderId="0" xfId="0" applyNumberFormat="1" applyFont="1" applyAlignment="1">
      <alignment horizontal="center" vertical="center" wrapText="1"/>
    </xf>
    <xf numFmtId="9" fontId="31" fillId="10" borderId="0" xfId="0" applyNumberFormat="1" applyFont="1" applyFill="1" applyAlignment="1">
      <alignment horizontal="center" vertical="center" wrapText="1"/>
    </xf>
    <xf numFmtId="3" fontId="31" fillId="0" borderId="14" xfId="0" applyNumberFormat="1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9" fontId="31" fillId="0" borderId="15" xfId="0" applyNumberFormat="1" applyFont="1" applyBorder="1" applyAlignment="1">
      <alignment horizontal="center" vertical="center" wrapText="1"/>
    </xf>
    <xf numFmtId="0" fontId="31" fillId="9" borderId="0" xfId="0" applyFont="1" applyFill="1" applyAlignment="1">
      <alignment horizontal="center" vertical="center"/>
    </xf>
    <xf numFmtId="3" fontId="31" fillId="0" borderId="0" xfId="0" applyNumberFormat="1" applyFont="1" applyAlignment="1">
      <alignment vertical="center" wrapText="1"/>
    </xf>
    <xf numFmtId="0" fontId="31" fillId="0" borderId="0" xfId="0" applyFont="1" applyAlignment="1">
      <alignment vertical="center" wrapText="1"/>
    </xf>
    <xf numFmtId="0" fontId="31" fillId="10" borderId="0" xfId="0" applyFont="1" applyFill="1" applyAlignment="1">
      <alignment vertical="center" wrapText="1"/>
    </xf>
    <xf numFmtId="0" fontId="31" fillId="13" borderId="0" xfId="0" applyFont="1" applyFill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1" fillId="10" borderId="0" xfId="0" applyFont="1" applyFill="1" applyAlignment="1">
      <alignment vertical="center"/>
    </xf>
    <xf numFmtId="0" fontId="31" fillId="0" borderId="0" xfId="0" applyFont="1"/>
    <xf numFmtId="0" fontId="31" fillId="10" borderId="0" xfId="0" applyFont="1" applyFill="1"/>
    <xf numFmtId="4" fontId="21" fillId="14" borderId="4" xfId="0" applyNumberFormat="1" applyFont="1" applyFill="1" applyBorder="1" applyAlignment="1">
      <alignment horizontal="center" vertical="center" wrapText="1"/>
    </xf>
    <xf numFmtId="0" fontId="28" fillId="14" borderId="10" xfId="0" applyFont="1" applyFill="1" applyBorder="1" applyAlignment="1">
      <alignment horizontal="center" vertical="center" wrapText="1"/>
    </xf>
    <xf numFmtId="0" fontId="28" fillId="14" borderId="7" xfId="0" applyFont="1" applyFill="1" applyBorder="1" applyAlignment="1">
      <alignment vertical="center" wrapText="1"/>
    </xf>
    <xf numFmtId="4" fontId="28" fillId="10" borderId="0" xfId="0" applyNumberFormat="1" applyFont="1" applyFill="1" applyAlignment="1">
      <alignment horizontal="center" vertical="center"/>
    </xf>
    <xf numFmtId="0" fontId="28" fillId="10" borderId="0" xfId="0" applyFont="1" applyFill="1"/>
    <xf numFmtId="4" fontId="21" fillId="14" borderId="12" xfId="0" applyNumberFormat="1" applyFont="1" applyFill="1" applyBorder="1" applyAlignment="1">
      <alignment horizontal="center" vertical="center" wrapText="1"/>
    </xf>
    <xf numFmtId="0" fontId="19" fillId="10" borderId="0" xfId="0" applyFont="1" applyFill="1"/>
    <xf numFmtId="0" fontId="28" fillId="14" borderId="7" xfId="0" applyFont="1" applyFill="1" applyBorder="1" applyAlignment="1">
      <alignment horizontal="center" vertical="center" wrapText="1"/>
    </xf>
    <xf numFmtId="4" fontId="21" fillId="14" borderId="15" xfId="0" applyNumberFormat="1" applyFont="1" applyFill="1" applyBorder="1" applyAlignment="1">
      <alignment horizontal="center" vertical="center" wrapText="1"/>
    </xf>
    <xf numFmtId="4" fontId="29" fillId="10" borderId="7" xfId="3" applyNumberFormat="1" applyFont="1" applyFill="1" applyBorder="1" applyAlignment="1">
      <alignment horizontal="center" vertical="center"/>
    </xf>
    <xf numFmtId="3" fontId="28" fillId="14" borderId="7" xfId="0" applyNumberFormat="1" applyFont="1" applyFill="1" applyBorder="1" applyAlignment="1">
      <alignment horizontal="center" vertical="center" wrapText="1"/>
    </xf>
    <xf numFmtId="4" fontId="28" fillId="14" borderId="7" xfId="0" applyNumberFormat="1" applyFont="1" applyFill="1" applyBorder="1" applyAlignment="1">
      <alignment horizontal="center" vertical="center" wrapText="1"/>
    </xf>
    <xf numFmtId="3" fontId="28" fillId="7" borderId="7" xfId="0" applyNumberFormat="1" applyFont="1" applyFill="1" applyBorder="1" applyAlignment="1">
      <alignment horizontal="center" vertical="center" wrapText="1"/>
    </xf>
    <xf numFmtId="4" fontId="28" fillId="10" borderId="7" xfId="0" applyNumberFormat="1" applyFont="1" applyFill="1" applyBorder="1" applyAlignment="1">
      <alignment horizontal="center" vertical="center" wrapText="1"/>
    </xf>
    <xf numFmtId="4" fontId="28" fillId="8" borderId="7" xfId="0" applyNumberFormat="1" applyFont="1" applyFill="1" applyBorder="1" applyAlignment="1">
      <alignment horizontal="center" vertical="center" wrapText="1"/>
    </xf>
    <xf numFmtId="4" fontId="28" fillId="14" borderId="0" xfId="0" applyNumberFormat="1" applyFont="1" applyFill="1" applyAlignment="1">
      <alignment horizontal="center" vertical="center"/>
    </xf>
    <xf numFmtId="0" fontId="28" fillId="14" borderId="0" xfId="0" applyFont="1" applyFill="1"/>
    <xf numFmtId="0" fontId="28" fillId="17" borderId="0" xfId="0" applyFont="1" applyFill="1"/>
    <xf numFmtId="3" fontId="28" fillId="17" borderId="0" xfId="0" applyNumberFormat="1" applyFont="1" applyFill="1"/>
    <xf numFmtId="4" fontId="29" fillId="10" borderId="0" xfId="3" applyNumberFormat="1" applyFont="1" applyFill="1" applyBorder="1" applyAlignment="1">
      <alignment horizontal="center" vertical="center"/>
    </xf>
    <xf numFmtId="0" fontId="28" fillId="10" borderId="0" xfId="0" applyFont="1" applyFill="1" applyAlignment="1">
      <alignment vertical="center" wrapText="1"/>
    </xf>
    <xf numFmtId="3" fontId="32" fillId="0" borderId="7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10" borderId="1" xfId="0" applyFont="1" applyFill="1" applyBorder="1"/>
    <xf numFmtId="4" fontId="2" fillId="10" borderId="1" xfId="0" applyNumberFormat="1" applyFont="1" applyFill="1" applyBorder="1"/>
    <xf numFmtId="0" fontId="28" fillId="10" borderId="0" xfId="0" applyFont="1" applyFill="1" applyAlignment="1">
      <alignment horizontal="center"/>
    </xf>
    <xf numFmtId="0" fontId="28" fillId="10" borderId="0" xfId="0" applyFont="1" applyFill="1" applyAlignment="1">
      <alignment horizontal="center" vertical="center"/>
    </xf>
    <xf numFmtId="4" fontId="2" fillId="10" borderId="0" xfId="0" applyNumberFormat="1" applyFont="1" applyFill="1"/>
    <xf numFmtId="0" fontId="28" fillId="10" borderId="0" xfId="0" applyFont="1" applyFill="1" applyAlignment="1">
      <alignment horizontal="center" wrapText="1"/>
    </xf>
    <xf numFmtId="0" fontId="28" fillId="10" borderId="0" xfId="0" applyFont="1" applyFill="1" applyAlignment="1">
      <alignment wrapText="1"/>
    </xf>
    <xf numFmtId="0" fontId="11" fillId="10" borderId="0" xfId="0" applyFont="1" applyFill="1"/>
    <xf numFmtId="4" fontId="11" fillId="10" borderId="0" xfId="0" applyNumberFormat="1" applyFont="1" applyFill="1"/>
    <xf numFmtId="0" fontId="28" fillId="10" borderId="0" xfId="0" applyFont="1" applyFill="1" applyAlignment="1">
      <alignment horizontal="left" wrapText="1"/>
    </xf>
    <xf numFmtId="4" fontId="2" fillId="10" borderId="0" xfId="0" applyNumberFormat="1" applyFont="1" applyFill="1" applyAlignment="1">
      <alignment horizontal="left" wrapText="1"/>
    </xf>
    <xf numFmtId="0" fontId="28" fillId="14" borderId="0" xfId="0" applyFont="1" applyFill="1" applyAlignment="1">
      <alignment horizontal="center" vertical="center"/>
    </xf>
    <xf numFmtId="0" fontId="37" fillId="14" borderId="0" xfId="0" applyFont="1" applyFill="1" applyAlignment="1">
      <alignment horizontal="center" vertical="center"/>
    </xf>
    <xf numFmtId="4" fontId="37" fillId="14" borderId="0" xfId="0" applyNumberFormat="1" applyFont="1" applyFill="1"/>
    <xf numFmtId="4" fontId="28" fillId="7" borderId="7" xfId="0" applyNumberFormat="1" applyFont="1" applyFill="1" applyBorder="1" applyAlignment="1">
      <alignment horizontal="center" vertical="center" wrapText="1"/>
    </xf>
    <xf numFmtId="164" fontId="28" fillId="10" borderId="7" xfId="0" applyNumberFormat="1" applyFont="1" applyFill="1" applyBorder="1" applyAlignment="1">
      <alignment horizontal="center" vertical="center" wrapText="1"/>
    </xf>
    <xf numFmtId="3" fontId="28" fillId="10" borderId="0" xfId="0" applyNumberFormat="1" applyFont="1" applyFill="1" applyAlignment="1">
      <alignment horizontal="center" vertical="center"/>
    </xf>
    <xf numFmtId="0" fontId="28" fillId="7" borderId="7" xfId="0" applyFont="1" applyFill="1" applyBorder="1" applyAlignment="1">
      <alignment horizontal="center" vertical="center" wrapText="1"/>
    </xf>
    <xf numFmtId="2" fontId="28" fillId="10" borderId="7" xfId="0" applyNumberFormat="1" applyFont="1" applyFill="1" applyBorder="1" applyAlignment="1">
      <alignment horizontal="center" vertical="center" wrapText="1"/>
    </xf>
    <xf numFmtId="4" fontId="28" fillId="14" borderId="0" xfId="0" applyNumberFormat="1" applyFont="1" applyFill="1"/>
    <xf numFmtId="4" fontId="28" fillId="9" borderId="7" xfId="0" applyNumberFormat="1" applyFont="1" applyFill="1" applyBorder="1" applyAlignment="1">
      <alignment horizontal="center" vertical="center" wrapText="1"/>
    </xf>
    <xf numFmtId="4" fontId="28" fillId="10" borderId="0" xfId="0" applyNumberFormat="1" applyFont="1" applyFill="1"/>
    <xf numFmtId="0" fontId="2" fillId="17" borderId="0" xfId="0" applyFont="1" applyFill="1"/>
    <xf numFmtId="4" fontId="28" fillId="17" borderId="0" xfId="0" applyNumberFormat="1" applyFont="1" applyFill="1"/>
    <xf numFmtId="4" fontId="28" fillId="10" borderId="0" xfId="0" applyNumberFormat="1" applyFont="1" applyFill="1" applyAlignment="1">
      <alignment horizontal="center" vertical="center" wrapText="1"/>
    </xf>
    <xf numFmtId="3" fontId="28" fillId="7" borderId="7" xfId="0" applyNumberFormat="1" applyFont="1" applyFill="1" applyBorder="1" applyAlignment="1">
      <alignment horizontal="center" vertical="center"/>
    </xf>
    <xf numFmtId="4" fontId="28" fillId="10" borderId="7" xfId="0" applyNumberFormat="1" applyFont="1" applyFill="1" applyBorder="1" applyAlignment="1">
      <alignment horizontal="center" vertical="center"/>
    </xf>
    <xf numFmtId="3" fontId="28" fillId="7" borderId="15" xfId="0" applyNumberFormat="1" applyFont="1" applyFill="1" applyBorder="1" applyAlignment="1">
      <alignment horizontal="center" vertical="center" wrapText="1"/>
    </xf>
    <xf numFmtId="4" fontId="28" fillId="10" borderId="15" xfId="0" applyNumberFormat="1" applyFont="1" applyFill="1" applyBorder="1" applyAlignment="1">
      <alignment horizontal="center" vertical="center" wrapText="1"/>
    </xf>
    <xf numFmtId="4" fontId="28" fillId="7" borderId="15" xfId="0" applyNumberFormat="1" applyFont="1" applyFill="1" applyBorder="1" applyAlignment="1">
      <alignment horizontal="center" vertical="center" wrapText="1"/>
    </xf>
    <xf numFmtId="4" fontId="2" fillId="10" borderId="0" xfId="0" applyNumberFormat="1" applyFont="1" applyFill="1" applyAlignment="1">
      <alignment horizontal="center" vertical="center" wrapText="1"/>
    </xf>
    <xf numFmtId="0" fontId="28" fillId="10" borderId="0" xfId="0" applyFont="1" applyFill="1" applyAlignment="1">
      <alignment horizontal="left" vertical="center" wrapText="1"/>
    </xf>
    <xf numFmtId="164" fontId="28" fillId="7" borderId="7" xfId="0" applyNumberFormat="1" applyFont="1" applyFill="1" applyBorder="1" applyAlignment="1">
      <alignment horizontal="center" vertical="center" wrapText="1"/>
    </xf>
    <xf numFmtId="4" fontId="0" fillId="10" borderId="0" xfId="0" applyNumberFormat="1" applyFill="1"/>
    <xf numFmtId="3" fontId="29" fillId="7" borderId="7" xfId="0" applyNumberFormat="1" applyFont="1" applyFill="1" applyBorder="1" applyAlignment="1">
      <alignment horizontal="center" vertical="center" wrapText="1"/>
    </xf>
    <xf numFmtId="4" fontId="29" fillId="10" borderId="7" xfId="0" applyNumberFormat="1" applyFont="1" applyFill="1" applyBorder="1" applyAlignment="1">
      <alignment horizontal="center" vertical="center" wrapText="1"/>
    </xf>
    <xf numFmtId="0" fontId="28" fillId="15" borderId="0" xfId="0" applyFont="1" applyFill="1"/>
    <xf numFmtId="4" fontId="28" fillId="15" borderId="0" xfId="0" applyNumberFormat="1" applyFont="1" applyFill="1"/>
    <xf numFmtId="0" fontId="2" fillId="15" borderId="0" xfId="0" applyFont="1" applyFill="1"/>
    <xf numFmtId="3" fontId="28" fillId="20" borderId="7" xfId="0" applyNumberFormat="1" applyFont="1" applyFill="1" applyBorder="1" applyAlignment="1">
      <alignment horizontal="center" vertical="center" wrapText="1"/>
    </xf>
    <xf numFmtId="164" fontId="2" fillId="10" borderId="0" xfId="0" applyNumberFormat="1" applyFont="1" applyFill="1"/>
    <xf numFmtId="0" fontId="5" fillId="10" borderId="0" xfId="0" applyFont="1" applyFill="1"/>
    <xf numFmtId="3" fontId="28" fillId="10" borderId="6" xfId="0" applyNumberFormat="1" applyFont="1" applyFill="1" applyBorder="1" applyAlignment="1">
      <alignment horizontal="center" vertical="center" wrapText="1"/>
    </xf>
    <xf numFmtId="4" fontId="28" fillId="10" borderId="6" xfId="0" applyNumberFormat="1" applyFont="1" applyFill="1" applyBorder="1" applyAlignment="1">
      <alignment horizontal="center" vertical="center" wrapText="1"/>
    </xf>
    <xf numFmtId="0" fontId="19" fillId="10" borderId="6" xfId="0" applyFont="1" applyFill="1" applyBorder="1" applyAlignment="1">
      <alignment horizontal="center" vertical="center" wrapText="1"/>
    </xf>
    <xf numFmtId="3" fontId="28" fillId="14" borderId="8" xfId="0" applyNumberFormat="1" applyFont="1" applyFill="1" applyBorder="1" applyAlignment="1">
      <alignment horizontal="center" vertical="center" wrapText="1"/>
    </xf>
    <xf numFmtId="4" fontId="28" fillId="10" borderId="9" xfId="0" applyNumberFormat="1" applyFont="1" applyFill="1" applyBorder="1" applyAlignment="1">
      <alignment horizontal="center" vertical="center" wrapText="1"/>
    </xf>
    <xf numFmtId="4" fontId="28" fillId="10" borderId="8" xfId="0" applyNumberFormat="1" applyFont="1" applyFill="1" applyBorder="1" applyAlignment="1">
      <alignment horizontal="center" vertical="center" wrapText="1"/>
    </xf>
    <xf numFmtId="3" fontId="28" fillId="10" borderId="8" xfId="0" applyNumberFormat="1" applyFont="1" applyFill="1" applyBorder="1" applyAlignment="1">
      <alignment horizontal="center" vertical="center" wrapText="1"/>
    </xf>
    <xf numFmtId="3" fontId="28" fillId="10" borderId="9" xfId="0" applyNumberFormat="1" applyFont="1" applyFill="1" applyBorder="1" applyAlignment="1">
      <alignment horizontal="center" vertical="center" wrapText="1"/>
    </xf>
    <xf numFmtId="0" fontId="28" fillId="7" borderId="15" xfId="0" applyFont="1" applyFill="1" applyBorder="1" applyAlignment="1">
      <alignment horizontal="center" vertical="center" wrapText="1"/>
    </xf>
    <xf numFmtId="0" fontId="28" fillId="10" borderId="15" xfId="0" applyFont="1" applyFill="1" applyBorder="1" applyAlignment="1">
      <alignment horizontal="center" vertical="center" wrapText="1"/>
    </xf>
    <xf numFmtId="165" fontId="28" fillId="10" borderId="7" xfId="0" applyNumberFormat="1" applyFont="1" applyFill="1" applyBorder="1" applyAlignment="1">
      <alignment horizontal="center" vertical="center" wrapText="1"/>
    </xf>
    <xf numFmtId="3" fontId="28" fillId="10" borderId="0" xfId="0" applyNumberFormat="1" applyFont="1" applyFill="1"/>
    <xf numFmtId="4" fontId="38" fillId="0" borderId="0" xfId="0" applyNumberFormat="1" applyFont="1"/>
    <xf numFmtId="4" fontId="38" fillId="21" borderId="21" xfId="0" applyNumberFormat="1" applyFont="1" applyFill="1" applyBorder="1" applyAlignment="1">
      <alignment horizontal="right" vertical="center" wrapText="1"/>
    </xf>
    <xf numFmtId="0" fontId="28" fillId="7" borderId="7" xfId="0" applyFont="1" applyFill="1" applyBorder="1" applyAlignment="1">
      <alignment horizontal="center" vertical="center"/>
    </xf>
    <xf numFmtId="0" fontId="28" fillId="10" borderId="7" xfId="0" applyFont="1" applyFill="1" applyBorder="1" applyAlignment="1">
      <alignment horizontal="center" vertical="center"/>
    </xf>
    <xf numFmtId="4" fontId="28" fillId="8" borderId="7" xfId="0" applyNumberFormat="1" applyFont="1" applyFill="1" applyBorder="1" applyAlignment="1">
      <alignment horizontal="center" vertical="center"/>
    </xf>
    <xf numFmtId="4" fontId="28" fillId="9" borderId="7" xfId="0" applyNumberFormat="1" applyFont="1" applyFill="1" applyBorder="1" applyAlignment="1">
      <alignment horizontal="center" vertical="center"/>
    </xf>
    <xf numFmtId="0" fontId="28" fillId="9" borderId="7" xfId="0" applyFont="1" applyFill="1" applyBorder="1" applyAlignment="1">
      <alignment horizontal="center" vertical="center"/>
    </xf>
    <xf numFmtId="0" fontId="2" fillId="10" borderId="0" xfId="0" applyFont="1" applyFill="1" applyAlignment="1">
      <alignment horizontal="left"/>
    </xf>
    <xf numFmtId="0" fontId="28" fillId="20" borderId="7" xfId="0" applyFont="1" applyFill="1" applyBorder="1" applyAlignment="1">
      <alignment horizontal="center" vertical="center"/>
    </xf>
    <xf numFmtId="3" fontId="31" fillId="14" borderId="0" xfId="0" applyNumberFormat="1" applyFont="1" applyFill="1" applyAlignment="1">
      <alignment horizontal="center" vertical="center"/>
    </xf>
    <xf numFmtId="4" fontId="31" fillId="14" borderId="0" xfId="0" applyNumberFormat="1" applyFont="1" applyFill="1" applyAlignment="1">
      <alignment horizontal="center" vertical="center"/>
    </xf>
    <xf numFmtId="3" fontId="28" fillId="14" borderId="0" xfId="0" applyNumberFormat="1" applyFont="1" applyFill="1" applyAlignment="1">
      <alignment horizontal="center" vertical="center"/>
    </xf>
    <xf numFmtId="0" fontId="28" fillId="0" borderId="0" xfId="0" applyFont="1"/>
    <xf numFmtId="0" fontId="28" fillId="10" borderId="9" xfId="0" applyFont="1" applyFill="1" applyBorder="1" applyAlignment="1">
      <alignment horizontal="center" vertical="center" wrapText="1"/>
    </xf>
    <xf numFmtId="0" fontId="28" fillId="10" borderId="4" xfId="0" applyFont="1" applyFill="1" applyBorder="1" applyAlignment="1">
      <alignment horizontal="center" vertical="center" wrapText="1"/>
    </xf>
    <xf numFmtId="0" fontId="28" fillId="10" borderId="10" xfId="0" applyFont="1" applyFill="1" applyBorder="1" applyAlignment="1">
      <alignment horizontal="center" vertical="center" wrapText="1"/>
    </xf>
    <xf numFmtId="9" fontId="28" fillId="10" borderId="0" xfId="0" applyNumberFormat="1" applyFont="1" applyFill="1" applyAlignment="1">
      <alignment horizontal="center" vertical="center" wrapText="1"/>
    </xf>
    <xf numFmtId="4" fontId="28" fillId="14" borderId="4" xfId="0" applyNumberFormat="1" applyFont="1" applyFill="1" applyBorder="1" applyAlignment="1">
      <alignment horizontal="center" vertical="center" wrapText="1"/>
    </xf>
    <xf numFmtId="0" fontId="21" fillId="10" borderId="0" xfId="0" applyFont="1" applyFill="1" applyAlignment="1">
      <alignment horizontal="center" vertical="center" wrapText="1"/>
    </xf>
    <xf numFmtId="4" fontId="21" fillId="10" borderId="0" xfId="0" applyNumberFormat="1" applyFont="1" applyFill="1" applyAlignment="1">
      <alignment horizontal="center" vertical="center" wrapText="1"/>
    </xf>
    <xf numFmtId="4" fontId="2" fillId="10" borderId="0" xfId="0" applyNumberFormat="1" applyFont="1" applyFill="1" applyAlignment="1">
      <alignment vertical="center"/>
    </xf>
    <xf numFmtId="3" fontId="28" fillId="14" borderId="4" xfId="0" applyNumberFormat="1" applyFont="1" applyFill="1" applyBorder="1" applyAlignment="1">
      <alignment horizontal="center" vertical="center" wrapText="1"/>
    </xf>
    <xf numFmtId="4" fontId="16" fillId="10" borderId="0" xfId="0" applyNumberFormat="1" applyFont="1" applyFill="1" applyAlignment="1">
      <alignment horizontal="center" vertical="center" wrapText="1"/>
    </xf>
    <xf numFmtId="3" fontId="28" fillId="7" borderId="10" xfId="0" applyNumberFormat="1" applyFont="1" applyFill="1" applyBorder="1" applyAlignment="1">
      <alignment horizontal="center" vertical="center" wrapText="1"/>
    </xf>
    <xf numFmtId="0" fontId="28" fillId="10" borderId="3" xfId="0" applyFont="1" applyFill="1" applyBorder="1" applyAlignment="1">
      <alignment horizontal="center" vertical="center" wrapText="1"/>
    </xf>
    <xf numFmtId="0" fontId="28" fillId="10" borderId="14" xfId="0" applyFont="1" applyFill="1" applyBorder="1" applyAlignment="1">
      <alignment horizontal="center" vertical="center" wrapText="1"/>
    </xf>
    <xf numFmtId="0" fontId="28" fillId="10" borderId="10" xfId="0" applyFont="1" applyFill="1" applyBorder="1" applyAlignment="1">
      <alignment horizontal="center" vertical="center"/>
    </xf>
    <xf numFmtId="0" fontId="28" fillId="10" borderId="16" xfId="0" applyFont="1" applyFill="1" applyBorder="1" applyAlignment="1">
      <alignment horizontal="center" vertical="center" wrapText="1"/>
    </xf>
    <xf numFmtId="0" fontId="28" fillId="10" borderId="8" xfId="0" applyFont="1" applyFill="1" applyBorder="1" applyAlignment="1">
      <alignment horizontal="center" vertical="center"/>
    </xf>
    <xf numFmtId="0" fontId="28" fillId="10" borderId="5" xfId="0" applyFont="1" applyFill="1" applyBorder="1" applyAlignment="1">
      <alignment horizontal="center" vertical="center" wrapText="1"/>
    </xf>
    <xf numFmtId="0" fontId="29" fillId="10" borderId="0" xfId="0" applyFont="1" applyFill="1" applyAlignment="1">
      <alignment horizontal="center" vertical="center" wrapText="1"/>
    </xf>
    <xf numFmtId="0" fontId="3" fillId="10" borderId="0" xfId="0" applyFont="1" applyFill="1"/>
    <xf numFmtId="0" fontId="0" fillId="15" borderId="0" xfId="0" applyFill="1"/>
    <xf numFmtId="3" fontId="0" fillId="15" borderId="0" xfId="0" applyNumberFormat="1" applyFill="1"/>
    <xf numFmtId="0" fontId="2" fillId="9" borderId="0" xfId="0" applyFont="1" applyFill="1"/>
    <xf numFmtId="0" fontId="39" fillId="19" borderId="7" xfId="0" applyFont="1" applyFill="1" applyBorder="1" applyAlignment="1">
      <alignment horizontal="center" vertical="center" wrapText="1"/>
    </xf>
    <xf numFmtId="3" fontId="39" fillId="19" borderId="7" xfId="0" applyNumberFormat="1" applyFont="1" applyFill="1" applyBorder="1" applyAlignment="1">
      <alignment horizontal="center" vertical="center" wrapText="1"/>
    </xf>
    <xf numFmtId="0" fontId="40" fillId="0" borderId="7" xfId="0" applyFont="1" applyBorder="1" applyAlignment="1">
      <alignment horizontal="center" vertical="center" wrapText="1"/>
    </xf>
    <xf numFmtId="0" fontId="39" fillId="19" borderId="8" xfId="0" applyFont="1" applyFill="1" applyBorder="1" applyAlignment="1">
      <alignment horizontal="center" vertical="center" wrapText="1"/>
    </xf>
    <xf numFmtId="0" fontId="33" fillId="10" borderId="6" xfId="1" applyFont="1" applyFill="1" applyBorder="1" applyAlignment="1">
      <alignment horizontal="center" vertical="center" wrapText="1"/>
    </xf>
    <xf numFmtId="0" fontId="41" fillId="0" borderId="0" xfId="0" applyFont="1"/>
    <xf numFmtId="3" fontId="2" fillId="6" borderId="0" xfId="0" applyNumberFormat="1" applyFont="1" applyFill="1" applyAlignment="1">
      <alignment horizontal="left" vertical="center"/>
    </xf>
    <xf numFmtId="0" fontId="2" fillId="6" borderId="0" xfId="0" applyFont="1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4" fontId="28" fillId="5" borderId="7" xfId="0" applyNumberFormat="1" applyFont="1" applyFill="1" applyBorder="1" applyAlignment="1">
      <alignment horizontal="center" vertical="center" wrapText="1"/>
    </xf>
    <xf numFmtId="4" fontId="28" fillId="6" borderId="7" xfId="0" applyNumberFormat="1" applyFont="1" applyFill="1" applyBorder="1" applyAlignment="1">
      <alignment horizontal="center" vertical="center" wrapText="1"/>
    </xf>
    <xf numFmtId="4" fontId="38" fillId="10" borderId="0" xfId="0" applyNumberFormat="1" applyFont="1" applyFill="1"/>
    <xf numFmtId="4" fontId="38" fillId="8" borderId="0" xfId="0" applyNumberFormat="1" applyFont="1" applyFill="1"/>
    <xf numFmtId="4" fontId="38" fillId="8" borderId="0" xfId="0" applyNumberFormat="1" applyFont="1" applyFill="1" applyAlignment="1">
      <alignment horizontal="right" vertical="center" wrapText="1"/>
    </xf>
    <xf numFmtId="4" fontId="38" fillId="10" borderId="0" xfId="0" applyNumberFormat="1" applyFont="1" applyFill="1" applyAlignment="1">
      <alignment horizontal="right" vertical="center" wrapText="1"/>
    </xf>
    <xf numFmtId="4" fontId="28" fillId="6" borderId="7" xfId="0" applyNumberFormat="1" applyFont="1" applyFill="1" applyBorder="1" applyAlignment="1">
      <alignment horizontal="center" vertical="center"/>
    </xf>
    <xf numFmtId="0" fontId="21" fillId="10" borderId="0" xfId="0" applyFont="1" applyFill="1" applyAlignment="1">
      <alignment horizontal="left" vertical="center" wrapText="1"/>
    </xf>
    <xf numFmtId="0" fontId="31" fillId="0" borderId="0" xfId="0" applyFont="1" applyAlignment="1">
      <alignment horizontal="left" vertical="center"/>
    </xf>
    <xf numFmtId="0" fontId="16" fillId="10" borderId="0" xfId="0" applyFont="1" applyFill="1" applyAlignment="1">
      <alignment horizontal="left" vertical="center" wrapText="1"/>
    </xf>
    <xf numFmtId="0" fontId="28" fillId="10" borderId="0" xfId="0" applyFont="1" applyFill="1" applyAlignment="1">
      <alignment horizontal="left" vertical="center"/>
    </xf>
    <xf numFmtId="0" fontId="0" fillId="10" borderId="0" xfId="0" applyFill="1" applyAlignment="1">
      <alignment horizontal="left" vertical="center"/>
    </xf>
    <xf numFmtId="0" fontId="31" fillId="10" borderId="0" xfId="0" applyFont="1" applyFill="1" applyAlignment="1">
      <alignment horizontal="left"/>
    </xf>
    <xf numFmtId="0" fontId="2" fillId="8" borderId="0" xfId="0" applyFont="1" applyFill="1" applyAlignment="1">
      <alignment horizontal="left"/>
    </xf>
    <xf numFmtId="0" fontId="0" fillId="10" borderId="0" xfId="0" applyFill="1" applyAlignment="1">
      <alignment vertical="center"/>
    </xf>
    <xf numFmtId="0" fontId="39" fillId="22" borderId="7" xfId="0" applyFont="1" applyFill="1" applyBorder="1" applyAlignment="1">
      <alignment horizontal="center" vertical="center" wrapText="1"/>
    </xf>
    <xf numFmtId="0" fontId="2" fillId="23" borderId="0" xfId="0" applyFont="1" applyFill="1"/>
    <xf numFmtId="0" fontId="2" fillId="9" borderId="7" xfId="0" applyFont="1" applyFill="1" applyBorder="1" applyAlignment="1">
      <alignment horizontal="center" vertical="center" wrapText="1"/>
    </xf>
    <xf numFmtId="3" fontId="2" fillId="10" borderId="0" xfId="0" applyNumberFormat="1" applyFont="1" applyFill="1" applyAlignment="1">
      <alignment horizontal="left" vertical="center"/>
    </xf>
    <xf numFmtId="0" fontId="2" fillId="24" borderId="7" xfId="0" applyFont="1" applyFill="1" applyBorder="1" applyAlignment="1">
      <alignment horizontal="center" vertical="center" wrapText="1"/>
    </xf>
    <xf numFmtId="0" fontId="2" fillId="24" borderId="0" xfId="0" applyFont="1" applyFill="1" applyAlignment="1">
      <alignment horizontal="center" vertical="center" wrapText="1"/>
    </xf>
    <xf numFmtId="0" fontId="34" fillId="24" borderId="4" xfId="0" applyFont="1" applyFill="1" applyBorder="1" applyAlignment="1">
      <alignment horizontal="center" vertical="center" wrapText="1"/>
    </xf>
    <xf numFmtId="0" fontId="34" fillId="24" borderId="15" xfId="0" applyFont="1" applyFill="1" applyBorder="1" applyAlignment="1">
      <alignment horizontal="center" vertical="center" wrapText="1"/>
    </xf>
    <xf numFmtId="3" fontId="31" fillId="24" borderId="7" xfId="0" applyNumberFormat="1" applyFont="1" applyFill="1" applyBorder="1" applyAlignment="1">
      <alignment horizontal="center" vertical="center" wrapText="1"/>
    </xf>
    <xf numFmtId="0" fontId="4" fillId="24" borderId="7" xfId="0" applyFont="1" applyFill="1" applyBorder="1" applyAlignment="1">
      <alignment horizontal="center" vertical="center" wrapText="1"/>
    </xf>
    <xf numFmtId="0" fontId="2" fillId="10" borderId="7" xfId="0" applyFont="1" applyFill="1" applyBorder="1" applyAlignment="1">
      <alignment horizontal="center" wrapText="1"/>
    </xf>
    <xf numFmtId="0" fontId="2" fillId="24" borderId="8" xfId="0" applyFont="1" applyFill="1" applyBorder="1" applyAlignment="1">
      <alignment horizontal="center" vertical="center" wrapText="1"/>
    </xf>
    <xf numFmtId="0" fontId="2" fillId="24" borderId="9" xfId="0" applyFont="1" applyFill="1" applyBorder="1" applyAlignment="1">
      <alignment horizontal="center" vertical="center" wrapText="1"/>
    </xf>
    <xf numFmtId="0" fontId="2" fillId="24" borderId="10" xfId="0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vertical="center" wrapText="1"/>
    </xf>
    <xf numFmtId="0" fontId="2" fillId="6" borderId="7" xfId="0" applyFont="1" applyFill="1" applyBorder="1" applyAlignment="1">
      <alignment vertical="center" wrapText="1"/>
    </xf>
    <xf numFmtId="0" fontId="2" fillId="10" borderId="7" xfId="0" applyFont="1" applyFill="1" applyBorder="1" applyAlignment="1">
      <alignment horizontal="left" vertical="center" wrapText="1"/>
    </xf>
    <xf numFmtId="0" fontId="2" fillId="24" borderId="0" xfId="0" applyFont="1" applyFill="1" applyAlignment="1">
      <alignment horizontal="center" wrapText="1"/>
    </xf>
    <xf numFmtId="0" fontId="2" fillId="24" borderId="0" xfId="0" applyFont="1" applyFill="1" applyAlignment="1">
      <alignment wrapText="1"/>
    </xf>
    <xf numFmtId="0" fontId="2" fillId="24" borderId="0" xfId="0" applyFont="1" applyFill="1" applyAlignment="1">
      <alignment horizontal="left" wrapText="1"/>
    </xf>
    <xf numFmtId="3" fontId="31" fillId="24" borderId="0" xfId="0" applyNumberFormat="1" applyFont="1" applyFill="1" applyAlignment="1">
      <alignment horizontal="left" wrapText="1"/>
    </xf>
    <xf numFmtId="3" fontId="31" fillId="24" borderId="8" xfId="0" applyNumberFormat="1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vertical="center" wrapText="1"/>
    </xf>
    <xf numFmtId="0" fontId="5" fillId="10" borderId="10" xfId="0" applyFont="1" applyFill="1" applyBorder="1" applyAlignment="1">
      <alignment vertical="center" wrapText="1"/>
    </xf>
    <xf numFmtId="0" fontId="40" fillId="22" borderId="4" xfId="0" applyFont="1" applyFill="1" applyBorder="1" applyAlignment="1">
      <alignment vertical="center" wrapText="1"/>
    </xf>
    <xf numFmtId="0" fontId="40" fillId="22" borderId="7" xfId="0" applyFont="1" applyFill="1" applyBorder="1" applyAlignment="1">
      <alignment vertical="center" wrapText="1"/>
    </xf>
    <xf numFmtId="0" fontId="6" fillId="10" borderId="8" xfId="0" applyFont="1" applyFill="1" applyBorder="1" applyAlignment="1">
      <alignment horizontal="left" vertical="center" wrapText="1"/>
    </xf>
    <xf numFmtId="0" fontId="2" fillId="6" borderId="0" xfId="0" applyFont="1" applyFill="1" applyAlignment="1">
      <alignment vertical="center" wrapText="1"/>
    </xf>
    <xf numFmtId="0" fontId="3" fillId="10" borderId="9" xfId="0" applyFont="1" applyFill="1" applyBorder="1" applyAlignment="1">
      <alignment vertical="center" wrapText="1"/>
    </xf>
    <xf numFmtId="0" fontId="2" fillId="5" borderId="7" xfId="0" applyFont="1" applyFill="1" applyBorder="1"/>
    <xf numFmtId="0" fontId="3" fillId="5" borderId="7" xfId="0" applyFont="1" applyFill="1" applyBorder="1" applyAlignment="1">
      <alignment wrapText="1"/>
    </xf>
    <xf numFmtId="0" fontId="39" fillId="28" borderId="7" xfId="0" applyFont="1" applyFill="1" applyBorder="1" applyAlignment="1">
      <alignment horizontal="center" vertical="center" wrapText="1"/>
    </xf>
    <xf numFmtId="0" fontId="39" fillId="19" borderId="10" xfId="0" applyFont="1" applyFill="1" applyBorder="1" applyAlignment="1">
      <alignment horizontal="center" vertical="center" wrapText="1"/>
    </xf>
    <xf numFmtId="0" fontId="39" fillId="19" borderId="15" xfId="0" applyFont="1" applyFill="1" applyBorder="1" applyAlignment="1">
      <alignment horizontal="center" vertical="center" wrapText="1"/>
    </xf>
    <xf numFmtId="0" fontId="39" fillId="19" borderId="14" xfId="0" applyFont="1" applyFill="1" applyBorder="1" applyAlignment="1">
      <alignment horizontal="center" vertical="center" wrapText="1"/>
    </xf>
    <xf numFmtId="3" fontId="39" fillId="19" borderId="10" xfId="0" applyNumberFormat="1" applyFont="1" applyFill="1" applyBorder="1" applyAlignment="1">
      <alignment horizontal="center" vertical="center" wrapText="1"/>
    </xf>
    <xf numFmtId="3" fontId="39" fillId="19" borderId="15" xfId="0" applyNumberFormat="1" applyFont="1" applyFill="1" applyBorder="1" applyAlignment="1">
      <alignment horizontal="center" vertical="center" wrapText="1"/>
    </xf>
    <xf numFmtId="3" fontId="39" fillId="19" borderId="14" xfId="0" applyNumberFormat="1" applyFont="1" applyFill="1" applyBorder="1" applyAlignment="1">
      <alignment horizontal="center" vertical="center" wrapText="1"/>
    </xf>
    <xf numFmtId="0" fontId="32" fillId="19" borderId="7" xfId="0" applyFont="1" applyFill="1" applyBorder="1" applyAlignment="1">
      <alignment horizontal="center" vertical="center" wrapText="1"/>
    </xf>
    <xf numFmtId="0" fontId="39" fillId="29" borderId="7" xfId="0" applyFont="1" applyFill="1" applyBorder="1" applyAlignment="1">
      <alignment horizontal="center" vertical="center" wrapText="1"/>
    </xf>
    <xf numFmtId="3" fontId="39" fillId="29" borderId="7" xfId="0" applyNumberFormat="1" applyFont="1" applyFill="1" applyBorder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3" fontId="39" fillId="0" borderId="7" xfId="0" applyNumberFormat="1" applyFont="1" applyBorder="1" applyAlignment="1">
      <alignment horizontal="center" vertical="center" wrapText="1"/>
    </xf>
    <xf numFmtId="3" fontId="39" fillId="19" borderId="7" xfId="0" applyNumberFormat="1" applyFont="1" applyFill="1" applyBorder="1" applyAlignment="1">
      <alignment vertical="center" wrapText="1"/>
    </xf>
    <xf numFmtId="3" fontId="39" fillId="19" borderId="8" xfId="0" applyNumberFormat="1" applyFont="1" applyFill="1" applyBorder="1" applyAlignment="1">
      <alignment horizontal="center" vertical="center" wrapText="1"/>
    </xf>
    <xf numFmtId="3" fontId="39" fillId="28" borderId="7" xfId="0" applyNumberFormat="1" applyFont="1" applyFill="1" applyBorder="1" applyAlignment="1">
      <alignment horizontal="center" vertical="center" wrapText="1"/>
    </xf>
    <xf numFmtId="0" fontId="39" fillId="0" borderId="20" xfId="0" applyFont="1" applyBorder="1" applyAlignment="1">
      <alignment horizontal="center" vertical="center"/>
    </xf>
    <xf numFmtId="3" fontId="32" fillId="28" borderId="7" xfId="0" applyNumberFormat="1" applyFont="1" applyFill="1" applyBorder="1" applyAlignment="1">
      <alignment horizontal="center" vertical="center" wrapText="1"/>
    </xf>
    <xf numFmtId="3" fontId="32" fillId="19" borderId="7" xfId="0" applyNumberFormat="1" applyFont="1" applyFill="1" applyBorder="1" applyAlignment="1">
      <alignment horizontal="center" vertical="center" wrapText="1"/>
    </xf>
    <xf numFmtId="0" fontId="39" fillId="19" borderId="20" xfId="0" applyFont="1" applyFill="1" applyBorder="1" applyAlignment="1">
      <alignment horizontal="center" vertical="center" wrapText="1"/>
    </xf>
    <xf numFmtId="0" fontId="39" fillId="0" borderId="20" xfId="0" applyFont="1" applyBorder="1" applyAlignment="1">
      <alignment horizontal="center" vertical="center" wrapText="1"/>
    </xf>
    <xf numFmtId="0" fontId="28" fillId="16" borderId="7" xfId="0" applyFont="1" applyFill="1" applyBorder="1" applyAlignment="1">
      <alignment horizontal="center" vertical="center" wrapText="1"/>
    </xf>
    <xf numFmtId="0" fontId="29" fillId="10" borderId="7" xfId="0" applyFont="1" applyFill="1" applyBorder="1" applyAlignment="1">
      <alignment horizontal="center" vertical="center" wrapText="1"/>
    </xf>
    <xf numFmtId="0" fontId="28" fillId="14" borderId="15" xfId="0" applyFont="1" applyFill="1" applyBorder="1" applyAlignment="1">
      <alignment horizontal="center" vertical="center" wrapText="1"/>
    </xf>
    <xf numFmtId="0" fontId="21" fillId="14" borderId="15" xfId="0" applyFont="1" applyFill="1" applyBorder="1" applyAlignment="1">
      <alignment horizontal="center" vertical="center" wrapText="1"/>
    </xf>
    <xf numFmtId="0" fontId="2" fillId="24" borderId="11" xfId="0" applyFont="1" applyFill="1" applyBorder="1" applyAlignment="1">
      <alignment horizontal="center" vertical="center" wrapText="1"/>
    </xf>
    <xf numFmtId="3" fontId="31" fillId="24" borderId="15" xfId="0" applyNumberFormat="1" applyFont="1" applyFill="1" applyBorder="1" applyAlignment="1">
      <alignment horizontal="center" vertical="center" wrapText="1"/>
    </xf>
    <xf numFmtId="0" fontId="0" fillId="10" borderId="0" xfId="0" applyFill="1" applyAlignment="1">
      <alignment horizontal="center" vertical="center" wrapText="1"/>
    </xf>
    <xf numFmtId="3" fontId="31" fillId="30" borderId="15" xfId="0" applyNumberFormat="1" applyFont="1" applyFill="1" applyBorder="1" applyAlignment="1">
      <alignment horizontal="center" vertical="center" wrapText="1"/>
    </xf>
    <xf numFmtId="3" fontId="31" fillId="30" borderId="7" xfId="0" applyNumberFormat="1" applyFont="1" applyFill="1" applyBorder="1" applyAlignment="1">
      <alignment horizontal="center" vertical="center" wrapText="1"/>
    </xf>
    <xf numFmtId="0" fontId="16" fillId="24" borderId="10" xfId="0" applyFont="1" applyFill="1" applyBorder="1" applyAlignment="1">
      <alignment vertical="center" wrapText="1"/>
    </xf>
    <xf numFmtId="0" fontId="39" fillId="22" borderId="14" xfId="0" applyFont="1" applyFill="1" applyBorder="1" applyAlignment="1">
      <alignment horizontal="center" vertical="center" wrapText="1"/>
    </xf>
    <xf numFmtId="0" fontId="39" fillId="22" borderId="14" xfId="0" applyFont="1" applyFill="1" applyBorder="1" applyAlignment="1">
      <alignment horizontal="center" vertical="center"/>
    </xf>
    <xf numFmtId="0" fontId="2" fillId="24" borderId="12" xfId="0" applyFont="1" applyFill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center" vertical="center" wrapText="1"/>
    </xf>
    <xf numFmtId="3" fontId="39" fillId="22" borderId="14" xfId="0" applyNumberFormat="1" applyFont="1" applyFill="1" applyBorder="1" applyAlignment="1">
      <alignment horizontal="center" vertical="center" wrapText="1"/>
    </xf>
    <xf numFmtId="3" fontId="39" fillId="22" borderId="14" xfId="0" applyNumberFormat="1" applyFont="1" applyFill="1" applyBorder="1" applyAlignment="1">
      <alignment horizontal="center" vertical="center"/>
    </xf>
    <xf numFmtId="0" fontId="5" fillId="19" borderId="7" xfId="0" applyFont="1" applyFill="1" applyBorder="1" applyAlignment="1">
      <alignment vertical="center" wrapText="1"/>
    </xf>
    <xf numFmtId="0" fontId="3" fillId="19" borderId="7" xfId="0" applyFont="1" applyFill="1" applyBorder="1" applyAlignment="1">
      <alignment horizontal="center" vertical="center" wrapText="1"/>
    </xf>
    <xf numFmtId="3" fontId="39" fillId="0" borderId="20" xfId="0" applyNumberFormat="1" applyFont="1" applyBorder="1" applyAlignment="1">
      <alignment horizontal="center" vertical="center"/>
    </xf>
    <xf numFmtId="0" fontId="6" fillId="29" borderId="4" xfId="0" applyFont="1" applyFill="1" applyBorder="1" applyAlignment="1">
      <alignment horizontal="center" vertical="center" wrapText="1"/>
    </xf>
    <xf numFmtId="0" fontId="6" fillId="29" borderId="12" xfId="0" applyFont="1" applyFill="1" applyBorder="1" applyAlignment="1">
      <alignment horizontal="center" vertical="center" wrapText="1"/>
    </xf>
    <xf numFmtId="0" fontId="40" fillId="28" borderId="4" xfId="0" applyFont="1" applyFill="1" applyBorder="1" applyAlignment="1">
      <alignment horizontal="center" vertical="center" wrapText="1"/>
    </xf>
    <xf numFmtId="0" fontId="40" fillId="28" borderId="15" xfId="0" applyFont="1" applyFill="1" applyBorder="1" applyAlignment="1">
      <alignment horizontal="center" vertical="center" wrapText="1"/>
    </xf>
    <xf numFmtId="0" fontId="40" fillId="19" borderId="7" xfId="0" applyFont="1" applyFill="1" applyBorder="1" applyAlignment="1">
      <alignment vertical="center" wrapText="1"/>
    </xf>
    <xf numFmtId="0" fontId="3" fillId="19" borderId="7" xfId="0" applyFont="1" applyFill="1" applyBorder="1" applyAlignment="1">
      <alignment vertical="center" wrapText="1"/>
    </xf>
    <xf numFmtId="0" fontId="40" fillId="19" borderId="7" xfId="0" applyFont="1" applyFill="1" applyBorder="1" applyAlignment="1">
      <alignment horizontal="center" vertical="center" wrapText="1"/>
    </xf>
    <xf numFmtId="3" fontId="39" fillId="22" borderId="7" xfId="0" applyNumberFormat="1" applyFont="1" applyFill="1" applyBorder="1" applyAlignment="1">
      <alignment horizontal="center" vertical="center" wrapText="1"/>
    </xf>
    <xf numFmtId="3" fontId="39" fillId="28" borderId="4" xfId="0" applyNumberFormat="1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10" borderId="9" xfId="0" applyFont="1" applyFill="1" applyBorder="1" applyAlignment="1">
      <alignment vertical="center" wrapText="1"/>
    </xf>
    <xf numFmtId="3" fontId="31" fillId="24" borderId="10" xfId="0" applyNumberFormat="1" applyFont="1" applyFill="1" applyBorder="1" applyAlignment="1">
      <alignment horizontal="center" vertical="center" wrapText="1"/>
    </xf>
    <xf numFmtId="3" fontId="39" fillId="22" borderId="0" xfId="0" applyNumberFormat="1" applyFont="1" applyFill="1" applyAlignment="1">
      <alignment horizontal="center" vertical="center" wrapText="1"/>
    </xf>
    <xf numFmtId="0" fontId="39" fillId="19" borderId="0" xfId="0" applyFont="1" applyFill="1" applyAlignment="1">
      <alignment horizontal="center" vertical="center" wrapText="1"/>
    </xf>
    <xf numFmtId="3" fontId="28" fillId="14" borderId="0" xfId="0" applyNumberFormat="1" applyFont="1" applyFill="1" applyAlignment="1">
      <alignment horizontal="center" vertical="center" wrapText="1"/>
    </xf>
    <xf numFmtId="4" fontId="28" fillId="14" borderId="0" xfId="0" applyNumberFormat="1" applyFont="1" applyFill="1" applyAlignment="1">
      <alignment horizontal="center" vertical="center" wrapText="1"/>
    </xf>
    <xf numFmtId="0" fontId="28" fillId="7" borderId="0" xfId="0" applyFont="1" applyFill="1" applyAlignment="1">
      <alignment horizontal="center" vertical="center" wrapText="1"/>
    </xf>
    <xf numFmtId="164" fontId="28" fillId="10" borderId="0" xfId="0" applyNumberFormat="1" applyFont="1" applyFill="1" applyAlignment="1">
      <alignment horizontal="center" vertical="center" wrapText="1"/>
    </xf>
    <xf numFmtId="0" fontId="5" fillId="24" borderId="11" xfId="1" applyFont="1" applyFill="1" applyBorder="1" applyAlignment="1">
      <alignment horizontal="center" vertical="center" wrapText="1"/>
    </xf>
    <xf numFmtId="0" fontId="28" fillId="14" borderId="0" xfId="0" applyFont="1" applyFill="1" applyAlignment="1">
      <alignment horizontal="center" vertical="center" wrapText="1"/>
    </xf>
    <xf numFmtId="3" fontId="28" fillId="7" borderId="0" xfId="0" applyNumberFormat="1" applyFont="1" applyFill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0" fontId="2" fillId="32" borderId="12" xfId="0" applyFont="1" applyFill="1" applyBorder="1" applyAlignment="1">
      <alignment horizontal="center" vertical="center" wrapText="1"/>
    </xf>
    <xf numFmtId="0" fontId="2" fillId="32" borderId="0" xfId="0" applyFont="1" applyFill="1" applyAlignment="1">
      <alignment horizontal="center" wrapText="1"/>
    </xf>
    <xf numFmtId="0" fontId="2" fillId="32" borderId="0" xfId="0" applyFont="1" applyFill="1" applyAlignment="1">
      <alignment wrapText="1"/>
    </xf>
    <xf numFmtId="0" fontId="2" fillId="32" borderId="0" xfId="0" applyFont="1" applyFill="1" applyAlignment="1">
      <alignment horizontal="left" wrapText="1"/>
    </xf>
    <xf numFmtId="3" fontId="31" fillId="32" borderId="0" xfId="0" applyNumberFormat="1" applyFont="1" applyFill="1" applyAlignment="1">
      <alignment horizontal="left" wrapText="1"/>
    </xf>
    <xf numFmtId="0" fontId="31" fillId="32" borderId="0" xfId="0" applyFont="1" applyFill="1" applyAlignment="1">
      <alignment horizontal="left" wrapText="1"/>
    </xf>
    <xf numFmtId="0" fontId="34" fillId="32" borderId="4" xfId="0" applyFont="1" applyFill="1" applyBorder="1" applyAlignment="1">
      <alignment horizontal="center" vertical="center" wrapText="1"/>
    </xf>
    <xf numFmtId="0" fontId="34" fillId="32" borderId="15" xfId="0" applyFont="1" applyFill="1" applyBorder="1" applyAlignment="1">
      <alignment horizontal="center" vertical="center" wrapText="1"/>
    </xf>
    <xf numFmtId="3" fontId="31" fillId="32" borderId="7" xfId="0" applyNumberFormat="1" applyFont="1" applyFill="1" applyBorder="1" applyAlignment="1">
      <alignment horizontal="center" vertical="center" wrapText="1"/>
    </xf>
    <xf numFmtId="0" fontId="2" fillId="32" borderId="7" xfId="0" applyFont="1" applyFill="1" applyBorder="1" applyAlignment="1">
      <alignment horizontal="center" vertical="center" wrapText="1"/>
    </xf>
    <xf numFmtId="0" fontId="31" fillId="32" borderId="7" xfId="0" applyFont="1" applyFill="1" applyBorder="1" applyAlignment="1">
      <alignment horizontal="center" vertical="center" wrapText="1"/>
    </xf>
    <xf numFmtId="0" fontId="2" fillId="32" borderId="0" xfId="0" applyFont="1" applyFill="1" applyAlignment="1">
      <alignment horizontal="center" vertical="center" wrapText="1"/>
    </xf>
    <xf numFmtId="0" fontId="39" fillId="36" borderId="7" xfId="0" applyFont="1" applyFill="1" applyBorder="1" applyAlignment="1">
      <alignment horizontal="center" vertical="center" wrapText="1"/>
    </xf>
    <xf numFmtId="3" fontId="39" fillId="36" borderId="7" xfId="0" applyNumberFormat="1" applyFont="1" applyFill="1" applyBorder="1" applyAlignment="1">
      <alignment horizontal="center" vertical="center" wrapText="1"/>
    </xf>
    <xf numFmtId="0" fontId="4" fillId="32" borderId="7" xfId="0" applyFont="1" applyFill="1" applyBorder="1" applyAlignment="1">
      <alignment horizontal="center" vertical="center" wrapText="1"/>
    </xf>
    <xf numFmtId="0" fontId="2" fillId="32" borderId="8" xfId="0" applyFont="1" applyFill="1" applyBorder="1" applyAlignment="1">
      <alignment horizontal="center" vertical="center" wrapText="1"/>
    </xf>
    <xf numFmtId="0" fontId="16" fillId="32" borderId="10" xfId="0" applyFont="1" applyFill="1" applyBorder="1" applyAlignment="1">
      <alignment vertical="center" wrapText="1"/>
    </xf>
    <xf numFmtId="0" fontId="2" fillId="32" borderId="9" xfId="0" applyFont="1" applyFill="1" applyBorder="1" applyAlignment="1">
      <alignment horizontal="center" vertical="center" wrapText="1"/>
    </xf>
    <xf numFmtId="0" fontId="2" fillId="32" borderId="10" xfId="0" applyFont="1" applyFill="1" applyBorder="1" applyAlignment="1">
      <alignment horizontal="center" vertical="center" wrapText="1"/>
    </xf>
    <xf numFmtId="3" fontId="39" fillId="36" borderId="14" xfId="0" applyNumberFormat="1" applyFont="1" applyFill="1" applyBorder="1" applyAlignment="1">
      <alignment horizontal="center" vertical="center" wrapText="1"/>
    </xf>
    <xf numFmtId="3" fontId="39" fillId="36" borderId="8" xfId="0" applyNumberFormat="1" applyFont="1" applyFill="1" applyBorder="1" applyAlignment="1">
      <alignment horizontal="center" vertical="center" wrapText="1"/>
    </xf>
    <xf numFmtId="0" fontId="2" fillId="32" borderId="11" xfId="0" applyFont="1" applyFill="1" applyBorder="1" applyAlignment="1">
      <alignment horizontal="center" vertical="center" wrapText="1"/>
    </xf>
    <xf numFmtId="0" fontId="40" fillId="36" borderId="15" xfId="0" applyFont="1" applyFill="1" applyBorder="1" applyAlignment="1">
      <alignment horizontal="center" vertical="center" wrapText="1"/>
    </xf>
    <xf numFmtId="0" fontId="40" fillId="36" borderId="4" xfId="0" applyFont="1" applyFill="1" applyBorder="1" applyAlignment="1">
      <alignment horizontal="center" vertical="center" wrapText="1"/>
    </xf>
    <xf numFmtId="0" fontId="2" fillId="10" borderId="7" xfId="0" applyFont="1" applyFill="1" applyBorder="1"/>
    <xf numFmtId="0" fontId="3" fillId="10" borderId="7" xfId="0" applyFont="1" applyFill="1" applyBorder="1" applyAlignment="1">
      <alignment wrapText="1"/>
    </xf>
    <xf numFmtId="3" fontId="31" fillId="31" borderId="7" xfId="0" applyNumberFormat="1" applyFont="1" applyFill="1" applyBorder="1" applyAlignment="1">
      <alignment horizontal="center" vertical="center" wrapText="1"/>
    </xf>
    <xf numFmtId="3" fontId="31" fillId="31" borderId="8" xfId="0" applyNumberFormat="1" applyFont="1" applyFill="1" applyBorder="1" applyAlignment="1">
      <alignment horizontal="center" vertical="center" wrapText="1"/>
    </xf>
    <xf numFmtId="3" fontId="31" fillId="5" borderId="7" xfId="0" applyNumberFormat="1" applyFont="1" applyFill="1" applyBorder="1" applyAlignment="1">
      <alignment horizontal="center" vertical="center" wrapText="1"/>
    </xf>
    <xf numFmtId="3" fontId="39" fillId="37" borderId="7" xfId="0" applyNumberFormat="1" applyFont="1" applyFill="1" applyBorder="1" applyAlignment="1">
      <alignment horizontal="center" vertical="center" wrapText="1"/>
    </xf>
    <xf numFmtId="0" fontId="39" fillId="37" borderId="7" xfId="0" applyFont="1" applyFill="1" applyBorder="1" applyAlignment="1">
      <alignment horizontal="center" vertical="center" wrapText="1"/>
    </xf>
    <xf numFmtId="0" fontId="23" fillId="9" borderId="7" xfId="0" applyFont="1" applyFill="1" applyBorder="1" applyAlignment="1">
      <alignment horizontal="left" vertical="center" wrapText="1"/>
    </xf>
    <xf numFmtId="0" fontId="45" fillId="10" borderId="0" xfId="1" applyFont="1" applyFill="1" applyAlignment="1">
      <alignment horizontal="center" vertical="center" wrapText="1"/>
    </xf>
    <xf numFmtId="0" fontId="31" fillId="5" borderId="7" xfId="0" applyFont="1" applyFill="1" applyBorder="1" applyAlignment="1">
      <alignment horizontal="center" vertical="center" wrapText="1"/>
    </xf>
    <xf numFmtId="0" fontId="31" fillId="32" borderId="14" xfId="0" applyFont="1" applyFill="1" applyBorder="1" applyAlignment="1">
      <alignment horizontal="center" vertical="center" wrapText="1"/>
    </xf>
    <xf numFmtId="0" fontId="3" fillId="29" borderId="7" xfId="0" applyFont="1" applyFill="1" applyBorder="1" applyAlignment="1">
      <alignment horizontal="center" vertical="center" wrapText="1"/>
    </xf>
    <xf numFmtId="0" fontId="6" fillId="10" borderId="6" xfId="1" applyFill="1" applyBorder="1" applyAlignment="1">
      <alignment horizontal="center" vertical="center" wrapText="1"/>
    </xf>
    <xf numFmtId="0" fontId="44" fillId="32" borderId="0" xfId="0" applyFont="1" applyFill="1" applyAlignment="1">
      <alignment horizontal="center" vertical="center" wrapText="1"/>
    </xf>
    <xf numFmtId="0" fontId="44" fillId="10" borderId="7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vertical="center" wrapText="1"/>
    </xf>
    <xf numFmtId="4" fontId="0" fillId="9" borderId="0" xfId="0" applyNumberFormat="1" applyFill="1"/>
    <xf numFmtId="4" fontId="0" fillId="0" borderId="0" xfId="0" applyNumberFormat="1"/>
    <xf numFmtId="0" fontId="31" fillId="32" borderId="8" xfId="0" applyFont="1" applyFill="1" applyBorder="1" applyAlignment="1">
      <alignment horizontal="center" vertical="center" wrapText="1"/>
    </xf>
    <xf numFmtId="0" fontId="12" fillId="9" borderId="7" xfId="0" applyFont="1" applyFill="1" applyBorder="1" applyAlignment="1">
      <alignment vertical="center" wrapText="1"/>
    </xf>
    <xf numFmtId="0" fontId="12" fillId="9" borderId="7" xfId="0" applyFont="1" applyFill="1" applyBorder="1" applyAlignment="1">
      <alignment horizontal="center" vertical="center" wrapText="1"/>
    </xf>
    <xf numFmtId="3" fontId="31" fillId="32" borderId="4" xfId="0" applyNumberFormat="1" applyFont="1" applyFill="1" applyBorder="1" applyAlignment="1">
      <alignment horizontal="center" vertical="center" wrapText="1"/>
    </xf>
    <xf numFmtId="3" fontId="31" fillId="31" borderId="16" xfId="0" applyNumberFormat="1" applyFont="1" applyFill="1" applyBorder="1" applyAlignment="1">
      <alignment horizontal="center" vertical="center" wrapText="1"/>
    </xf>
    <xf numFmtId="3" fontId="31" fillId="32" borderId="8" xfId="0" applyNumberFormat="1" applyFont="1" applyFill="1" applyBorder="1" applyAlignment="1">
      <alignment horizontal="center" vertical="center" wrapText="1"/>
    </xf>
    <xf numFmtId="0" fontId="34" fillId="32" borderId="12" xfId="0" applyFont="1" applyFill="1" applyBorder="1" applyAlignment="1">
      <alignment horizontal="center" vertical="center" wrapText="1"/>
    </xf>
    <xf numFmtId="0" fontId="31" fillId="31" borderId="7" xfId="0" applyFont="1" applyFill="1" applyBorder="1" applyAlignment="1">
      <alignment horizontal="center" vertical="center" wrapText="1"/>
    </xf>
    <xf numFmtId="0" fontId="31" fillId="38" borderId="7" xfId="0" applyFont="1" applyFill="1" applyBorder="1" applyAlignment="1">
      <alignment horizontal="center" vertical="center" wrapText="1"/>
    </xf>
    <xf numFmtId="0" fontId="0" fillId="32" borderId="7" xfId="0" applyFill="1" applyBorder="1" applyAlignment="1">
      <alignment vertical="center" wrapText="1"/>
    </xf>
    <xf numFmtId="0" fontId="0" fillId="38" borderId="7" xfId="0" applyFill="1" applyBorder="1" applyAlignment="1">
      <alignment vertical="center" wrapText="1"/>
    </xf>
    <xf numFmtId="0" fontId="31" fillId="38" borderId="4" xfId="0" applyFont="1" applyFill="1" applyBorder="1" applyAlignment="1">
      <alignment horizontal="center" vertical="center" wrapText="1"/>
    </xf>
    <xf numFmtId="3" fontId="31" fillId="38" borderId="7" xfId="0" applyNumberFormat="1" applyFont="1" applyFill="1" applyBorder="1" applyAlignment="1">
      <alignment horizontal="center" vertical="center" wrapText="1"/>
    </xf>
    <xf numFmtId="3" fontId="31" fillId="38" borderId="4" xfId="0" applyNumberFormat="1" applyFont="1" applyFill="1" applyBorder="1" applyAlignment="1">
      <alignment horizontal="center" vertical="center" wrapText="1"/>
    </xf>
    <xf numFmtId="0" fontId="39" fillId="36" borderId="8" xfId="0" applyFont="1" applyFill="1" applyBorder="1" applyAlignment="1">
      <alignment horizontal="center" vertical="center" wrapText="1"/>
    </xf>
    <xf numFmtId="0" fontId="31" fillId="38" borderId="7" xfId="0" applyFont="1" applyFill="1" applyBorder="1" applyAlignment="1">
      <alignment horizontal="center" wrapText="1"/>
    </xf>
    <xf numFmtId="3" fontId="31" fillId="32" borderId="7" xfId="0" applyNumberFormat="1" applyFont="1" applyFill="1" applyBorder="1" applyAlignment="1">
      <alignment horizontal="center" wrapText="1"/>
    </xf>
    <xf numFmtId="3" fontId="31" fillId="38" borderId="7" xfId="0" applyNumberFormat="1" applyFont="1" applyFill="1" applyBorder="1" applyAlignment="1">
      <alignment horizontal="center" wrapText="1"/>
    </xf>
    <xf numFmtId="0" fontId="0" fillId="0" borderId="7" xfId="0" applyBorder="1" applyAlignment="1">
      <alignment vertical="center" wrapText="1"/>
    </xf>
    <xf numFmtId="3" fontId="32" fillId="29" borderId="8" xfId="0" applyNumberFormat="1" applyFont="1" applyFill="1" applyBorder="1" applyAlignment="1">
      <alignment horizontal="center" vertical="center" wrapText="1"/>
    </xf>
    <xf numFmtId="0" fontId="3" fillId="10" borderId="3" xfId="0" applyFont="1" applyFill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0" fontId="3" fillId="10" borderId="14" xfId="0" applyFont="1" applyFill="1" applyBorder="1" applyAlignment="1">
      <alignment vertical="center" wrapText="1"/>
    </xf>
    <xf numFmtId="0" fontId="3" fillId="0" borderId="15" xfId="0" applyFont="1" applyBorder="1" applyAlignment="1">
      <alignment horizontal="center" vertical="center" wrapText="1"/>
    </xf>
    <xf numFmtId="0" fontId="2" fillId="38" borderId="7" xfId="0" applyFont="1" applyFill="1" applyBorder="1" applyAlignment="1">
      <alignment vertical="center" wrapText="1"/>
    </xf>
    <xf numFmtId="3" fontId="31" fillId="32" borderId="16" xfId="0" applyNumberFormat="1" applyFont="1" applyFill="1" applyBorder="1" applyAlignment="1">
      <alignment horizontal="center" vertical="center" wrapText="1"/>
    </xf>
    <xf numFmtId="3" fontId="31" fillId="32" borderId="5" xfId="0" applyNumberFormat="1" applyFont="1" applyFill="1" applyBorder="1" applyAlignment="1">
      <alignment horizontal="center" vertical="center" wrapText="1"/>
    </xf>
    <xf numFmtId="0" fontId="0" fillId="31" borderId="7" xfId="0" applyFill="1" applyBorder="1" applyAlignment="1">
      <alignment vertical="center" wrapText="1"/>
    </xf>
    <xf numFmtId="0" fontId="0" fillId="31" borderId="4" xfId="0" applyFill="1" applyBorder="1" applyAlignment="1">
      <alignment vertical="center" wrapText="1"/>
    </xf>
    <xf numFmtId="0" fontId="31" fillId="31" borderId="4" xfId="0" applyFont="1" applyFill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0" fillId="6" borderId="7" xfId="0" applyFill="1" applyBorder="1" applyAlignment="1">
      <alignment wrapText="1"/>
    </xf>
    <xf numFmtId="0" fontId="31" fillId="6" borderId="7" xfId="0" applyFont="1" applyFill="1" applyBorder="1" applyAlignment="1">
      <alignment horizontal="center" wrapText="1"/>
    </xf>
    <xf numFmtId="3" fontId="31" fillId="6" borderId="7" xfId="0" applyNumberFormat="1" applyFont="1" applyFill="1" applyBorder="1" applyAlignment="1">
      <alignment horizontal="center" wrapText="1"/>
    </xf>
    <xf numFmtId="0" fontId="31" fillId="32" borderId="7" xfId="0" applyFont="1" applyFill="1" applyBorder="1" applyAlignment="1">
      <alignment horizontal="center" wrapText="1"/>
    </xf>
    <xf numFmtId="0" fontId="0" fillId="32" borderId="7" xfId="0" applyFill="1" applyBorder="1" applyAlignment="1">
      <alignment wrapText="1"/>
    </xf>
    <xf numFmtId="0" fontId="0" fillId="38" borderId="7" xfId="0" applyFill="1" applyBorder="1" applyAlignment="1">
      <alignment wrapText="1"/>
    </xf>
    <xf numFmtId="0" fontId="31" fillId="10" borderId="13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vertical="center" wrapText="1"/>
    </xf>
    <xf numFmtId="0" fontId="2" fillId="10" borderId="4" xfId="0" applyFont="1" applyFill="1" applyBorder="1" applyAlignment="1">
      <alignment horizontal="center" vertical="center" wrapText="1"/>
    </xf>
    <xf numFmtId="0" fontId="2" fillId="38" borderId="7" xfId="0" applyFont="1" applyFill="1" applyBorder="1" applyAlignment="1">
      <alignment horizontal="center" vertical="center" wrapText="1"/>
    </xf>
    <xf numFmtId="3" fontId="39" fillId="36" borderId="5" xfId="0" applyNumberFormat="1" applyFont="1" applyFill="1" applyBorder="1" applyAlignment="1">
      <alignment horizontal="center" vertical="center" wrapText="1"/>
    </xf>
    <xf numFmtId="3" fontId="31" fillId="31" borderId="7" xfId="0" applyNumberFormat="1" applyFont="1" applyFill="1" applyBorder="1" applyAlignment="1">
      <alignment horizontal="center" wrapText="1"/>
    </xf>
    <xf numFmtId="0" fontId="31" fillId="39" borderId="7" xfId="0" applyFont="1" applyFill="1" applyBorder="1" applyAlignment="1">
      <alignment horizontal="center" vertical="center" wrapText="1"/>
    </xf>
    <xf numFmtId="3" fontId="31" fillId="9" borderId="8" xfId="0" applyNumberFormat="1" applyFont="1" applyFill="1" applyBorder="1" applyAlignment="1">
      <alignment horizontal="center" vertical="center" wrapText="1"/>
    </xf>
    <xf numFmtId="3" fontId="46" fillId="40" borderId="20" xfId="0" applyNumberFormat="1" applyFont="1" applyFill="1" applyBorder="1" applyAlignment="1">
      <alignment horizontal="center" vertical="center" wrapText="1"/>
    </xf>
    <xf numFmtId="3" fontId="31" fillId="31" borderId="15" xfId="0" applyNumberFormat="1" applyFont="1" applyFill="1" applyBorder="1" applyAlignment="1">
      <alignment horizontal="center" vertical="center" wrapText="1"/>
    </xf>
    <xf numFmtId="3" fontId="2" fillId="10" borderId="4" xfId="0" applyNumberFormat="1" applyFont="1" applyFill="1" applyBorder="1" applyAlignment="1">
      <alignment vertical="center" wrapText="1"/>
    </xf>
    <xf numFmtId="0" fontId="31" fillId="32" borderId="4" xfId="0" applyFont="1" applyFill="1" applyBorder="1" applyAlignment="1">
      <alignment horizontal="center" vertical="center" wrapText="1"/>
    </xf>
    <xf numFmtId="3" fontId="31" fillId="10" borderId="4" xfId="0" applyNumberFormat="1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horizontal="center" vertical="center" wrapText="1"/>
    </xf>
    <xf numFmtId="0" fontId="2" fillId="32" borderId="7" xfId="0" applyFont="1" applyFill="1" applyBorder="1" applyAlignment="1">
      <alignment horizontal="center" vertical="center" wrapText="1"/>
    </xf>
    <xf numFmtId="0" fontId="2" fillId="32" borderId="8" xfId="0" applyFont="1" applyFill="1" applyBorder="1" applyAlignment="1">
      <alignment horizontal="center" vertical="center" wrapText="1"/>
    </xf>
    <xf numFmtId="0" fontId="0" fillId="10" borderId="0" xfId="0" applyFill="1" applyAlignment="1">
      <alignment horizontal="left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31" fillId="4" borderId="7" xfId="0" applyFont="1" applyFill="1" applyBorder="1" applyAlignment="1">
      <alignment horizontal="center" vertical="center" wrapText="1"/>
    </xf>
    <xf numFmtId="0" fontId="31" fillId="5" borderId="4" xfId="0" applyFont="1" applyFill="1" applyBorder="1" applyAlignment="1">
      <alignment horizontal="center" vertical="center" wrapText="1"/>
    </xf>
    <xf numFmtId="0" fontId="31" fillId="5" borderId="15" xfId="0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8" borderId="6" xfId="0" applyFont="1" applyFill="1" applyBorder="1" applyAlignment="1">
      <alignment vertical="center" wrapText="1"/>
    </xf>
    <xf numFmtId="0" fontId="2" fillId="8" borderId="0" xfId="0" applyFont="1" applyFill="1" applyAlignment="1">
      <alignment vertical="center" wrapText="1"/>
    </xf>
    <xf numFmtId="0" fontId="2" fillId="8" borderId="17" xfId="0" applyFont="1" applyFill="1" applyBorder="1" applyAlignment="1">
      <alignment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8" borderId="7" xfId="0" applyFont="1" applyFill="1" applyBorder="1" applyAlignment="1">
      <alignment vertical="center" wrapText="1"/>
    </xf>
    <xf numFmtId="0" fontId="2" fillId="8" borderId="4" xfId="0" applyFont="1" applyFill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2" fillId="24" borderId="7" xfId="0" applyFont="1" applyFill="1" applyBorder="1" applyAlignment="1">
      <alignment horizontal="center" vertical="center" wrapText="1"/>
    </xf>
    <xf numFmtId="0" fontId="31" fillId="10" borderId="0" xfId="0" applyFont="1" applyFill="1" applyAlignment="1">
      <alignment horizontal="left" vertical="center" wrapText="1"/>
    </xf>
    <xf numFmtId="0" fontId="2" fillId="9" borderId="8" xfId="0" applyFont="1" applyFill="1" applyBorder="1" applyAlignment="1">
      <alignment horizontal="center" vertical="center" wrapText="1"/>
    </xf>
    <xf numFmtId="0" fontId="2" fillId="9" borderId="9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0" fontId="2" fillId="24" borderId="4" xfId="0" applyFont="1" applyFill="1" applyBorder="1" applyAlignment="1">
      <alignment horizontal="center" vertical="center" wrapText="1"/>
    </xf>
    <xf numFmtId="0" fontId="2" fillId="24" borderId="12" xfId="0" applyFont="1" applyFill="1" applyBorder="1" applyAlignment="1">
      <alignment horizontal="center" vertical="center" wrapText="1"/>
    </xf>
    <xf numFmtId="0" fontId="2" fillId="24" borderId="15" xfId="0" applyFont="1" applyFill="1" applyBorder="1" applyAlignment="1">
      <alignment horizontal="center" vertical="center" wrapText="1"/>
    </xf>
    <xf numFmtId="3" fontId="2" fillId="6" borderId="7" xfId="0" applyNumberFormat="1" applyFont="1" applyFill="1" applyBorder="1" applyAlignment="1">
      <alignment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1" fillId="4" borderId="9" xfId="0" applyFont="1" applyFill="1" applyBorder="1" applyAlignment="1">
      <alignment horizontal="center" vertical="center" wrapText="1"/>
    </xf>
    <xf numFmtId="0" fontId="31" fillId="4" borderId="10" xfId="0" applyFont="1" applyFill="1" applyBorder="1" applyAlignment="1">
      <alignment horizontal="center" vertical="center" wrapText="1"/>
    </xf>
    <xf numFmtId="0" fontId="28" fillId="10" borderId="0" xfId="0" applyFont="1" applyFill="1" applyAlignment="1">
      <alignment horizontal="left" vertical="center" wrapText="1"/>
    </xf>
    <xf numFmtId="0" fontId="2" fillId="9" borderId="0" xfId="0" applyFont="1" applyFill="1" applyAlignment="1">
      <alignment horizontal="left" vertical="center" wrapText="1"/>
    </xf>
    <xf numFmtId="0" fontId="34" fillId="24" borderId="7" xfId="0" applyFont="1" applyFill="1" applyBorder="1" applyAlignment="1">
      <alignment horizontal="center" vertical="center" wrapText="1"/>
    </xf>
    <xf numFmtId="0" fontId="2" fillId="24" borderId="3" xfId="0" applyFont="1" applyFill="1" applyBorder="1" applyAlignment="1">
      <alignment horizontal="center" vertical="center" wrapText="1"/>
    </xf>
    <xf numFmtId="0" fontId="2" fillId="24" borderId="11" xfId="0" applyFont="1" applyFill="1" applyBorder="1" applyAlignment="1">
      <alignment horizontal="center" vertical="center" wrapText="1"/>
    </xf>
    <xf numFmtId="0" fontId="2" fillId="24" borderId="14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center" vertical="center" wrapText="1"/>
    </xf>
    <xf numFmtId="0" fontId="31" fillId="24" borderId="7" xfId="0" applyFont="1" applyFill="1" applyBorder="1" applyAlignment="1">
      <alignment horizontal="center" vertical="center" wrapText="1"/>
    </xf>
    <xf numFmtId="0" fontId="2" fillId="24" borderId="5" xfId="0" applyFont="1" applyFill="1" applyBorder="1" applyAlignment="1">
      <alignment horizontal="center" vertical="center" wrapText="1"/>
    </xf>
    <xf numFmtId="0" fontId="2" fillId="24" borderId="13" xfId="0" applyFont="1" applyFill="1" applyBorder="1" applyAlignment="1">
      <alignment horizontal="center" vertical="center" wrapText="1"/>
    </xf>
    <xf numFmtId="0" fontId="2" fillId="24" borderId="16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vertical="center" wrapText="1"/>
    </xf>
    <xf numFmtId="0" fontId="2" fillId="4" borderId="15" xfId="0" applyFont="1" applyFill="1" applyBorder="1" applyAlignment="1">
      <alignment vertical="center" wrapText="1"/>
    </xf>
    <xf numFmtId="0" fontId="2" fillId="4" borderId="12" xfId="0" applyFont="1" applyFill="1" applyBorder="1" applyAlignment="1">
      <alignment vertical="center" wrapText="1"/>
    </xf>
    <xf numFmtId="0" fontId="2" fillId="9" borderId="10" xfId="0" applyFont="1" applyFill="1" applyBorder="1" applyAlignment="1">
      <alignment horizontal="center" vertical="center" wrapText="1"/>
    </xf>
    <xf numFmtId="0" fontId="2" fillId="12" borderId="0" xfId="0" applyFont="1" applyFill="1" applyAlignment="1">
      <alignment horizontal="left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left" vertical="center" wrapText="1"/>
    </xf>
    <xf numFmtId="0" fontId="3" fillId="5" borderId="12" xfId="0" applyFont="1" applyFill="1" applyBorder="1" applyAlignment="1">
      <alignment horizontal="left" vertical="center" wrapText="1"/>
    </xf>
    <xf numFmtId="0" fontId="3" fillId="5" borderId="15" xfId="0" applyFont="1" applyFill="1" applyBorder="1" applyAlignment="1">
      <alignment horizontal="left" vertical="center" wrapText="1"/>
    </xf>
    <xf numFmtId="0" fontId="3" fillId="6" borderId="4" xfId="0" applyFont="1" applyFill="1" applyBorder="1" applyAlignment="1">
      <alignment vertical="center" wrapText="1"/>
    </xf>
    <xf numFmtId="0" fontId="3" fillId="6" borderId="15" xfId="0" applyFont="1" applyFill="1" applyBorder="1" applyAlignment="1">
      <alignment vertical="center" wrapText="1"/>
    </xf>
    <xf numFmtId="0" fontId="31" fillId="24" borderId="9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vertical="center" wrapText="1"/>
    </xf>
    <xf numFmtId="0" fontId="3" fillId="6" borderId="7" xfId="0" applyFont="1" applyFill="1" applyBorder="1" applyAlignment="1">
      <alignment vertical="center" wrapText="1"/>
    </xf>
    <xf numFmtId="0" fontId="2" fillId="30" borderId="8" xfId="0" applyFont="1" applyFill="1" applyBorder="1" applyAlignment="1">
      <alignment horizontal="center" vertical="center" wrapText="1"/>
    </xf>
    <xf numFmtId="0" fontId="2" fillId="30" borderId="9" xfId="0" applyFont="1" applyFill="1" applyBorder="1" applyAlignment="1">
      <alignment horizontal="center" vertical="center" wrapText="1"/>
    </xf>
    <xf numFmtId="0" fontId="2" fillId="30" borderId="10" xfId="0" applyFont="1" applyFill="1" applyBorder="1" applyAlignment="1">
      <alignment horizontal="center" vertical="center" wrapText="1"/>
    </xf>
    <xf numFmtId="0" fontId="6" fillId="24" borderId="4" xfId="1" applyFill="1" applyBorder="1" applyAlignment="1">
      <alignment horizontal="center" vertical="center" wrapText="1"/>
    </xf>
    <xf numFmtId="0" fontId="6" fillId="24" borderId="12" xfId="1" applyFill="1" applyBorder="1" applyAlignment="1">
      <alignment horizontal="center" vertical="center" wrapText="1"/>
    </xf>
    <xf numFmtId="0" fontId="6" fillId="24" borderId="15" xfId="1" applyFill="1" applyBorder="1" applyAlignment="1">
      <alignment horizontal="center" vertical="center" wrapText="1"/>
    </xf>
    <xf numFmtId="0" fontId="21" fillId="24" borderId="8" xfId="0" applyFont="1" applyFill="1" applyBorder="1" applyAlignment="1">
      <alignment horizontal="center" vertical="center" wrapText="1"/>
    </xf>
    <xf numFmtId="0" fontId="21" fillId="24" borderId="9" xfId="0" applyFont="1" applyFill="1" applyBorder="1" applyAlignment="1">
      <alignment horizontal="center" vertical="center" wrapText="1"/>
    </xf>
    <xf numFmtId="0" fontId="21" fillId="24" borderId="10" xfId="0" applyFont="1" applyFill="1" applyBorder="1" applyAlignment="1">
      <alignment horizontal="center" vertical="center" wrapText="1"/>
    </xf>
    <xf numFmtId="0" fontId="6" fillId="24" borderId="7" xfId="1" applyFill="1" applyBorder="1" applyAlignment="1">
      <alignment horizontal="center" vertical="center" wrapText="1"/>
    </xf>
    <xf numFmtId="0" fontId="8" fillId="24" borderId="7" xfId="0" applyFont="1" applyFill="1" applyBorder="1" applyAlignment="1">
      <alignment horizontal="center" vertical="center" wrapText="1"/>
    </xf>
    <xf numFmtId="3" fontId="31" fillId="24" borderId="4" xfId="0" applyNumberFormat="1" applyFont="1" applyFill="1" applyBorder="1" applyAlignment="1">
      <alignment horizontal="center" vertical="center" wrapText="1"/>
    </xf>
    <xf numFmtId="3" fontId="31" fillId="24" borderId="12" xfId="0" applyNumberFormat="1" applyFont="1" applyFill="1" applyBorder="1" applyAlignment="1">
      <alignment horizontal="center" vertical="center" wrapText="1"/>
    </xf>
    <xf numFmtId="3" fontId="31" fillId="24" borderId="15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1" fillId="24" borderId="7" xfId="0" applyFont="1" applyFill="1" applyBorder="1" applyAlignment="1">
      <alignment horizontal="center" vertical="center" wrapText="1"/>
    </xf>
    <xf numFmtId="0" fontId="31" fillId="4" borderId="8" xfId="0" applyFont="1" applyFill="1" applyBorder="1" applyAlignment="1">
      <alignment horizontal="center" vertical="center" wrapText="1"/>
    </xf>
    <xf numFmtId="0" fontId="31" fillId="7" borderId="4" xfId="0" applyFont="1" applyFill="1" applyBorder="1" applyAlignment="1">
      <alignment horizontal="center" vertical="center" wrapText="1"/>
    </xf>
    <xf numFmtId="0" fontId="31" fillId="7" borderId="15" xfId="0" applyFont="1" applyFill="1" applyBorder="1" applyAlignment="1">
      <alignment horizontal="center" vertical="center" wrapText="1"/>
    </xf>
    <xf numFmtId="0" fontId="31" fillId="8" borderId="4" xfId="0" applyFont="1" applyFill="1" applyBorder="1" applyAlignment="1">
      <alignment horizontal="center" vertical="center" wrapText="1"/>
    </xf>
    <xf numFmtId="0" fontId="31" fillId="8" borderId="15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0" fontId="3" fillId="8" borderId="7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1" fillId="24" borderId="3" xfId="0" applyFont="1" applyFill="1" applyBorder="1" applyAlignment="1">
      <alignment horizontal="center" vertical="center" wrapText="1"/>
    </xf>
    <xf numFmtId="0" fontId="31" fillId="24" borderId="14" xfId="0" applyFont="1" applyFill="1" applyBorder="1" applyAlignment="1">
      <alignment horizontal="center" vertical="center" wrapText="1"/>
    </xf>
    <xf numFmtId="0" fontId="28" fillId="10" borderId="3" xfId="0" applyFont="1" applyFill="1" applyBorder="1" applyAlignment="1">
      <alignment horizontal="center" vertical="center" wrapText="1"/>
    </xf>
    <xf numFmtId="0" fontId="28" fillId="10" borderId="14" xfId="0" applyFont="1" applyFill="1" applyBorder="1" applyAlignment="1">
      <alignment horizontal="center" vertical="center" wrapText="1"/>
    </xf>
    <xf numFmtId="0" fontId="2" fillId="24" borderId="6" xfId="0" applyFont="1" applyFill="1" applyBorder="1" applyAlignment="1">
      <alignment horizontal="center" vertical="center" wrapText="1"/>
    </xf>
    <xf numFmtId="0" fontId="2" fillId="24" borderId="0" xfId="0" applyFont="1" applyFill="1" applyAlignment="1">
      <alignment horizontal="center" vertical="center" wrapText="1"/>
    </xf>
    <xf numFmtId="0" fontId="2" fillId="24" borderId="17" xfId="0" applyFont="1" applyFill="1" applyBorder="1" applyAlignment="1">
      <alignment horizontal="center" vertical="center" wrapText="1"/>
    </xf>
    <xf numFmtId="0" fontId="2" fillId="24" borderId="0" xfId="0" applyFont="1" applyFill="1" applyAlignment="1">
      <alignment horizontal="left" vertical="center" wrapText="1"/>
    </xf>
    <xf numFmtId="0" fontId="28" fillId="10" borderId="9" xfId="0" applyFont="1" applyFill="1" applyBorder="1" applyAlignment="1">
      <alignment horizontal="center" vertical="center" wrapText="1"/>
    </xf>
    <xf numFmtId="0" fontId="28" fillId="10" borderId="10" xfId="0" applyFont="1" applyFill="1" applyBorder="1" applyAlignment="1">
      <alignment horizontal="center" vertical="center" wrapText="1"/>
    </xf>
    <xf numFmtId="0" fontId="28" fillId="10" borderId="7" xfId="0" applyFont="1" applyFill="1" applyBorder="1" applyAlignment="1">
      <alignment horizontal="center" vertical="center" wrapText="1"/>
    </xf>
    <xf numFmtId="0" fontId="28" fillId="14" borderId="4" xfId="0" applyFont="1" applyFill="1" applyBorder="1" applyAlignment="1">
      <alignment horizontal="center" vertical="center" wrapText="1"/>
    </xf>
    <xf numFmtId="0" fontId="28" fillId="14" borderId="15" xfId="0" applyFont="1" applyFill="1" applyBorder="1" applyAlignment="1">
      <alignment horizontal="center" vertical="center" wrapText="1"/>
    </xf>
    <xf numFmtId="0" fontId="28" fillId="14" borderId="7" xfId="0" applyFont="1" applyFill="1" applyBorder="1" applyAlignment="1">
      <alignment horizontal="center" vertical="center" wrapText="1"/>
    </xf>
    <xf numFmtId="0" fontId="28" fillId="14" borderId="8" xfId="0" applyFont="1" applyFill="1" applyBorder="1" applyAlignment="1">
      <alignment horizontal="center" vertical="center" wrapText="1"/>
    </xf>
    <xf numFmtId="0" fontId="28" fillId="14" borderId="10" xfId="0" applyFont="1" applyFill="1" applyBorder="1" applyAlignment="1">
      <alignment horizontal="center" vertical="center" wrapText="1"/>
    </xf>
    <xf numFmtId="0" fontId="28" fillId="10" borderId="4" xfId="0" applyFont="1" applyFill="1" applyBorder="1" applyAlignment="1">
      <alignment horizontal="center" vertical="center" wrapText="1"/>
    </xf>
    <xf numFmtId="0" fontId="28" fillId="10" borderId="15" xfId="0" applyFont="1" applyFill="1" applyBorder="1" applyAlignment="1">
      <alignment horizontal="center" vertical="center" wrapText="1"/>
    </xf>
    <xf numFmtId="0" fontId="16" fillId="24" borderId="7" xfId="0" applyFont="1" applyFill="1" applyBorder="1" applyAlignment="1">
      <alignment horizontal="center" vertical="center" wrapText="1"/>
    </xf>
    <xf numFmtId="0" fontId="21" fillId="14" borderId="4" xfId="0" applyFont="1" applyFill="1" applyBorder="1" applyAlignment="1">
      <alignment horizontal="center" vertical="center" wrapText="1"/>
    </xf>
    <xf numFmtId="0" fontId="21" fillId="14" borderId="12" xfId="0" applyFont="1" applyFill="1" applyBorder="1" applyAlignment="1">
      <alignment horizontal="center" vertical="center" wrapText="1"/>
    </xf>
    <xf numFmtId="0" fontId="21" fillId="14" borderId="15" xfId="0" applyFont="1" applyFill="1" applyBorder="1" applyAlignment="1">
      <alignment horizontal="center" vertical="center" wrapText="1"/>
    </xf>
    <xf numFmtId="0" fontId="2" fillId="24" borderId="7" xfId="0" applyFont="1" applyFill="1" applyBorder="1" applyAlignment="1">
      <alignment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center" vertical="center" wrapText="1"/>
    </xf>
    <xf numFmtId="0" fontId="3" fillId="6" borderId="7" xfId="1" applyFont="1" applyFill="1" applyBorder="1" applyAlignment="1">
      <alignment vertical="center" wrapText="1"/>
    </xf>
    <xf numFmtId="0" fontId="2" fillId="6" borderId="7" xfId="1" applyFont="1" applyFill="1" applyBorder="1" applyAlignment="1">
      <alignment horizontal="center" vertical="center" wrapText="1"/>
    </xf>
    <xf numFmtId="0" fontId="2" fillId="6" borderId="7" xfId="1" applyFont="1" applyFill="1" applyBorder="1" applyAlignment="1">
      <alignment vertical="center" wrapText="1"/>
    </xf>
    <xf numFmtId="0" fontId="3" fillId="24" borderId="7" xfId="0" applyFont="1" applyFill="1" applyBorder="1" applyAlignment="1">
      <alignment horizontal="center" vertical="center" wrapText="1"/>
    </xf>
    <xf numFmtId="0" fontId="27" fillId="24" borderId="8" xfId="1" applyFont="1" applyFill="1" applyBorder="1" applyAlignment="1">
      <alignment horizontal="center" vertical="center" wrapText="1"/>
    </xf>
    <xf numFmtId="0" fontId="27" fillId="24" borderId="9" xfId="1" applyFont="1" applyFill="1" applyBorder="1" applyAlignment="1">
      <alignment horizontal="center" vertical="center" wrapText="1"/>
    </xf>
    <xf numFmtId="0" fontId="27" fillId="24" borderId="10" xfId="1" applyFont="1" applyFill="1" applyBorder="1" applyAlignment="1">
      <alignment horizontal="center" vertical="center" wrapText="1"/>
    </xf>
    <xf numFmtId="0" fontId="3" fillId="29" borderId="4" xfId="0" applyFont="1" applyFill="1" applyBorder="1" applyAlignment="1">
      <alignment horizontal="center" vertical="center" wrapText="1"/>
    </xf>
    <xf numFmtId="0" fontId="3" fillId="29" borderId="12" xfId="0" applyFont="1" applyFill="1" applyBorder="1" applyAlignment="1">
      <alignment horizontal="center" vertical="center" wrapText="1"/>
    </xf>
    <xf numFmtId="0" fontId="3" fillId="29" borderId="15" xfId="0" applyFont="1" applyFill="1" applyBorder="1" applyAlignment="1">
      <alignment horizontal="center" vertical="center" wrapText="1"/>
    </xf>
    <xf numFmtId="0" fontId="40" fillId="28" borderId="4" xfId="0" applyFont="1" applyFill="1" applyBorder="1" applyAlignment="1">
      <alignment horizontal="center" vertical="center" wrapText="1"/>
    </xf>
    <xf numFmtId="0" fontId="40" fillId="28" borderId="15" xfId="0" applyFont="1" applyFill="1" applyBorder="1" applyAlignment="1">
      <alignment horizontal="center" vertical="center" wrapText="1"/>
    </xf>
    <xf numFmtId="0" fontId="6" fillId="24" borderId="3" xfId="1" applyFill="1" applyBorder="1" applyAlignment="1">
      <alignment horizontal="center" vertical="center" wrapText="1"/>
    </xf>
    <xf numFmtId="0" fontId="6" fillId="24" borderId="11" xfId="1" applyFill="1" applyBorder="1" applyAlignment="1">
      <alignment horizontal="center" vertical="center" wrapText="1"/>
    </xf>
    <xf numFmtId="0" fontId="6" fillId="24" borderId="14" xfId="1" applyFill="1" applyBorder="1" applyAlignment="1">
      <alignment horizontal="center" vertical="center" wrapText="1"/>
    </xf>
    <xf numFmtId="3" fontId="39" fillId="28" borderId="4" xfId="0" applyNumberFormat="1" applyFont="1" applyFill="1" applyBorder="1" applyAlignment="1">
      <alignment horizontal="center" vertical="center" wrapText="1"/>
    </xf>
    <xf numFmtId="3" fontId="39" fillId="28" borderId="15" xfId="0" applyNumberFormat="1" applyFont="1" applyFill="1" applyBorder="1" applyAlignment="1">
      <alignment horizontal="center" vertical="center" wrapText="1"/>
    </xf>
    <xf numFmtId="0" fontId="2" fillId="6" borderId="4" xfId="1" applyFont="1" applyFill="1" applyBorder="1" applyAlignment="1">
      <alignment horizontal="center" vertical="center" wrapText="1"/>
    </xf>
    <xf numFmtId="0" fontId="2" fillId="6" borderId="12" xfId="1" applyFont="1" applyFill="1" applyBorder="1" applyAlignment="1">
      <alignment horizontal="center" vertical="center" wrapText="1"/>
    </xf>
    <xf numFmtId="0" fontId="2" fillId="6" borderId="15" xfId="1" applyFont="1" applyFill="1" applyBorder="1" applyAlignment="1">
      <alignment horizontal="center" vertical="center" wrapText="1"/>
    </xf>
    <xf numFmtId="0" fontId="31" fillId="24" borderId="8" xfId="0" applyFont="1" applyFill="1" applyBorder="1" applyAlignment="1">
      <alignment horizontal="center" vertical="center" wrapText="1"/>
    </xf>
    <xf numFmtId="0" fontId="3" fillId="9" borderId="3" xfId="1" applyFont="1" applyFill="1" applyBorder="1" applyAlignment="1">
      <alignment vertical="center" wrapText="1"/>
    </xf>
    <xf numFmtId="0" fontId="3" fillId="9" borderId="11" xfId="1" applyFont="1" applyFill="1" applyBorder="1" applyAlignment="1">
      <alignment vertical="center" wrapText="1"/>
    </xf>
    <xf numFmtId="0" fontId="2" fillId="9" borderId="4" xfId="1" applyFont="1" applyFill="1" applyBorder="1" applyAlignment="1">
      <alignment horizontal="center" vertical="center" wrapText="1"/>
    </xf>
    <xf numFmtId="0" fontId="2" fillId="9" borderId="15" xfId="1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left" vertical="center" wrapText="1"/>
    </xf>
    <xf numFmtId="0" fontId="3" fillId="6" borderId="11" xfId="0" applyFont="1" applyFill="1" applyBorder="1" applyAlignment="1">
      <alignment horizontal="left" vertical="center" wrapText="1"/>
    </xf>
    <xf numFmtId="0" fontId="2" fillId="6" borderId="3" xfId="1" applyFont="1" applyFill="1" applyBorder="1" applyAlignment="1">
      <alignment vertical="center" wrapText="1"/>
    </xf>
    <xf numFmtId="0" fontId="2" fillId="6" borderId="14" xfId="1" applyFont="1" applyFill="1" applyBorder="1" applyAlignment="1">
      <alignment vertical="center" wrapText="1"/>
    </xf>
    <xf numFmtId="0" fontId="2" fillId="6" borderId="4" xfId="1" applyFont="1" applyFill="1" applyBorder="1" applyAlignment="1">
      <alignment vertical="center" wrapText="1"/>
    </xf>
    <xf numFmtId="0" fontId="2" fillId="6" borderId="12" xfId="1" applyFont="1" applyFill="1" applyBorder="1" applyAlignment="1">
      <alignment vertical="center" wrapText="1"/>
    </xf>
    <xf numFmtId="0" fontId="3" fillId="6" borderId="3" xfId="1" applyFont="1" applyFill="1" applyBorder="1" applyAlignment="1">
      <alignment vertical="center" wrapText="1"/>
    </xf>
    <xf numFmtId="0" fontId="3" fillId="6" borderId="11" xfId="1" applyFont="1" applyFill="1" applyBorder="1" applyAlignment="1">
      <alignment vertical="center" wrapText="1"/>
    </xf>
    <xf numFmtId="0" fontId="12" fillId="26" borderId="7" xfId="0" applyFont="1" applyFill="1" applyBorder="1" applyAlignment="1">
      <alignment horizontal="center" vertical="center" wrapText="1"/>
    </xf>
    <xf numFmtId="0" fontId="12" fillId="18" borderId="7" xfId="0" applyFont="1" applyFill="1" applyBorder="1" applyAlignment="1">
      <alignment horizontal="center" vertical="center" wrapText="1"/>
    </xf>
    <xf numFmtId="0" fontId="9" fillId="18" borderId="7" xfId="0" applyFont="1" applyFill="1" applyBorder="1" applyAlignment="1">
      <alignment horizontal="center" vertical="center" wrapText="1"/>
    </xf>
    <xf numFmtId="0" fontId="13" fillId="18" borderId="7" xfId="0" applyFont="1" applyFill="1" applyBorder="1" applyAlignment="1">
      <alignment horizontal="center" vertical="center" wrapText="1"/>
    </xf>
    <xf numFmtId="0" fontId="2" fillId="9" borderId="7" xfId="1" applyFont="1" applyFill="1" applyBorder="1" applyAlignment="1">
      <alignment vertical="center" wrapText="1"/>
    </xf>
    <xf numFmtId="0" fontId="6" fillId="26" borderId="7" xfId="0" applyFont="1" applyFill="1" applyBorder="1" applyAlignment="1">
      <alignment horizontal="center" vertical="center" wrapText="1"/>
    </xf>
    <xf numFmtId="0" fontId="15" fillId="26" borderId="7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vertical="center" wrapText="1"/>
    </xf>
    <xf numFmtId="0" fontId="2" fillId="6" borderId="11" xfId="0" applyFont="1" applyFill="1" applyBorder="1" applyAlignment="1">
      <alignment vertical="center" wrapText="1"/>
    </xf>
    <xf numFmtId="0" fontId="2" fillId="6" borderId="11" xfId="1" applyFont="1" applyFill="1" applyBorder="1" applyAlignment="1">
      <alignment vertical="center" wrapText="1"/>
    </xf>
    <xf numFmtId="0" fontId="2" fillId="24" borderId="7" xfId="0" applyFont="1" applyFill="1" applyBorder="1" applyAlignment="1">
      <alignment horizontal="left" vertical="center" wrapText="1"/>
    </xf>
    <xf numFmtId="0" fontId="6" fillId="9" borderId="4" xfId="1" applyFill="1" applyBorder="1" applyAlignment="1">
      <alignment horizontal="center" vertical="center" wrapText="1"/>
    </xf>
    <xf numFmtId="0" fontId="6" fillId="9" borderId="15" xfId="1" applyFill="1" applyBorder="1" applyAlignment="1">
      <alignment horizontal="center" vertical="center" wrapText="1"/>
    </xf>
    <xf numFmtId="0" fontId="2" fillId="9" borderId="7" xfId="1" applyFont="1" applyFill="1" applyBorder="1" applyAlignment="1">
      <alignment horizontal="center" vertical="center" wrapText="1"/>
    </xf>
    <xf numFmtId="0" fontId="2" fillId="9" borderId="12" xfId="1" applyFont="1" applyFill="1" applyBorder="1" applyAlignment="1">
      <alignment horizontal="center" vertical="center" wrapText="1"/>
    </xf>
    <xf numFmtId="0" fontId="6" fillId="9" borderId="12" xfId="1" applyFill="1" applyBorder="1" applyAlignment="1">
      <alignment horizontal="center" vertical="center" wrapText="1"/>
    </xf>
    <xf numFmtId="0" fontId="2" fillId="6" borderId="14" xfId="0" applyFont="1" applyFill="1" applyBorder="1" applyAlignment="1">
      <alignment vertical="center" wrapText="1"/>
    </xf>
    <xf numFmtId="0" fontId="2" fillId="24" borderId="8" xfId="0" applyFont="1" applyFill="1" applyBorder="1" applyAlignment="1">
      <alignment horizontal="center" vertical="center" wrapText="1"/>
    </xf>
    <xf numFmtId="0" fontId="2" fillId="24" borderId="10" xfId="0" applyFont="1" applyFill="1" applyBorder="1" applyAlignment="1">
      <alignment horizontal="center" vertical="center" wrapText="1"/>
    </xf>
    <xf numFmtId="0" fontId="12" fillId="25" borderId="6" xfId="0" applyFont="1" applyFill="1" applyBorder="1" applyAlignment="1">
      <alignment horizontal="center" vertical="center" wrapText="1"/>
    </xf>
    <xf numFmtId="0" fontId="18" fillId="25" borderId="0" xfId="0" applyFont="1" applyFill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0" fontId="2" fillId="0" borderId="0" xfId="0" applyFont="1" applyAlignment="1">
      <alignment horizontal="left" vertical="top" wrapText="1"/>
    </xf>
    <xf numFmtId="0" fontId="31" fillId="24" borderId="17" xfId="0" applyFont="1" applyFill="1" applyBorder="1" applyAlignment="1">
      <alignment horizontal="center" wrapText="1"/>
    </xf>
    <xf numFmtId="0" fontId="2" fillId="9" borderId="0" xfId="0" applyFont="1" applyFill="1" applyAlignment="1">
      <alignment horizontal="left" wrapText="1"/>
    </xf>
    <xf numFmtId="0" fontId="2" fillId="6" borderId="4" xfId="0" applyFont="1" applyFill="1" applyBorder="1" applyAlignment="1">
      <alignment horizontal="left" vertical="center" wrapText="1"/>
    </xf>
    <xf numFmtId="0" fontId="2" fillId="6" borderId="15" xfId="0" applyFont="1" applyFill="1" applyBorder="1" applyAlignment="1">
      <alignment horizontal="left" vertical="center" wrapText="1"/>
    </xf>
    <xf numFmtId="0" fontId="21" fillId="24" borderId="5" xfId="0" applyFont="1" applyFill="1" applyBorder="1" applyAlignment="1">
      <alignment horizontal="center" vertical="center" wrapText="1"/>
    </xf>
    <xf numFmtId="0" fontId="21" fillId="24" borderId="6" xfId="0" applyFont="1" applyFill="1" applyBorder="1" applyAlignment="1">
      <alignment horizontal="center" vertical="center" wrapText="1"/>
    </xf>
    <xf numFmtId="0" fontId="21" fillId="24" borderId="3" xfId="0" applyFont="1" applyFill="1" applyBorder="1" applyAlignment="1">
      <alignment horizontal="center" vertical="center" wrapText="1"/>
    </xf>
    <xf numFmtId="0" fontId="21" fillId="24" borderId="13" xfId="0" applyFont="1" applyFill="1" applyBorder="1" applyAlignment="1">
      <alignment horizontal="center" vertical="center" wrapText="1"/>
    </xf>
    <xf numFmtId="0" fontId="21" fillId="24" borderId="0" xfId="0" applyFont="1" applyFill="1" applyAlignment="1">
      <alignment horizontal="center" vertical="center" wrapText="1"/>
    </xf>
    <xf numFmtId="0" fontId="21" fillId="24" borderId="11" xfId="0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0" fontId="21" fillId="24" borderId="17" xfId="0" applyFont="1" applyFill="1" applyBorder="1" applyAlignment="1">
      <alignment horizontal="center" vertical="center" wrapText="1"/>
    </xf>
    <xf numFmtId="0" fontId="21" fillId="24" borderId="14" xfId="0" applyFont="1" applyFill="1" applyBorder="1" applyAlignment="1">
      <alignment horizontal="center" vertical="center" wrapText="1"/>
    </xf>
    <xf numFmtId="0" fontId="28" fillId="14" borderId="9" xfId="0" applyFont="1" applyFill="1" applyBorder="1" applyAlignment="1">
      <alignment horizontal="center" vertical="center" wrapText="1"/>
    </xf>
    <xf numFmtId="0" fontId="28" fillId="10" borderId="0" xfId="0" applyFont="1" applyFill="1" applyAlignment="1">
      <alignment horizontal="center" vertical="center" wrapText="1"/>
    </xf>
    <xf numFmtId="0" fontId="28" fillId="16" borderId="7" xfId="0" applyFont="1" applyFill="1" applyBorder="1" applyAlignment="1">
      <alignment horizontal="center" vertical="center" wrapText="1"/>
    </xf>
    <xf numFmtId="0" fontId="29" fillId="10" borderId="7" xfId="0" applyFont="1" applyFill="1" applyBorder="1" applyAlignment="1">
      <alignment horizontal="center" vertical="center" wrapText="1"/>
    </xf>
    <xf numFmtId="0" fontId="0" fillId="10" borderId="0" xfId="0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16" xfId="0" applyFont="1" applyFill="1" applyBorder="1" applyAlignment="1">
      <alignment horizontal="center" vertical="center" wrapText="1"/>
    </xf>
    <xf numFmtId="0" fontId="2" fillId="9" borderId="15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vertical="center" wrapText="1"/>
    </xf>
    <xf numFmtId="0" fontId="2" fillId="6" borderId="15" xfId="0" applyFont="1" applyFill="1" applyBorder="1" applyAlignment="1">
      <alignment vertical="center" wrapText="1"/>
    </xf>
    <xf numFmtId="0" fontId="2" fillId="9" borderId="17" xfId="0" applyFont="1" applyFill="1" applyBorder="1" applyAlignment="1">
      <alignment horizontal="left" vertical="center" wrapText="1"/>
    </xf>
    <xf numFmtId="0" fontId="7" fillId="24" borderId="4" xfId="1" applyFont="1" applyFill="1" applyBorder="1" applyAlignment="1">
      <alignment horizontal="center" vertical="center" wrapText="1"/>
    </xf>
    <xf numFmtId="0" fontId="7" fillId="24" borderId="12" xfId="1" applyFont="1" applyFill="1" applyBorder="1" applyAlignment="1">
      <alignment horizontal="center" vertical="center" wrapText="1"/>
    </xf>
    <xf numFmtId="0" fontId="7" fillId="24" borderId="15" xfId="1" applyFont="1" applyFill="1" applyBorder="1" applyAlignment="1">
      <alignment horizontal="center" vertical="center" wrapText="1"/>
    </xf>
    <xf numFmtId="0" fontId="6" fillId="24" borderId="7" xfId="0" applyFont="1" applyFill="1" applyBorder="1" applyAlignment="1">
      <alignment horizontal="center" vertical="center" wrapText="1"/>
    </xf>
    <xf numFmtId="0" fontId="42" fillId="10" borderId="0" xfId="0" applyFont="1" applyFill="1" applyAlignment="1">
      <alignment horizontal="center" wrapText="1"/>
    </xf>
    <xf numFmtId="0" fontId="9" fillId="27" borderId="4" xfId="0" applyFont="1" applyFill="1" applyBorder="1" applyAlignment="1">
      <alignment horizontal="center" vertical="center" wrapText="1"/>
    </xf>
    <xf numFmtId="0" fontId="9" fillId="27" borderId="15" xfId="0" applyFont="1" applyFill="1" applyBorder="1" applyAlignment="1">
      <alignment horizontal="center" vertical="center" wrapText="1"/>
    </xf>
    <xf numFmtId="0" fontId="6" fillId="26" borderId="4" xfId="0" applyFont="1" applyFill="1" applyBorder="1" applyAlignment="1">
      <alignment horizontal="center" vertical="center" wrapText="1"/>
    </xf>
    <xf numFmtId="0" fontId="6" fillId="26" borderId="15" xfId="0" applyFont="1" applyFill="1" applyBorder="1" applyAlignment="1">
      <alignment horizontal="center" vertical="center" wrapText="1"/>
    </xf>
    <xf numFmtId="0" fontId="2" fillId="32" borderId="4" xfId="0" applyFont="1" applyFill="1" applyBorder="1" applyAlignment="1">
      <alignment horizontal="center" vertical="center" wrapText="1"/>
    </xf>
    <xf numFmtId="0" fontId="2" fillId="32" borderId="12" xfId="0" applyFont="1" applyFill="1" applyBorder="1" applyAlignment="1">
      <alignment horizontal="center" vertical="center" wrapText="1"/>
    </xf>
    <xf numFmtId="0" fontId="2" fillId="32" borderId="15" xfId="0" applyFont="1" applyFill="1" applyBorder="1" applyAlignment="1">
      <alignment horizontal="center" vertical="center" wrapText="1"/>
    </xf>
    <xf numFmtId="0" fontId="16" fillId="6" borderId="7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left" vertical="center" wrapText="1"/>
    </xf>
    <xf numFmtId="0" fontId="2" fillId="9" borderId="15" xfId="0" applyFont="1" applyFill="1" applyBorder="1" applyAlignment="1">
      <alignment horizontal="left" vertical="center" wrapText="1"/>
    </xf>
    <xf numFmtId="0" fontId="2" fillId="32" borderId="7" xfId="0" applyFont="1" applyFill="1" applyBorder="1" applyAlignment="1">
      <alignment horizontal="center" vertical="center" wrapText="1"/>
    </xf>
    <xf numFmtId="0" fontId="2" fillId="32" borderId="3" xfId="0" applyFont="1" applyFill="1" applyBorder="1" applyAlignment="1">
      <alignment horizontal="center" vertical="center" wrapText="1"/>
    </xf>
    <xf numFmtId="0" fontId="2" fillId="32" borderId="11" xfId="0" applyFont="1" applyFill="1" applyBorder="1" applyAlignment="1">
      <alignment horizontal="center" vertical="center" wrapText="1"/>
    </xf>
    <xf numFmtId="0" fontId="2" fillId="32" borderId="14" xfId="0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vertical="center" wrapText="1"/>
    </xf>
    <xf numFmtId="0" fontId="3" fillId="32" borderId="7" xfId="1" applyFont="1" applyFill="1" applyBorder="1" applyAlignment="1">
      <alignment vertical="center" wrapText="1"/>
    </xf>
    <xf numFmtId="0" fontId="2" fillId="32" borderId="0" xfId="0" applyFont="1" applyFill="1" applyAlignment="1">
      <alignment horizontal="center" vertical="center" wrapText="1"/>
    </xf>
    <xf numFmtId="0" fontId="2" fillId="32" borderId="7" xfId="0" applyFont="1" applyFill="1" applyBorder="1" applyAlignment="1">
      <alignment vertical="center" wrapText="1"/>
    </xf>
    <xf numFmtId="0" fontId="6" fillId="36" borderId="4" xfId="0" applyFont="1" applyFill="1" applyBorder="1" applyAlignment="1">
      <alignment horizontal="center" vertical="center" wrapText="1"/>
    </xf>
    <xf numFmtId="0" fontId="6" fillId="36" borderId="12" xfId="0" applyFont="1" applyFill="1" applyBorder="1" applyAlignment="1">
      <alignment horizontal="center" vertical="center" wrapText="1"/>
    </xf>
    <xf numFmtId="0" fontId="6" fillId="36" borderId="15" xfId="0" applyFont="1" applyFill="1" applyBorder="1" applyAlignment="1">
      <alignment horizontal="center" vertical="center" wrapText="1"/>
    </xf>
    <xf numFmtId="0" fontId="2" fillId="32" borderId="8" xfId="0" applyFont="1" applyFill="1" applyBorder="1" applyAlignment="1">
      <alignment vertical="center" wrapText="1"/>
    </xf>
    <xf numFmtId="0" fontId="6" fillId="32" borderId="4" xfId="1" applyFill="1" applyBorder="1" applyAlignment="1">
      <alignment horizontal="center" vertical="center" wrapText="1"/>
    </xf>
    <xf numFmtId="0" fontId="6" fillId="32" borderId="12" xfId="1" applyFill="1" applyBorder="1" applyAlignment="1">
      <alignment horizontal="center" vertical="center" wrapText="1"/>
    </xf>
    <xf numFmtId="0" fontId="6" fillId="32" borderId="15" xfId="1" applyFill="1" applyBorder="1" applyAlignment="1">
      <alignment horizontal="center" vertical="center" wrapText="1"/>
    </xf>
    <xf numFmtId="0" fontId="2" fillId="31" borderId="8" xfId="0" applyFont="1" applyFill="1" applyBorder="1" applyAlignment="1">
      <alignment horizontal="center" vertical="center" wrapText="1"/>
    </xf>
    <xf numFmtId="0" fontId="2" fillId="31" borderId="17" xfId="0" applyFont="1" applyFill="1" applyBorder="1" applyAlignment="1">
      <alignment horizontal="center" vertical="center" wrapText="1"/>
    </xf>
    <xf numFmtId="0" fontId="2" fillId="31" borderId="14" xfId="0" applyFont="1" applyFill="1" applyBorder="1" applyAlignment="1">
      <alignment horizontal="center" vertical="center" wrapText="1"/>
    </xf>
    <xf numFmtId="0" fontId="2" fillId="32" borderId="0" xfId="0" applyFont="1" applyFill="1" applyAlignment="1">
      <alignment horizontal="left" vertical="center" wrapText="1"/>
    </xf>
    <xf numFmtId="0" fontId="16" fillId="32" borderId="7" xfId="0" applyFont="1" applyFill="1" applyBorder="1" applyAlignment="1">
      <alignment horizontal="center" vertical="center" wrapText="1"/>
    </xf>
    <xf numFmtId="0" fontId="3" fillId="32" borderId="7" xfId="0" applyFont="1" applyFill="1" applyBorder="1" applyAlignment="1">
      <alignment horizontal="center" vertical="center" wrapText="1"/>
    </xf>
    <xf numFmtId="0" fontId="2" fillId="31" borderId="9" xfId="0" applyFont="1" applyFill="1" applyBorder="1" applyAlignment="1">
      <alignment horizontal="center" vertical="center" wrapText="1"/>
    </xf>
    <xf numFmtId="0" fontId="2" fillId="31" borderId="10" xfId="0" applyFont="1" applyFill="1" applyBorder="1" applyAlignment="1">
      <alignment horizontal="center" vertical="center" wrapText="1"/>
    </xf>
    <xf numFmtId="3" fontId="2" fillId="32" borderId="7" xfId="0" applyNumberFormat="1" applyFont="1" applyFill="1" applyBorder="1" applyAlignment="1">
      <alignment vertical="center" wrapText="1"/>
    </xf>
    <xf numFmtId="3" fontId="2" fillId="32" borderId="4" xfId="0" applyNumberFormat="1" applyFont="1" applyFill="1" applyBorder="1" applyAlignment="1">
      <alignment vertical="center" wrapText="1"/>
    </xf>
    <xf numFmtId="0" fontId="31" fillId="32" borderId="3" xfId="0" applyFont="1" applyFill="1" applyBorder="1" applyAlignment="1">
      <alignment horizontal="center" vertical="center" wrapText="1"/>
    </xf>
    <xf numFmtId="0" fontId="31" fillId="32" borderId="14" xfId="0" applyFont="1" applyFill="1" applyBorder="1" applyAlignment="1">
      <alignment horizontal="center" vertical="center" wrapText="1"/>
    </xf>
    <xf numFmtId="3" fontId="31" fillId="32" borderId="4" xfId="0" applyNumberFormat="1" applyFont="1" applyFill="1" applyBorder="1" applyAlignment="1">
      <alignment horizontal="center" vertical="center" wrapText="1"/>
    </xf>
    <xf numFmtId="3" fontId="31" fillId="32" borderId="12" xfId="0" applyNumberFormat="1" applyFont="1" applyFill="1" applyBorder="1" applyAlignment="1">
      <alignment horizontal="center" vertical="center" wrapText="1"/>
    </xf>
    <xf numFmtId="3" fontId="31" fillId="32" borderId="15" xfId="0" applyNumberFormat="1" applyFont="1" applyFill="1" applyBorder="1" applyAlignment="1">
      <alignment horizontal="center" vertical="center" wrapText="1"/>
    </xf>
    <xf numFmtId="0" fontId="31" fillId="32" borderId="10" xfId="0" applyFont="1" applyFill="1" applyBorder="1" applyAlignment="1">
      <alignment horizontal="center" vertical="center" wrapText="1"/>
    </xf>
    <xf numFmtId="0" fontId="31" fillId="32" borderId="7" xfId="0" applyFont="1" applyFill="1" applyBorder="1" applyAlignment="1">
      <alignment horizontal="center" vertical="center" wrapText="1"/>
    </xf>
    <xf numFmtId="0" fontId="34" fillId="32" borderId="7" xfId="0" applyFont="1" applyFill="1" applyBorder="1" applyAlignment="1">
      <alignment horizontal="center" vertical="center" wrapText="1"/>
    </xf>
    <xf numFmtId="0" fontId="31" fillId="32" borderId="9" xfId="0" applyFont="1" applyFill="1" applyBorder="1" applyAlignment="1">
      <alignment horizontal="center" vertical="center" wrapText="1"/>
    </xf>
    <xf numFmtId="0" fontId="21" fillId="32" borderId="7" xfId="0" applyFont="1" applyFill="1" applyBorder="1" applyAlignment="1">
      <alignment horizontal="center" vertical="center" wrapText="1"/>
    </xf>
    <xf numFmtId="0" fontId="44" fillId="32" borderId="3" xfId="0" applyFont="1" applyFill="1" applyBorder="1" applyAlignment="1">
      <alignment horizontal="center" vertical="center" wrapText="1"/>
    </xf>
    <xf numFmtId="0" fontId="44" fillId="32" borderId="11" xfId="0" applyFont="1" applyFill="1" applyBorder="1" applyAlignment="1">
      <alignment horizontal="center" vertical="center" wrapText="1"/>
    </xf>
    <xf numFmtId="0" fontId="44" fillId="32" borderId="14" xfId="0" applyFont="1" applyFill="1" applyBorder="1" applyAlignment="1">
      <alignment horizontal="center" vertical="center" wrapText="1"/>
    </xf>
    <xf numFmtId="0" fontId="44" fillId="32" borderId="4" xfId="0" applyFont="1" applyFill="1" applyBorder="1" applyAlignment="1">
      <alignment horizontal="center" vertical="center" wrapText="1"/>
    </xf>
    <xf numFmtId="0" fontId="44" fillId="32" borderId="12" xfId="0" applyFont="1" applyFill="1" applyBorder="1" applyAlignment="1">
      <alignment horizontal="center" vertical="center" wrapText="1"/>
    </xf>
    <xf numFmtId="0" fontId="44" fillId="32" borderId="15" xfId="0" applyFont="1" applyFill="1" applyBorder="1" applyAlignment="1">
      <alignment horizontal="center" vertical="center" wrapText="1"/>
    </xf>
    <xf numFmtId="0" fontId="44" fillId="32" borderId="7" xfId="0" applyFont="1" applyFill="1" applyBorder="1" applyAlignment="1">
      <alignment horizontal="center" vertical="center" wrapText="1"/>
    </xf>
    <xf numFmtId="0" fontId="31" fillId="32" borderId="11" xfId="0" applyFont="1" applyFill="1" applyBorder="1" applyAlignment="1">
      <alignment horizontal="center" vertical="center" wrapText="1"/>
    </xf>
    <xf numFmtId="0" fontId="2" fillId="32" borderId="5" xfId="0" applyFont="1" applyFill="1" applyBorder="1" applyAlignment="1">
      <alignment horizontal="center" vertical="center" wrapText="1"/>
    </xf>
    <xf numFmtId="0" fontId="2" fillId="32" borderId="13" xfId="0" applyFont="1" applyFill="1" applyBorder="1" applyAlignment="1">
      <alignment horizontal="center" vertical="center" wrapText="1"/>
    </xf>
    <xf numFmtId="0" fontId="2" fillId="32" borderId="1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vertical="center" wrapText="1"/>
    </xf>
    <xf numFmtId="0" fontId="3" fillId="32" borderId="7" xfId="0" applyFont="1" applyFill="1" applyBorder="1" applyAlignment="1">
      <alignment vertical="center" wrapText="1"/>
    </xf>
    <xf numFmtId="0" fontId="6" fillId="32" borderId="3" xfId="1" applyFill="1" applyBorder="1" applyAlignment="1">
      <alignment horizontal="center" vertical="center" wrapText="1"/>
    </xf>
    <xf numFmtId="0" fontId="6" fillId="32" borderId="11" xfId="1" applyFill="1" applyBorder="1" applyAlignment="1">
      <alignment horizontal="center" vertical="center" wrapText="1"/>
    </xf>
    <xf numFmtId="0" fontId="6" fillId="32" borderId="14" xfId="1" applyFill="1" applyBorder="1" applyAlignment="1">
      <alignment horizontal="center" vertical="center" wrapText="1"/>
    </xf>
    <xf numFmtId="0" fontId="3" fillId="32" borderId="4" xfId="0" applyFont="1" applyFill="1" applyBorder="1" applyAlignment="1">
      <alignment vertical="center" wrapText="1"/>
    </xf>
    <xf numFmtId="0" fontId="3" fillId="32" borderId="15" xfId="0" applyFont="1" applyFill="1" applyBorder="1" applyAlignment="1">
      <alignment vertical="center" wrapText="1"/>
    </xf>
    <xf numFmtId="0" fontId="2" fillId="32" borderId="4" xfId="0" applyFont="1" applyFill="1" applyBorder="1" applyAlignment="1">
      <alignment vertical="center" wrapText="1"/>
    </xf>
    <xf numFmtId="0" fontId="2" fillId="32" borderId="15" xfId="0" applyFont="1" applyFill="1" applyBorder="1" applyAlignment="1">
      <alignment vertical="center" wrapText="1"/>
    </xf>
    <xf numFmtId="0" fontId="21" fillId="32" borderId="9" xfId="0" applyFont="1" applyFill="1" applyBorder="1" applyAlignment="1">
      <alignment horizontal="center" vertical="center" wrapText="1"/>
    </xf>
    <xf numFmtId="0" fontId="21" fillId="32" borderId="10" xfId="0" applyFont="1" applyFill="1" applyBorder="1" applyAlignment="1">
      <alignment horizontal="center" vertical="center" wrapText="1"/>
    </xf>
    <xf numFmtId="0" fontId="3" fillId="32" borderId="4" xfId="0" applyFont="1" applyFill="1" applyBorder="1" applyAlignment="1">
      <alignment horizontal="left" vertical="center" wrapText="1"/>
    </xf>
    <xf numFmtId="0" fontId="3" fillId="32" borderId="12" xfId="0" applyFont="1" applyFill="1" applyBorder="1" applyAlignment="1">
      <alignment horizontal="left" vertical="center" wrapText="1"/>
    </xf>
    <xf numFmtId="0" fontId="3" fillId="32" borderId="15" xfId="0" applyFont="1" applyFill="1" applyBorder="1" applyAlignment="1">
      <alignment horizontal="left" vertical="center" wrapText="1"/>
    </xf>
    <xf numFmtId="0" fontId="8" fillId="32" borderId="7" xfId="0" applyFont="1" applyFill="1" applyBorder="1" applyAlignment="1">
      <alignment horizontal="center" vertical="center" wrapText="1"/>
    </xf>
    <xf numFmtId="0" fontId="6" fillId="32" borderId="7" xfId="1" applyFill="1" applyBorder="1" applyAlignment="1">
      <alignment horizontal="center" vertical="center" wrapText="1"/>
    </xf>
    <xf numFmtId="0" fontId="2" fillId="32" borderId="7" xfId="1" applyFont="1" applyFill="1" applyBorder="1" applyAlignment="1">
      <alignment vertical="center" wrapText="1"/>
    </xf>
    <xf numFmtId="0" fontId="6" fillId="32" borderId="7" xfId="0" applyFont="1" applyFill="1" applyBorder="1" applyAlignment="1">
      <alignment horizontal="center" vertical="center" wrapText="1"/>
    </xf>
    <xf numFmtId="0" fontId="21" fillId="32" borderId="8" xfId="0" applyFont="1" applyFill="1" applyBorder="1" applyAlignment="1">
      <alignment horizontal="center" vertical="center" wrapText="1"/>
    </xf>
    <xf numFmtId="0" fontId="3" fillId="9" borderId="7" xfId="1" applyFont="1" applyFill="1" applyBorder="1" applyAlignment="1">
      <alignment vertical="center" wrapText="1"/>
    </xf>
    <xf numFmtId="0" fontId="7" fillId="32" borderId="4" xfId="1" applyFont="1" applyFill="1" applyBorder="1" applyAlignment="1">
      <alignment horizontal="center" vertical="center" wrapText="1"/>
    </xf>
    <xf numFmtId="0" fontId="7" fillId="32" borderId="12" xfId="1" applyFont="1" applyFill="1" applyBorder="1" applyAlignment="1">
      <alignment horizontal="center" vertical="center" wrapText="1"/>
    </xf>
    <xf numFmtId="0" fontId="7" fillId="32" borderId="15" xfId="1" applyFont="1" applyFill="1" applyBorder="1" applyAlignment="1">
      <alignment horizontal="center" vertical="center" wrapText="1"/>
    </xf>
    <xf numFmtId="0" fontId="3" fillId="32" borderId="7" xfId="1" applyFont="1" applyFill="1" applyBorder="1" applyAlignment="1">
      <alignment horizontal="center" vertical="center" wrapText="1"/>
    </xf>
    <xf numFmtId="0" fontId="2" fillId="32" borderId="6" xfId="0" applyFont="1" applyFill="1" applyBorder="1" applyAlignment="1">
      <alignment horizontal="center" vertical="center" wrapText="1"/>
    </xf>
    <xf numFmtId="0" fontId="2" fillId="32" borderId="17" xfId="0" applyFont="1" applyFill="1" applyBorder="1" applyAlignment="1">
      <alignment horizontal="center" vertical="center" wrapText="1"/>
    </xf>
    <xf numFmtId="0" fontId="2" fillId="32" borderId="7" xfId="1" applyFont="1" applyFill="1" applyBorder="1" applyAlignment="1">
      <alignment horizontal="center" vertical="center" wrapText="1"/>
    </xf>
    <xf numFmtId="0" fontId="27" fillId="32" borderId="8" xfId="1" applyFont="1" applyFill="1" applyBorder="1" applyAlignment="1">
      <alignment horizontal="center" vertical="center" wrapText="1"/>
    </xf>
    <xf numFmtId="0" fontId="27" fillId="32" borderId="9" xfId="1" applyFont="1" applyFill="1" applyBorder="1" applyAlignment="1">
      <alignment horizontal="center" vertical="center" wrapText="1"/>
    </xf>
    <xf numFmtId="0" fontId="27" fillId="32" borderId="14" xfId="1" applyFont="1" applyFill="1" applyBorder="1" applyAlignment="1">
      <alignment horizontal="center" vertical="center" wrapText="1"/>
    </xf>
    <xf numFmtId="0" fontId="2" fillId="32" borderId="8" xfId="1" applyFont="1" applyFill="1" applyBorder="1" applyAlignment="1">
      <alignment vertical="center" wrapText="1"/>
    </xf>
    <xf numFmtId="0" fontId="0" fillId="6" borderId="3" xfId="0" applyFill="1" applyBorder="1" applyAlignment="1">
      <alignment horizontal="center" wrapText="1"/>
    </xf>
    <xf numFmtId="0" fontId="0" fillId="6" borderId="14" xfId="0" applyFill="1" applyBorder="1" applyAlignment="1">
      <alignment horizontal="center" wrapText="1"/>
    </xf>
    <xf numFmtId="0" fontId="2" fillId="6" borderId="4" xfId="0" applyFont="1" applyFill="1" applyBorder="1" applyAlignment="1">
      <alignment horizontal="center" wrapText="1"/>
    </xf>
    <xf numFmtId="0" fontId="2" fillId="6" borderId="15" xfId="0" applyFont="1" applyFill="1" applyBorder="1" applyAlignment="1">
      <alignment horizontal="center" wrapText="1"/>
    </xf>
    <xf numFmtId="0" fontId="3" fillId="32" borderId="3" xfId="1" applyFont="1" applyFill="1" applyBorder="1" applyAlignment="1">
      <alignment vertical="center" wrapText="1"/>
    </xf>
    <xf numFmtId="0" fontId="3" fillId="32" borderId="11" xfId="1" applyFont="1" applyFill="1" applyBorder="1" applyAlignment="1">
      <alignment vertical="center" wrapText="1"/>
    </xf>
    <xf numFmtId="0" fontId="2" fillId="32" borderId="4" xfId="1" applyFont="1" applyFill="1" applyBorder="1" applyAlignment="1">
      <alignment horizontal="center" vertical="center" wrapText="1"/>
    </xf>
    <xf numFmtId="0" fontId="2" fillId="32" borderId="12" xfId="1" applyFont="1" applyFill="1" applyBorder="1" applyAlignment="1">
      <alignment horizontal="center" vertical="center" wrapText="1"/>
    </xf>
    <xf numFmtId="0" fontId="2" fillId="32" borderId="7" xfId="0" applyFont="1" applyFill="1" applyBorder="1" applyAlignment="1">
      <alignment horizontal="left" vertical="center" wrapText="1"/>
    </xf>
    <xf numFmtId="0" fontId="2" fillId="32" borderId="3" xfId="0" applyFont="1" applyFill="1" applyBorder="1" applyAlignment="1">
      <alignment vertical="center" wrapText="1"/>
    </xf>
    <xf numFmtId="0" fontId="2" fillId="32" borderId="11" xfId="0" applyFont="1" applyFill="1" applyBorder="1" applyAlignment="1">
      <alignment vertical="center" wrapText="1"/>
    </xf>
    <xf numFmtId="0" fontId="2" fillId="32" borderId="14" xfId="0" applyFont="1" applyFill="1" applyBorder="1" applyAlignment="1">
      <alignment vertical="center" wrapText="1"/>
    </xf>
    <xf numFmtId="0" fontId="2" fillId="32" borderId="8" xfId="0" applyFont="1" applyFill="1" applyBorder="1" applyAlignment="1">
      <alignment horizontal="center" vertical="center" wrapText="1"/>
    </xf>
    <xf numFmtId="0" fontId="2" fillId="32" borderId="10" xfId="0" applyFont="1" applyFill="1" applyBorder="1" applyAlignment="1">
      <alignment horizontal="center" vertical="center" wrapText="1"/>
    </xf>
    <xf numFmtId="0" fontId="2" fillId="32" borderId="15" xfId="1" applyFont="1" applyFill="1" applyBorder="1" applyAlignment="1">
      <alignment horizontal="center" vertical="center" wrapText="1"/>
    </xf>
    <xf numFmtId="0" fontId="2" fillId="32" borderId="3" xfId="1" applyFont="1" applyFill="1" applyBorder="1" applyAlignment="1">
      <alignment vertical="center" wrapText="1"/>
    </xf>
    <xf numFmtId="0" fontId="2" fillId="32" borderId="14" xfId="1" applyFont="1" applyFill="1" applyBorder="1" applyAlignment="1">
      <alignment vertical="center" wrapText="1"/>
    </xf>
    <xf numFmtId="0" fontId="6" fillId="34" borderId="7" xfId="0" applyFont="1" applyFill="1" applyBorder="1" applyAlignment="1">
      <alignment horizontal="center" vertical="center" wrapText="1"/>
    </xf>
    <xf numFmtId="0" fontId="15" fillId="34" borderId="7" xfId="0" applyFont="1" applyFill="1" applyBorder="1" applyAlignment="1">
      <alignment horizontal="center" vertical="center" wrapText="1"/>
    </xf>
    <xf numFmtId="0" fontId="12" fillId="35" borderId="7" xfId="0" applyFont="1" applyFill="1" applyBorder="1" applyAlignment="1">
      <alignment horizontal="center" vertical="center" wrapText="1"/>
    </xf>
    <xf numFmtId="0" fontId="21" fillId="32" borderId="5" xfId="0" applyFont="1" applyFill="1" applyBorder="1" applyAlignment="1">
      <alignment horizontal="center" vertical="center" wrapText="1"/>
    </xf>
    <xf numFmtId="0" fontId="21" fillId="32" borderId="6" xfId="0" applyFont="1" applyFill="1" applyBorder="1" applyAlignment="1">
      <alignment horizontal="center" vertical="center" wrapText="1"/>
    </xf>
    <xf numFmtId="0" fontId="21" fillId="32" borderId="3" xfId="0" applyFont="1" applyFill="1" applyBorder="1" applyAlignment="1">
      <alignment horizontal="center" vertical="center" wrapText="1"/>
    </xf>
    <xf numFmtId="0" fontId="21" fillId="32" borderId="13" xfId="0" applyFont="1" applyFill="1" applyBorder="1" applyAlignment="1">
      <alignment horizontal="center" vertical="center" wrapText="1"/>
    </xf>
    <xf numFmtId="0" fontId="21" fillId="32" borderId="0" xfId="0" applyFont="1" applyFill="1" applyAlignment="1">
      <alignment horizontal="center" vertical="center" wrapText="1"/>
    </xf>
    <xf numFmtId="0" fontId="21" fillId="32" borderId="11" xfId="0" applyFont="1" applyFill="1" applyBorder="1" applyAlignment="1">
      <alignment horizontal="center" vertical="center" wrapText="1"/>
    </xf>
    <xf numFmtId="0" fontId="21" fillId="32" borderId="16" xfId="0" applyFont="1" applyFill="1" applyBorder="1" applyAlignment="1">
      <alignment horizontal="center" vertical="center" wrapText="1"/>
    </xf>
    <xf numFmtId="0" fontId="21" fillId="32" borderId="17" xfId="0" applyFont="1" applyFill="1" applyBorder="1" applyAlignment="1">
      <alignment horizontal="center" vertical="center" wrapText="1"/>
    </xf>
    <xf numFmtId="0" fontId="21" fillId="32" borderId="14" xfId="0" applyFont="1" applyFill="1" applyBorder="1" applyAlignment="1">
      <alignment horizontal="center" vertical="center" wrapText="1"/>
    </xf>
    <xf numFmtId="0" fontId="12" fillId="34" borderId="7" xfId="0" applyFont="1" applyFill="1" applyBorder="1" applyAlignment="1">
      <alignment horizontal="center" vertical="center" wrapText="1"/>
    </xf>
    <xf numFmtId="0" fontId="2" fillId="32" borderId="4" xfId="0" applyFont="1" applyFill="1" applyBorder="1" applyAlignment="1">
      <alignment horizontal="left" vertical="center" wrapText="1"/>
    </xf>
    <xf numFmtId="0" fontId="2" fillId="32" borderId="15" xfId="0" applyFont="1" applyFill="1" applyBorder="1" applyAlignment="1">
      <alignment horizontal="left" vertical="center" wrapText="1"/>
    </xf>
    <xf numFmtId="0" fontId="31" fillId="32" borderId="17" xfId="0" applyFont="1" applyFill="1" applyBorder="1" applyAlignment="1">
      <alignment horizontal="center" wrapText="1"/>
    </xf>
    <xf numFmtId="0" fontId="31" fillId="32" borderId="8" xfId="0" applyFont="1" applyFill="1" applyBorder="1" applyAlignment="1">
      <alignment horizontal="center" vertical="center" wrapText="1"/>
    </xf>
    <xf numFmtId="0" fontId="12" fillId="33" borderId="6" xfId="0" applyFont="1" applyFill="1" applyBorder="1" applyAlignment="1">
      <alignment horizontal="center" vertical="center" wrapText="1"/>
    </xf>
    <xf numFmtId="0" fontId="18" fillId="33" borderId="0" xfId="0" applyFont="1" applyFill="1" applyAlignment="1">
      <alignment horizontal="center" vertical="center" wrapText="1"/>
    </xf>
    <xf numFmtId="0" fontId="9" fillId="35" borderId="7" xfId="0" applyFont="1" applyFill="1" applyBorder="1" applyAlignment="1">
      <alignment horizontal="center" vertical="center" wrapText="1"/>
    </xf>
    <xf numFmtId="0" fontId="13" fillId="35" borderId="7" xfId="0" applyFont="1" applyFill="1" applyBorder="1" applyAlignment="1">
      <alignment horizontal="center" vertical="center" wrapText="1"/>
    </xf>
    <xf numFmtId="0" fontId="2" fillId="32" borderId="4" xfId="1" applyFont="1" applyFill="1" applyBorder="1" applyAlignment="1">
      <alignment vertical="center" wrapText="1"/>
    </xf>
    <xf numFmtId="0" fontId="2" fillId="32" borderId="12" xfId="1" applyFont="1" applyFill="1" applyBorder="1" applyAlignment="1">
      <alignment vertical="center" wrapText="1"/>
    </xf>
    <xf numFmtId="0" fontId="2" fillId="32" borderId="11" xfId="1" applyFont="1" applyFill="1" applyBorder="1" applyAlignment="1">
      <alignment vertical="center" wrapText="1"/>
    </xf>
    <xf numFmtId="0" fontId="3" fillId="32" borderId="3" xfId="0" applyFont="1" applyFill="1" applyBorder="1" applyAlignment="1">
      <alignment horizontal="left" vertical="center" wrapText="1"/>
    </xf>
    <xf numFmtId="0" fontId="3" fillId="32" borderId="11" xfId="0" applyFont="1" applyFill="1" applyBorder="1" applyAlignment="1">
      <alignment horizontal="left" vertical="center" wrapText="1"/>
    </xf>
    <xf numFmtId="0" fontId="2" fillId="24" borderId="7" xfId="1" applyFont="1" applyFill="1" applyBorder="1" applyAlignment="1">
      <alignment vertical="center" wrapText="1"/>
    </xf>
    <xf numFmtId="0" fontId="2" fillId="24" borderId="4" xfId="0" applyFont="1" applyFill="1" applyBorder="1" applyAlignment="1">
      <alignment horizontal="left" vertical="center" wrapText="1"/>
    </xf>
    <xf numFmtId="0" fontId="2" fillId="24" borderId="15" xfId="0" applyFont="1" applyFill="1" applyBorder="1" applyAlignment="1">
      <alignment horizontal="left" vertical="center" wrapText="1"/>
    </xf>
    <xf numFmtId="0" fontId="12" fillId="27" borderId="7" xfId="0" applyFont="1" applyFill="1" applyBorder="1" applyAlignment="1">
      <alignment horizontal="center" vertical="center" wrapText="1"/>
    </xf>
    <xf numFmtId="0" fontId="9" fillId="27" borderId="7" xfId="0" applyFont="1" applyFill="1" applyBorder="1" applyAlignment="1">
      <alignment horizontal="center" vertical="center" wrapText="1"/>
    </xf>
    <xf numFmtId="0" fontId="13" fillId="27" borderId="7" xfId="0" applyFont="1" applyFill="1" applyBorder="1" applyAlignment="1">
      <alignment horizontal="center" vertical="center" wrapText="1"/>
    </xf>
    <xf numFmtId="0" fontId="2" fillId="24" borderId="4" xfId="1" applyFont="1" applyFill="1" applyBorder="1" applyAlignment="1">
      <alignment horizontal="center" vertical="center" wrapText="1"/>
    </xf>
    <xf numFmtId="0" fontId="2" fillId="24" borderId="12" xfId="1" applyFont="1" applyFill="1" applyBorder="1" applyAlignment="1">
      <alignment horizontal="center" vertical="center" wrapText="1"/>
    </xf>
    <xf numFmtId="0" fontId="2" fillId="24" borderId="15" xfId="1" applyFont="1" applyFill="1" applyBorder="1" applyAlignment="1">
      <alignment horizontal="center" vertical="center" wrapText="1"/>
    </xf>
    <xf numFmtId="0" fontId="2" fillId="24" borderId="3" xfId="1" applyFont="1" applyFill="1" applyBorder="1" applyAlignment="1">
      <alignment vertical="center" wrapText="1"/>
    </xf>
    <xf numFmtId="0" fontId="2" fillId="24" borderId="14" xfId="1" applyFont="1" applyFill="1" applyBorder="1" applyAlignment="1">
      <alignment vertical="center" wrapText="1"/>
    </xf>
    <xf numFmtId="0" fontId="3" fillId="24" borderId="3" xfId="1" applyFont="1" applyFill="1" applyBorder="1" applyAlignment="1">
      <alignment vertical="center" wrapText="1"/>
    </xf>
    <xf numFmtId="0" fontId="3" fillId="24" borderId="11" xfId="1" applyFont="1" applyFill="1" applyBorder="1" applyAlignment="1">
      <alignment vertical="center" wrapText="1"/>
    </xf>
    <xf numFmtId="0" fontId="2" fillId="24" borderId="11" xfId="1" applyFont="1" applyFill="1" applyBorder="1" applyAlignment="1">
      <alignment vertical="center" wrapText="1"/>
    </xf>
    <xf numFmtId="0" fontId="3" fillId="24" borderId="3" xfId="0" applyFont="1" applyFill="1" applyBorder="1" applyAlignment="1">
      <alignment horizontal="left" vertical="center" wrapText="1"/>
    </xf>
    <xf numFmtId="0" fontId="3" fillId="24" borderId="11" xfId="0" applyFont="1" applyFill="1" applyBorder="1" applyAlignment="1">
      <alignment horizontal="left" vertical="center" wrapText="1"/>
    </xf>
    <xf numFmtId="0" fontId="2" fillId="24" borderId="3" xfId="0" applyFont="1" applyFill="1" applyBorder="1" applyAlignment="1">
      <alignment vertical="center" wrapText="1"/>
    </xf>
    <xf numFmtId="0" fontId="2" fillId="24" borderId="11" xfId="0" applyFont="1" applyFill="1" applyBorder="1" applyAlignment="1">
      <alignment vertical="center" wrapText="1"/>
    </xf>
    <xf numFmtId="0" fontId="2" fillId="24" borderId="7" xfId="1" applyFont="1" applyFill="1" applyBorder="1" applyAlignment="1">
      <alignment horizontal="center" vertical="center" wrapText="1"/>
    </xf>
    <xf numFmtId="0" fontId="2" fillId="24" borderId="14" xfId="0" applyFont="1" applyFill="1" applyBorder="1" applyAlignment="1">
      <alignment vertical="center" wrapText="1"/>
    </xf>
    <xf numFmtId="0" fontId="2" fillId="24" borderId="4" xfId="1" applyFont="1" applyFill="1" applyBorder="1" applyAlignment="1">
      <alignment vertical="center" wrapText="1"/>
    </xf>
    <xf numFmtId="0" fontId="2" fillId="24" borderId="12" xfId="1" applyFont="1" applyFill="1" applyBorder="1" applyAlignment="1">
      <alignment vertical="center" wrapText="1"/>
    </xf>
    <xf numFmtId="0" fontId="3" fillId="24" borderId="7" xfId="1" applyFont="1" applyFill="1" applyBorder="1" applyAlignment="1">
      <alignment vertical="center" wrapText="1"/>
    </xf>
    <xf numFmtId="0" fontId="6" fillId="28" borderId="4" xfId="0" applyFont="1" applyFill="1" applyBorder="1" applyAlignment="1">
      <alignment horizontal="center" vertical="center" wrapText="1"/>
    </xf>
    <xf numFmtId="0" fontId="6" fillId="28" borderId="12" xfId="0" applyFont="1" applyFill="1" applyBorder="1" applyAlignment="1">
      <alignment horizontal="center" vertical="center" wrapText="1"/>
    </xf>
    <xf numFmtId="0" fontId="6" fillId="28" borderId="15" xfId="0" applyFont="1" applyFill="1" applyBorder="1" applyAlignment="1">
      <alignment horizontal="center" vertical="center" wrapText="1"/>
    </xf>
    <xf numFmtId="0" fontId="3" fillId="28" borderId="4" xfId="0" applyFont="1" applyFill="1" applyBorder="1" applyAlignment="1">
      <alignment horizontal="center" vertical="center" wrapText="1"/>
    </xf>
    <xf numFmtId="0" fontId="3" fillId="28" borderId="12" xfId="0" applyFont="1" applyFill="1" applyBorder="1" applyAlignment="1">
      <alignment horizontal="center" vertical="center" wrapText="1"/>
    </xf>
    <xf numFmtId="0" fontId="3" fillId="28" borderId="15" xfId="0" applyFont="1" applyFill="1" applyBorder="1" applyAlignment="1">
      <alignment horizontal="center" vertical="center" wrapText="1"/>
    </xf>
    <xf numFmtId="0" fontId="3" fillId="24" borderId="7" xfId="0" applyFont="1" applyFill="1" applyBorder="1" applyAlignment="1">
      <alignment vertical="center" wrapText="1"/>
    </xf>
    <xf numFmtId="0" fontId="3" fillId="24" borderId="4" xfId="0" applyFont="1" applyFill="1" applyBorder="1" applyAlignment="1">
      <alignment vertical="center" wrapText="1"/>
    </xf>
    <xf numFmtId="0" fontId="3" fillId="24" borderId="15" xfId="0" applyFont="1" applyFill="1" applyBorder="1" applyAlignment="1">
      <alignment vertical="center" wrapText="1"/>
    </xf>
    <xf numFmtId="0" fontId="3" fillId="24" borderId="4" xfId="0" applyFont="1" applyFill="1" applyBorder="1" applyAlignment="1">
      <alignment horizontal="left" vertical="center" wrapText="1"/>
    </xf>
    <xf numFmtId="0" fontId="3" fillId="24" borderId="12" xfId="0" applyFont="1" applyFill="1" applyBorder="1" applyAlignment="1">
      <alignment horizontal="left" vertical="center" wrapText="1"/>
    </xf>
    <xf numFmtId="0" fontId="3" fillId="24" borderId="15" xfId="0" applyFont="1" applyFill="1" applyBorder="1" applyAlignment="1">
      <alignment horizontal="left" vertical="center" wrapText="1"/>
    </xf>
    <xf numFmtId="0" fontId="2" fillId="24" borderId="4" xfId="0" applyFont="1" applyFill="1" applyBorder="1" applyAlignment="1">
      <alignment vertical="center" wrapText="1"/>
    </xf>
    <xf numFmtId="0" fontId="2" fillId="24" borderId="15" xfId="0" applyFont="1" applyFill="1" applyBorder="1" applyAlignment="1">
      <alignment vertical="center" wrapText="1"/>
    </xf>
    <xf numFmtId="3" fontId="2" fillId="24" borderId="7" xfId="0" applyNumberFormat="1" applyFont="1" applyFill="1" applyBorder="1" applyAlignment="1">
      <alignment vertical="center" wrapText="1"/>
    </xf>
    <xf numFmtId="0" fontId="6" fillId="9" borderId="7" xfId="1" applyFill="1" applyBorder="1" applyAlignment="1">
      <alignment horizontal="center" vertical="center" wrapText="1"/>
    </xf>
  </cellXfs>
  <cellStyles count="6">
    <cellStyle name="Normal" xfId="0" builtinId="0"/>
    <cellStyle name="Normal 13" xfId="1" xr:uid="{00000000-0005-0000-0000-000001000000}"/>
    <cellStyle name="Normal 2" xfId="4" xr:uid="{13DB9F1B-C9E5-48C0-9382-05AEED85C8C8}"/>
    <cellStyle name="Normal 3" xfId="5" xr:uid="{D44B7B3E-A069-4A95-BC1D-778C4D2A19FB}"/>
    <cellStyle name="Normal 7" xfId="2" xr:uid="{00000000-0005-0000-0000-000002000000}"/>
    <cellStyle name="Porcentaje" xfId="3" builtinId="5"/>
  </cellStyles>
  <dxfs count="100"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9877DB"/>
      <color rgb="FFCDBCEE"/>
      <color rgb="FFB198E4"/>
      <color rgb="FFF8D8F0"/>
      <color rgb="FFDE46B6"/>
      <color rgb="FFF3BBE4"/>
      <color rgb="FFF5B7F7"/>
      <color rgb="FFEE87F1"/>
      <color rgb="FFE494D9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119062</xdr:colOff>
      <xdr:row>17</xdr:row>
      <xdr:rowOff>208360</xdr:rowOff>
    </xdr:from>
    <xdr:to>
      <xdr:col>21</xdr:col>
      <xdr:colOff>625078</xdr:colOff>
      <xdr:row>17</xdr:row>
      <xdr:rowOff>491133</xdr:rowOff>
    </xdr:to>
    <xdr:sp macro="" textlink="">
      <xdr:nvSpPr>
        <xdr:cNvPr id="2" name="Flecha: hacia la izquierda 1">
          <a:extLst>
            <a:ext uri="{FF2B5EF4-FFF2-40B4-BE49-F238E27FC236}">
              <a16:creationId xmlns:a16="http://schemas.microsoft.com/office/drawing/2014/main" id="{DFD6A959-90E8-4C45-B144-C1E6A0F61CA2}"/>
            </a:ext>
          </a:extLst>
        </xdr:cNvPr>
        <xdr:cNvSpPr/>
      </xdr:nvSpPr>
      <xdr:spPr>
        <a:xfrm>
          <a:off x="23797617" y="5372696"/>
          <a:ext cx="506016" cy="282773"/>
        </a:xfrm>
        <a:prstGeom prst="lef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119062</xdr:colOff>
      <xdr:row>17</xdr:row>
      <xdr:rowOff>208360</xdr:rowOff>
    </xdr:from>
    <xdr:to>
      <xdr:col>21</xdr:col>
      <xdr:colOff>625078</xdr:colOff>
      <xdr:row>17</xdr:row>
      <xdr:rowOff>491133</xdr:rowOff>
    </xdr:to>
    <xdr:sp macro="" textlink="">
      <xdr:nvSpPr>
        <xdr:cNvPr id="2" name="Flecha: hacia la izquierda 1">
          <a:extLst>
            <a:ext uri="{FF2B5EF4-FFF2-40B4-BE49-F238E27FC236}">
              <a16:creationId xmlns:a16="http://schemas.microsoft.com/office/drawing/2014/main" id="{AE3884BE-63EB-4B46-AFD2-78FFB4C967E5}"/>
            </a:ext>
          </a:extLst>
        </xdr:cNvPr>
        <xdr:cNvSpPr/>
      </xdr:nvSpPr>
      <xdr:spPr>
        <a:xfrm>
          <a:off x="23112412" y="6218635"/>
          <a:ext cx="363141" cy="282773"/>
        </a:xfrm>
        <a:prstGeom prst="left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T847"/>
  <sheetViews>
    <sheetView showGridLines="0" topLeftCell="A52" zoomScale="70" zoomScaleNormal="70" workbookViewId="0">
      <selection activeCell="D62" sqref="D62"/>
    </sheetView>
  </sheetViews>
  <sheetFormatPr baseColWidth="10" defaultRowHeight="18.75" x14ac:dyDescent="0.3"/>
  <cols>
    <col min="1" max="1" width="21.5703125" style="5" customWidth="1"/>
    <col min="2" max="2" width="31.42578125" style="4" customWidth="1"/>
    <col min="3" max="3" width="34.28515625" style="6" customWidth="1"/>
    <col min="4" max="4" width="54.85546875" style="6" customWidth="1"/>
    <col min="5" max="5" width="23.5703125" style="5" customWidth="1"/>
    <col min="6" max="6" width="26.5703125" style="103" customWidth="1"/>
    <col min="7" max="9" width="12.7109375" style="99" customWidth="1"/>
    <col min="10" max="21" width="12.7109375" style="100" customWidth="1"/>
    <col min="22" max="23" width="7.28515625" style="44" customWidth="1"/>
    <col min="24" max="24" width="11.42578125" style="44" customWidth="1"/>
    <col min="25" max="25" width="36.5703125" style="5" customWidth="1"/>
    <col min="26" max="26" width="11.42578125" style="5" customWidth="1"/>
    <col min="27" max="27" width="11.42578125" style="44" customWidth="1"/>
    <col min="28" max="28" width="17.42578125" style="44" customWidth="1"/>
    <col min="29" max="29" width="29.7109375" style="44" customWidth="1"/>
    <col min="30" max="30" width="28.7109375" style="193" customWidth="1"/>
    <col min="31" max="31" width="29.140625" style="44" customWidth="1"/>
    <col min="32" max="32" width="24" style="191" customWidth="1"/>
    <col min="33" max="33" width="23.140625" style="191" customWidth="1"/>
    <col min="34" max="34" width="25" style="191" customWidth="1"/>
    <col min="35" max="35" width="23.140625" style="191" customWidth="1"/>
    <col min="36" max="36" width="25.5703125" style="191" customWidth="1"/>
    <col min="37" max="37" width="23.42578125" style="191" customWidth="1"/>
    <col min="38" max="38" width="22.7109375" style="191" customWidth="1"/>
    <col min="39" max="39" width="25.28515625" style="191" customWidth="1"/>
    <col min="40" max="41" width="20.140625" style="191" customWidth="1"/>
    <col min="42" max="43" width="20" style="191" customWidth="1"/>
    <col min="44" max="45" width="19" style="191" customWidth="1"/>
    <col min="46" max="47" width="21.42578125" style="191" customWidth="1"/>
    <col min="48" max="49" width="25.7109375" style="191" customWidth="1"/>
    <col min="50" max="51" width="22.28515625" style="191" customWidth="1"/>
    <col min="52" max="55" width="19.42578125" style="191" customWidth="1"/>
    <col min="56" max="56" width="27.7109375" style="191" customWidth="1"/>
    <col min="57" max="57" width="12.7109375" style="191" customWidth="1"/>
    <col min="58" max="59" width="11.42578125" style="44"/>
    <col min="60" max="61" width="17" style="192" customWidth="1"/>
    <col min="62" max="62" width="12.42578125" style="170" customWidth="1"/>
    <col min="63" max="63" width="17.7109375" style="169" customWidth="1"/>
    <col min="64" max="64" width="18.5703125" style="169" customWidth="1"/>
    <col min="65" max="16384" width="11.42578125" style="44"/>
  </cols>
  <sheetData>
    <row r="1" spans="1:65" x14ac:dyDescent="0.3">
      <c r="A1" s="1"/>
      <c r="B1" s="3"/>
      <c r="C1" s="2"/>
      <c r="D1" s="2"/>
      <c r="E1" s="1"/>
      <c r="F1" s="97"/>
      <c r="G1" s="98"/>
      <c r="H1" s="98"/>
      <c r="AC1" s="189"/>
      <c r="AD1" s="190"/>
      <c r="AE1" s="189"/>
    </row>
    <row r="2" spans="1:65" x14ac:dyDescent="0.3">
      <c r="A2" s="665"/>
      <c r="B2" s="665"/>
      <c r="C2" s="665"/>
      <c r="D2" s="665"/>
      <c r="E2" s="665"/>
      <c r="F2" s="665"/>
      <c r="G2" s="665"/>
      <c r="H2" s="665"/>
      <c r="I2" s="101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AF2" s="194"/>
      <c r="AG2" s="194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</row>
    <row r="3" spans="1:65" ht="21" customHeight="1" x14ac:dyDescent="0.3">
      <c r="A3" s="7" t="s">
        <v>0</v>
      </c>
      <c r="B3" s="666" t="s">
        <v>769</v>
      </c>
      <c r="C3" s="666"/>
      <c r="D3" s="666"/>
    </row>
    <row r="4" spans="1:65" ht="21" customHeight="1" x14ac:dyDescent="0.3">
      <c r="A4" s="7" t="s">
        <v>1</v>
      </c>
      <c r="B4" s="666" t="s">
        <v>2</v>
      </c>
      <c r="C4" s="666"/>
      <c r="D4" s="666"/>
    </row>
    <row r="5" spans="1:65" ht="21" customHeight="1" x14ac:dyDescent="0.3">
      <c r="A5" s="7" t="s">
        <v>3</v>
      </c>
      <c r="B5" s="666" t="s">
        <v>4</v>
      </c>
      <c r="C5" s="666"/>
      <c r="D5" s="666"/>
    </row>
    <row r="6" spans="1:65" ht="21" customHeight="1" x14ac:dyDescent="0.3">
      <c r="A6" s="7" t="s">
        <v>5</v>
      </c>
      <c r="B6" s="666" t="s">
        <v>6</v>
      </c>
      <c r="C6" s="666"/>
      <c r="D6" s="666"/>
    </row>
    <row r="7" spans="1:65" ht="37.5" customHeight="1" x14ac:dyDescent="0.5">
      <c r="A7" s="7" t="s">
        <v>7</v>
      </c>
      <c r="B7" s="66" t="s">
        <v>430</v>
      </c>
      <c r="C7" s="52" t="s">
        <v>659</v>
      </c>
      <c r="D7" s="65"/>
    </row>
    <row r="8" spans="1:65" ht="21" customHeight="1" x14ac:dyDescent="0.35">
      <c r="A8" s="7" t="s">
        <v>8</v>
      </c>
      <c r="B8" s="666" t="s">
        <v>432</v>
      </c>
      <c r="C8" s="666"/>
      <c r="D8" s="666"/>
      <c r="E8" s="42"/>
      <c r="F8" s="104"/>
      <c r="AC8" s="196"/>
      <c r="AD8" s="197"/>
      <c r="AE8" s="196"/>
    </row>
    <row r="9" spans="1:65" x14ac:dyDescent="0.3">
      <c r="A9" s="6"/>
    </row>
    <row r="10" spans="1:65" ht="27.75" customHeight="1" x14ac:dyDescent="0.3">
      <c r="A10" s="8" t="s">
        <v>9</v>
      </c>
      <c r="B10" s="668" t="s">
        <v>10</v>
      </c>
      <c r="C10" s="668"/>
      <c r="D10" s="668"/>
      <c r="E10" s="668"/>
      <c r="F10" s="668"/>
      <c r="G10" s="668"/>
      <c r="H10" s="668"/>
      <c r="I10" s="105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AF10" s="194"/>
      <c r="AG10" s="194"/>
      <c r="AH10" s="198"/>
      <c r="AI10" s="198"/>
      <c r="AJ10" s="198"/>
      <c r="AK10" s="198"/>
      <c r="AL10" s="198"/>
      <c r="AM10" s="198"/>
      <c r="AN10" s="198"/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198"/>
      <c r="BA10" s="198"/>
      <c r="BB10" s="198"/>
      <c r="BC10" s="198"/>
      <c r="BD10" s="198"/>
      <c r="BE10" s="198"/>
    </row>
    <row r="11" spans="1:65" ht="38.25" customHeight="1" x14ac:dyDescent="0.7">
      <c r="A11" s="6"/>
      <c r="B11" s="319" t="s">
        <v>11</v>
      </c>
      <c r="C11" s="668" t="s">
        <v>833</v>
      </c>
      <c r="D11" s="668"/>
      <c r="E11" s="668"/>
      <c r="F11" s="668"/>
      <c r="G11" s="668"/>
      <c r="H11" s="668"/>
      <c r="I11" s="105"/>
      <c r="J11" s="697"/>
      <c r="K11" s="697"/>
      <c r="L11" s="697"/>
      <c r="M11" s="697"/>
      <c r="N11" s="106"/>
      <c r="O11" s="106"/>
      <c r="P11" s="106"/>
      <c r="Q11" s="106"/>
      <c r="R11" s="106"/>
      <c r="S11" s="106"/>
      <c r="T11" s="106"/>
      <c r="U11" s="106"/>
      <c r="AF11" s="194"/>
      <c r="AG11" s="194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198"/>
      <c r="AW11" s="198"/>
      <c r="AX11" s="198"/>
      <c r="AY11" s="198"/>
      <c r="AZ11" s="198"/>
      <c r="BA11" s="198"/>
      <c r="BB11" s="198"/>
      <c r="BC11" s="198"/>
      <c r="BD11" s="198"/>
      <c r="BE11" s="198"/>
    </row>
    <row r="12" spans="1:65" ht="15" customHeight="1" x14ac:dyDescent="0.3">
      <c r="A12" s="6"/>
      <c r="B12" s="319"/>
      <c r="C12" s="320"/>
      <c r="D12" s="320"/>
      <c r="E12" s="321"/>
      <c r="F12" s="322"/>
      <c r="G12" s="667"/>
      <c r="H12" s="667"/>
      <c r="I12" s="105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AC12" s="78"/>
      <c r="AD12" s="199"/>
      <c r="AE12" s="78"/>
      <c r="AF12" s="194"/>
      <c r="AG12" s="194"/>
      <c r="AH12" s="198"/>
      <c r="AI12" s="198"/>
      <c r="AJ12" s="198"/>
      <c r="AK12" s="198"/>
      <c r="AL12" s="198"/>
      <c r="AM12" s="198"/>
      <c r="AN12" s="198"/>
      <c r="AO12" s="198"/>
      <c r="AP12" s="198"/>
      <c r="AQ12" s="198"/>
      <c r="AR12" s="198"/>
      <c r="AS12" s="198"/>
      <c r="AT12" s="198"/>
      <c r="AU12" s="198"/>
      <c r="AV12" s="198"/>
      <c r="AW12" s="198"/>
      <c r="AX12" s="198"/>
      <c r="AY12" s="198"/>
      <c r="AZ12" s="198"/>
      <c r="BA12" s="198"/>
      <c r="BB12" s="198"/>
      <c r="BC12" s="198"/>
      <c r="BD12" s="198"/>
      <c r="BE12" s="198"/>
    </row>
    <row r="13" spans="1:65" ht="21.75" customHeight="1" x14ac:dyDescent="0.35">
      <c r="A13" s="536" t="s">
        <v>12</v>
      </c>
      <c r="B13" s="526" t="s">
        <v>13</v>
      </c>
      <c r="C13" s="526" t="s">
        <v>14</v>
      </c>
      <c r="D13" s="521" t="s">
        <v>434</v>
      </c>
      <c r="E13" s="521" t="s">
        <v>16</v>
      </c>
      <c r="F13" s="570" t="s">
        <v>660</v>
      </c>
      <c r="G13" s="540" t="s">
        <v>433</v>
      </c>
      <c r="H13" s="541"/>
      <c r="I13" s="541"/>
      <c r="J13" s="535" t="s">
        <v>662</v>
      </c>
      <c r="K13" s="535"/>
      <c r="L13" s="535"/>
      <c r="M13" s="535"/>
      <c r="N13" s="535"/>
      <c r="O13" s="535"/>
      <c r="P13" s="535"/>
      <c r="Q13" s="535"/>
      <c r="R13" s="535"/>
      <c r="S13" s="535"/>
      <c r="T13" s="535"/>
      <c r="U13" s="535"/>
      <c r="Y13" s="5" t="s">
        <v>454</v>
      </c>
      <c r="AA13" s="172"/>
      <c r="AB13" s="172"/>
      <c r="AC13" s="604" t="s">
        <v>640</v>
      </c>
      <c r="AD13" s="166"/>
      <c r="AE13" s="604" t="s">
        <v>640</v>
      </c>
      <c r="AF13" s="599" t="s">
        <v>612</v>
      </c>
      <c r="AG13" s="680"/>
      <c r="AH13" s="680"/>
      <c r="AI13" s="680"/>
      <c r="AJ13" s="680"/>
      <c r="AK13" s="680"/>
      <c r="AL13" s="680"/>
      <c r="AM13" s="680"/>
      <c r="AN13" s="680"/>
      <c r="AO13" s="680"/>
      <c r="AP13" s="680"/>
      <c r="AQ13" s="680"/>
      <c r="AR13" s="680"/>
      <c r="AS13" s="680"/>
      <c r="AT13" s="680"/>
      <c r="AU13" s="680"/>
      <c r="AV13" s="680"/>
      <c r="AW13" s="680"/>
      <c r="AX13" s="680"/>
      <c r="AY13" s="680"/>
      <c r="AZ13" s="680"/>
      <c r="BA13" s="680"/>
      <c r="BB13" s="600"/>
      <c r="BC13" s="167"/>
      <c r="BD13" s="168"/>
      <c r="BE13" s="168"/>
      <c r="BF13" s="172"/>
      <c r="BG13" s="172"/>
      <c r="BH13" s="200"/>
      <c r="BI13" s="200"/>
      <c r="BJ13" s="182"/>
      <c r="BK13" s="181"/>
      <c r="BL13" s="181"/>
      <c r="BM13" s="172"/>
    </row>
    <row r="14" spans="1:65" ht="42.75" customHeight="1" x14ac:dyDescent="0.25">
      <c r="A14" s="537"/>
      <c r="B14" s="527"/>
      <c r="C14" s="527"/>
      <c r="D14" s="521"/>
      <c r="E14" s="521"/>
      <c r="F14" s="571"/>
      <c r="G14" s="556" t="s">
        <v>661</v>
      </c>
      <c r="H14" s="556"/>
      <c r="I14" s="540"/>
      <c r="J14" s="535" t="s">
        <v>526</v>
      </c>
      <c r="K14" s="535"/>
      <c r="L14" s="535"/>
      <c r="M14" s="535"/>
      <c r="N14" s="535"/>
      <c r="O14" s="535"/>
      <c r="P14" s="535"/>
      <c r="Q14" s="535"/>
      <c r="R14" s="535"/>
      <c r="S14" s="535"/>
      <c r="T14" s="535"/>
      <c r="U14" s="535"/>
      <c r="AC14" s="605"/>
      <c r="AD14" s="171"/>
      <c r="AE14" s="605"/>
      <c r="AF14" s="599" t="s">
        <v>600</v>
      </c>
      <c r="AG14" s="600"/>
      <c r="AH14" s="599" t="s">
        <v>601</v>
      </c>
      <c r="AI14" s="600"/>
      <c r="AJ14" s="599" t="s">
        <v>602</v>
      </c>
      <c r="AK14" s="600"/>
      <c r="AL14" s="599" t="s">
        <v>603</v>
      </c>
      <c r="AM14" s="600"/>
      <c r="AN14" s="599" t="s">
        <v>604</v>
      </c>
      <c r="AO14" s="600"/>
      <c r="AP14" s="599" t="s">
        <v>605</v>
      </c>
      <c r="AQ14" s="600"/>
      <c r="AR14" s="599" t="s">
        <v>606</v>
      </c>
      <c r="AS14" s="600"/>
      <c r="AT14" s="599" t="s">
        <v>607</v>
      </c>
      <c r="AU14" s="600"/>
      <c r="AV14" s="599" t="s">
        <v>608</v>
      </c>
      <c r="AW14" s="600"/>
      <c r="AX14" s="599" t="s">
        <v>609</v>
      </c>
      <c r="AY14" s="600"/>
      <c r="AZ14" s="599" t="s">
        <v>610</v>
      </c>
      <c r="BA14" s="600"/>
      <c r="BB14" s="599" t="s">
        <v>611</v>
      </c>
      <c r="BC14" s="600"/>
      <c r="BD14" s="682" t="s">
        <v>614</v>
      </c>
      <c r="BE14" s="683" t="s">
        <v>613</v>
      </c>
      <c r="BH14" s="200"/>
      <c r="BI14" s="200"/>
      <c r="BJ14" s="182"/>
      <c r="BK14" s="181"/>
      <c r="BL14" s="181"/>
    </row>
    <row r="15" spans="1:65" ht="27" customHeight="1" x14ac:dyDescent="0.25">
      <c r="A15" s="537"/>
      <c r="B15" s="527"/>
      <c r="C15" s="527"/>
      <c r="D15" s="521"/>
      <c r="E15" s="521"/>
      <c r="F15" s="571"/>
      <c r="G15" s="585">
        <v>2024</v>
      </c>
      <c r="H15" s="585">
        <v>2025</v>
      </c>
      <c r="I15" s="585">
        <v>2026</v>
      </c>
      <c r="J15" s="308"/>
      <c r="K15" s="308"/>
      <c r="L15" s="308"/>
      <c r="M15" s="308"/>
      <c r="N15" s="308"/>
      <c r="O15" s="308"/>
      <c r="P15" s="308"/>
      <c r="Q15" s="308"/>
      <c r="R15" s="308"/>
      <c r="S15" s="308"/>
      <c r="T15" s="308"/>
      <c r="U15" s="308"/>
      <c r="AC15" s="605"/>
      <c r="AD15" s="171"/>
      <c r="AE15" s="605"/>
      <c r="AF15" s="598" t="s">
        <v>615</v>
      </c>
      <c r="AG15" s="596" t="s">
        <v>616</v>
      </c>
      <c r="AH15" s="598" t="s">
        <v>615</v>
      </c>
      <c r="AI15" s="596" t="s">
        <v>616</v>
      </c>
      <c r="AJ15" s="598" t="s">
        <v>615</v>
      </c>
      <c r="AK15" s="596" t="s">
        <v>616</v>
      </c>
      <c r="AL15" s="598" t="s">
        <v>615</v>
      </c>
      <c r="AM15" s="596" t="s">
        <v>616</v>
      </c>
      <c r="AN15" s="598" t="s">
        <v>615</v>
      </c>
      <c r="AO15" s="596" t="s">
        <v>616</v>
      </c>
      <c r="AP15" s="598" t="s">
        <v>615</v>
      </c>
      <c r="AQ15" s="596" t="s">
        <v>616</v>
      </c>
      <c r="AR15" s="598" t="s">
        <v>615</v>
      </c>
      <c r="AS15" s="596" t="s">
        <v>616</v>
      </c>
      <c r="AT15" s="598" t="s">
        <v>615</v>
      </c>
      <c r="AU15" s="596" t="s">
        <v>616</v>
      </c>
      <c r="AV15" s="598" t="s">
        <v>615</v>
      </c>
      <c r="AW15" s="596" t="s">
        <v>616</v>
      </c>
      <c r="AX15" s="598" t="s">
        <v>615</v>
      </c>
      <c r="AY15" s="596" t="s">
        <v>616</v>
      </c>
      <c r="AZ15" s="598" t="s">
        <v>615</v>
      </c>
      <c r="BA15" s="596" t="s">
        <v>616</v>
      </c>
      <c r="BB15" s="598" t="s">
        <v>615</v>
      </c>
      <c r="BC15" s="596" t="s">
        <v>616</v>
      </c>
      <c r="BD15" s="682"/>
      <c r="BE15" s="683"/>
      <c r="BH15" s="200"/>
      <c r="BI15" s="200"/>
      <c r="BJ15" s="182"/>
      <c r="BK15" s="181"/>
      <c r="BL15" s="181"/>
    </row>
    <row r="16" spans="1:65" ht="51" customHeight="1" x14ac:dyDescent="0.2">
      <c r="A16" s="538"/>
      <c r="B16" s="528"/>
      <c r="C16" s="528"/>
      <c r="D16" s="521"/>
      <c r="E16" s="521"/>
      <c r="F16" s="572"/>
      <c r="G16" s="586"/>
      <c r="H16" s="586"/>
      <c r="I16" s="586"/>
      <c r="J16" s="309" t="s">
        <v>499</v>
      </c>
      <c r="K16" s="309" t="s">
        <v>500</v>
      </c>
      <c r="L16" s="309" t="s">
        <v>501</v>
      </c>
      <c r="M16" s="309" t="s">
        <v>502</v>
      </c>
      <c r="N16" s="309" t="s">
        <v>503</v>
      </c>
      <c r="O16" s="309" t="s">
        <v>504</v>
      </c>
      <c r="P16" s="309" t="s">
        <v>505</v>
      </c>
      <c r="Q16" s="309" t="s">
        <v>506</v>
      </c>
      <c r="R16" s="309" t="s">
        <v>507</v>
      </c>
      <c r="S16" s="309" t="s">
        <v>508</v>
      </c>
      <c r="T16" s="309" t="s">
        <v>509</v>
      </c>
      <c r="U16" s="309" t="s">
        <v>510</v>
      </c>
      <c r="AC16" s="606"/>
      <c r="AD16" s="174"/>
      <c r="AE16" s="606"/>
      <c r="AF16" s="598"/>
      <c r="AG16" s="597"/>
      <c r="AH16" s="598"/>
      <c r="AI16" s="597"/>
      <c r="AJ16" s="598"/>
      <c r="AK16" s="597"/>
      <c r="AL16" s="598"/>
      <c r="AM16" s="597"/>
      <c r="AN16" s="598"/>
      <c r="AO16" s="597"/>
      <c r="AP16" s="598"/>
      <c r="AQ16" s="597"/>
      <c r="AR16" s="598"/>
      <c r="AS16" s="597"/>
      <c r="AT16" s="598"/>
      <c r="AU16" s="597"/>
      <c r="AV16" s="598"/>
      <c r="AW16" s="597"/>
      <c r="AX16" s="598"/>
      <c r="AY16" s="597"/>
      <c r="AZ16" s="598"/>
      <c r="BA16" s="597"/>
      <c r="BB16" s="598"/>
      <c r="BC16" s="597"/>
      <c r="BD16" s="682"/>
      <c r="BE16" s="683"/>
      <c r="BH16" s="201" t="s">
        <v>635</v>
      </c>
      <c r="BI16" s="201" t="s">
        <v>636</v>
      </c>
      <c r="BJ16" s="202"/>
      <c r="BK16" s="201" t="s">
        <v>635</v>
      </c>
      <c r="BL16" s="201" t="s">
        <v>636</v>
      </c>
    </row>
    <row r="17" spans="1:64" ht="51" customHeight="1" x14ac:dyDescent="0.2">
      <c r="A17" s="536" t="s">
        <v>520</v>
      </c>
      <c r="B17" s="526" t="s">
        <v>446</v>
      </c>
      <c r="C17" s="559" t="s">
        <v>851</v>
      </c>
      <c r="D17" s="560"/>
      <c r="E17" s="561"/>
      <c r="F17" s="360">
        <f>+F18+F20</f>
        <v>16</v>
      </c>
      <c r="G17" s="360">
        <f t="shared" ref="G17:U17" si="0">+G18+G20</f>
        <v>16</v>
      </c>
      <c r="H17" s="360">
        <f t="shared" si="0"/>
        <v>16</v>
      </c>
      <c r="I17" s="360">
        <f t="shared" si="0"/>
        <v>16</v>
      </c>
      <c r="J17" s="360">
        <f t="shared" si="0"/>
        <v>1</v>
      </c>
      <c r="K17" s="360">
        <f t="shared" si="0"/>
        <v>1</v>
      </c>
      <c r="L17" s="360">
        <f t="shared" si="0"/>
        <v>2</v>
      </c>
      <c r="M17" s="360">
        <f t="shared" si="0"/>
        <v>1</v>
      </c>
      <c r="N17" s="360">
        <f t="shared" si="0"/>
        <v>1</v>
      </c>
      <c r="O17" s="360">
        <f t="shared" si="0"/>
        <v>2</v>
      </c>
      <c r="P17" s="360">
        <f t="shared" si="0"/>
        <v>1</v>
      </c>
      <c r="Q17" s="360">
        <f t="shared" si="0"/>
        <v>1</v>
      </c>
      <c r="R17" s="360">
        <f t="shared" si="0"/>
        <v>2</v>
      </c>
      <c r="S17" s="360">
        <f t="shared" si="0"/>
        <v>1</v>
      </c>
      <c r="T17" s="360">
        <f t="shared" si="0"/>
        <v>1</v>
      </c>
      <c r="U17" s="360">
        <f t="shared" si="0"/>
        <v>2</v>
      </c>
      <c r="AC17" s="356"/>
      <c r="AD17" s="174"/>
      <c r="AE17" s="356"/>
      <c r="AF17" s="173"/>
      <c r="AG17" s="355"/>
      <c r="AH17" s="173"/>
      <c r="AI17" s="355"/>
      <c r="AJ17" s="173"/>
      <c r="AK17" s="355"/>
      <c r="AL17" s="173"/>
      <c r="AM17" s="355"/>
      <c r="AN17" s="173"/>
      <c r="AO17" s="355"/>
      <c r="AP17" s="173"/>
      <c r="AQ17" s="355"/>
      <c r="AR17" s="173"/>
      <c r="AS17" s="355"/>
      <c r="AT17" s="173"/>
      <c r="AU17" s="355"/>
      <c r="AV17" s="173"/>
      <c r="AW17" s="355"/>
      <c r="AX17" s="173"/>
      <c r="AY17" s="355"/>
      <c r="AZ17" s="173"/>
      <c r="BA17" s="355"/>
      <c r="BB17" s="173"/>
      <c r="BC17" s="355"/>
      <c r="BD17" s="353"/>
      <c r="BE17" s="354"/>
      <c r="BH17" s="201"/>
      <c r="BI17" s="201"/>
      <c r="BJ17" s="202"/>
      <c r="BK17" s="201"/>
      <c r="BL17" s="201"/>
    </row>
    <row r="18" spans="1:64" ht="54.75" customHeight="1" x14ac:dyDescent="0.25">
      <c r="A18" s="537"/>
      <c r="B18" s="527"/>
      <c r="C18" s="669" t="s">
        <v>799</v>
      </c>
      <c r="D18" s="306" t="s">
        <v>439</v>
      </c>
      <c r="E18" s="306"/>
      <c r="F18" s="310">
        <f>+F19</f>
        <v>12</v>
      </c>
      <c r="G18" s="310">
        <f t="shared" ref="G18:U18" si="1">+G19</f>
        <v>12</v>
      </c>
      <c r="H18" s="310">
        <f t="shared" si="1"/>
        <v>12</v>
      </c>
      <c r="I18" s="310">
        <f t="shared" si="1"/>
        <v>12</v>
      </c>
      <c r="J18" s="310">
        <f t="shared" si="1"/>
        <v>1</v>
      </c>
      <c r="K18" s="310">
        <f t="shared" si="1"/>
        <v>1</v>
      </c>
      <c r="L18" s="310">
        <f t="shared" si="1"/>
        <v>1</v>
      </c>
      <c r="M18" s="310">
        <f t="shared" si="1"/>
        <v>1</v>
      </c>
      <c r="N18" s="310">
        <f t="shared" si="1"/>
        <v>1</v>
      </c>
      <c r="O18" s="310">
        <f t="shared" si="1"/>
        <v>1</v>
      </c>
      <c r="P18" s="310">
        <f t="shared" si="1"/>
        <v>1</v>
      </c>
      <c r="Q18" s="310">
        <f t="shared" si="1"/>
        <v>1</v>
      </c>
      <c r="R18" s="310">
        <f t="shared" si="1"/>
        <v>1</v>
      </c>
      <c r="S18" s="310">
        <f t="shared" si="1"/>
        <v>1</v>
      </c>
      <c r="T18" s="310">
        <f t="shared" si="1"/>
        <v>1</v>
      </c>
      <c r="U18" s="310">
        <f t="shared" si="1"/>
        <v>1</v>
      </c>
      <c r="AC18" s="173" t="s">
        <v>615</v>
      </c>
      <c r="AD18" s="177" t="s">
        <v>616</v>
      </c>
      <c r="AE18" s="176" t="s">
        <v>637</v>
      </c>
      <c r="AF18" s="178"/>
      <c r="AG18" s="179"/>
      <c r="AH18" s="178"/>
      <c r="AI18" s="179"/>
      <c r="AJ18" s="178"/>
      <c r="AK18" s="84"/>
      <c r="AL18" s="178"/>
      <c r="AM18" s="179"/>
      <c r="AN18" s="203"/>
      <c r="AO18" s="179"/>
      <c r="AP18" s="203"/>
      <c r="AQ18" s="179"/>
      <c r="AR18" s="203"/>
      <c r="AS18" s="179"/>
      <c r="AT18" s="203"/>
      <c r="AU18" s="179"/>
      <c r="AV18" s="203"/>
      <c r="AW18" s="179"/>
      <c r="AX18" s="203"/>
      <c r="AY18" s="179"/>
      <c r="AZ18" s="203"/>
      <c r="BA18" s="179"/>
      <c r="BB18" s="203"/>
      <c r="BC18" s="179"/>
      <c r="BD18" s="204">
        <f t="shared" ref="BD18" si="2">+AG18+AI18+AK18+AM18+AO18+AQ18+AS18+AU18+AW18+AY18+BA18+BC18</f>
        <v>0</v>
      </c>
      <c r="BE18" s="175" t="e">
        <f>+BD18/AC18*100</f>
        <v>#VALUE!</v>
      </c>
      <c r="BI18" s="205"/>
    </row>
    <row r="19" spans="1:64" ht="54.75" customHeight="1" x14ac:dyDescent="0.25">
      <c r="A19" s="537"/>
      <c r="B19" s="527"/>
      <c r="C19" s="670"/>
      <c r="D19" s="53" t="s">
        <v>491</v>
      </c>
      <c r="E19" s="59" t="s">
        <v>46</v>
      </c>
      <c r="F19" s="310">
        <f>SUM(J19:U19)</f>
        <v>12</v>
      </c>
      <c r="G19" s="96">
        <v>12</v>
      </c>
      <c r="H19" s="96">
        <v>12</v>
      </c>
      <c r="I19" s="96">
        <v>12</v>
      </c>
      <c r="J19" s="278">
        <v>1</v>
      </c>
      <c r="K19" s="278">
        <v>1</v>
      </c>
      <c r="L19" s="278">
        <v>1</v>
      </c>
      <c r="M19" s="278">
        <v>1</v>
      </c>
      <c r="N19" s="278">
        <v>1</v>
      </c>
      <c r="O19" s="278">
        <v>1</v>
      </c>
      <c r="P19" s="278">
        <v>1</v>
      </c>
      <c r="Q19" s="278">
        <v>1</v>
      </c>
      <c r="R19" s="278">
        <v>1</v>
      </c>
      <c r="S19" s="278">
        <v>1</v>
      </c>
      <c r="T19" s="278">
        <v>1</v>
      </c>
      <c r="U19" s="278">
        <v>1</v>
      </c>
      <c r="AC19" s="176">
        <f>+AE19+AF19+AH19+AJ19+AL19+AN19+AP19+AR19+AT19+AV19+AX19+AZ19+BB19</f>
        <v>0</v>
      </c>
      <c r="AD19" s="177">
        <f>+AG19+AI19+AK19+AM19+AO19+AQ19+AS19+AU19+AW19+AY19+BA19+BC19</f>
        <v>0</v>
      </c>
      <c r="AE19" s="176">
        <v>0</v>
      </c>
      <c r="AF19" s="206"/>
      <c r="AG19" s="179"/>
      <c r="AH19" s="206"/>
      <c r="AI19" s="179"/>
      <c r="AJ19" s="206"/>
      <c r="AK19" s="207"/>
      <c r="AL19" s="206"/>
      <c r="AM19" s="179"/>
      <c r="AN19" s="203"/>
      <c r="AO19" s="179"/>
      <c r="AP19" s="203"/>
      <c r="AQ19" s="179"/>
      <c r="AR19" s="203"/>
      <c r="AS19" s="179"/>
      <c r="AT19" s="203"/>
      <c r="AU19" s="179"/>
      <c r="AV19" s="203"/>
      <c r="AW19" s="179"/>
      <c r="AX19" s="203"/>
      <c r="AY19" s="179"/>
      <c r="AZ19" s="203"/>
      <c r="BA19" s="179"/>
      <c r="BB19" s="203"/>
      <c r="BC19" s="179"/>
      <c r="BD19" s="204">
        <f t="shared" ref="BD19" si="3">+AG19+AI19+AK19+AM19+AO19+AQ19+AS19+AU19+AW19+AY19+BA19+BC19</f>
        <v>0</v>
      </c>
      <c r="BE19" s="175" t="e">
        <f>+BD19/AC19*100</f>
        <v>#DIV/0!</v>
      </c>
      <c r="BH19" s="181">
        <f>+BK19-AC19</f>
        <v>0</v>
      </c>
      <c r="BI19" s="181">
        <f>+BL19-AD19</f>
        <v>0</v>
      </c>
      <c r="BJ19" s="208"/>
      <c r="BK19" s="181"/>
      <c r="BL19" s="181"/>
    </row>
    <row r="20" spans="1:64" ht="54.75" customHeight="1" x14ac:dyDescent="0.25">
      <c r="A20" s="537"/>
      <c r="B20" s="527"/>
      <c r="C20" s="557" t="s">
        <v>47</v>
      </c>
      <c r="D20" s="306" t="s">
        <v>439</v>
      </c>
      <c r="E20" s="306"/>
      <c r="F20" s="310">
        <f>+F21</f>
        <v>4</v>
      </c>
      <c r="G20" s="310">
        <f t="shared" ref="G20:U20" si="4">+G21</f>
        <v>4</v>
      </c>
      <c r="H20" s="310">
        <f t="shared" si="4"/>
        <v>4</v>
      </c>
      <c r="I20" s="310">
        <f t="shared" si="4"/>
        <v>4</v>
      </c>
      <c r="J20" s="310">
        <f t="shared" si="4"/>
        <v>0</v>
      </c>
      <c r="K20" s="310">
        <f t="shared" si="4"/>
        <v>0</v>
      </c>
      <c r="L20" s="310">
        <f t="shared" si="4"/>
        <v>1</v>
      </c>
      <c r="M20" s="310">
        <f t="shared" si="4"/>
        <v>0</v>
      </c>
      <c r="N20" s="310">
        <f t="shared" si="4"/>
        <v>0</v>
      </c>
      <c r="O20" s="310">
        <f t="shared" si="4"/>
        <v>1</v>
      </c>
      <c r="P20" s="310">
        <f t="shared" si="4"/>
        <v>0</v>
      </c>
      <c r="Q20" s="310">
        <f t="shared" si="4"/>
        <v>0</v>
      </c>
      <c r="R20" s="310">
        <f t="shared" si="4"/>
        <v>1</v>
      </c>
      <c r="S20" s="310">
        <f t="shared" si="4"/>
        <v>0</v>
      </c>
      <c r="T20" s="310">
        <f t="shared" si="4"/>
        <v>0</v>
      </c>
      <c r="U20" s="310">
        <f t="shared" si="4"/>
        <v>1</v>
      </c>
      <c r="AC20" s="176">
        <f>+AE20+AF20+AH20+AJ20+AL20+AN20+AP20+AR20+AT20+AV20+AX20+AZ20+BB20</f>
        <v>1922665</v>
      </c>
      <c r="AD20" s="177">
        <f>+AG20+AI20+AK20+AM20+AO20+AQ20+AS20+AU20+AW20+AY20+BA20+BC20</f>
        <v>0</v>
      </c>
      <c r="AE20" s="176">
        <v>1922665</v>
      </c>
      <c r="AF20" s="178"/>
      <c r="AG20" s="179"/>
      <c r="AH20" s="178"/>
      <c r="AI20" s="179"/>
      <c r="AJ20" s="178"/>
      <c r="AK20" s="207"/>
      <c r="AL20" s="178"/>
      <c r="AM20" s="179"/>
      <c r="AN20" s="203"/>
      <c r="AO20" s="179"/>
      <c r="AP20" s="203"/>
      <c r="AQ20" s="179"/>
      <c r="AR20" s="203"/>
      <c r="AS20" s="179"/>
      <c r="AT20" s="203"/>
      <c r="AU20" s="179"/>
      <c r="AV20" s="203"/>
      <c r="AW20" s="179"/>
      <c r="AX20" s="203"/>
      <c r="AY20" s="179"/>
      <c r="AZ20" s="203"/>
      <c r="BA20" s="179"/>
      <c r="BB20" s="203"/>
      <c r="BC20" s="179"/>
      <c r="BD20" s="204">
        <f t="shared" ref="BD20:BD65" si="5">+AG20+AI20+AK20+AM20+AO20+AQ20+AS20+AU20+AW20+AY20+BA20+BC20</f>
        <v>0</v>
      </c>
      <c r="BE20" s="175">
        <f t="shared" ref="BE20:BE65" si="6">+BD20/AC20*100</f>
        <v>0</v>
      </c>
      <c r="BH20" s="181">
        <f>+BK20-AC20</f>
        <v>-1922665</v>
      </c>
      <c r="BI20" s="181">
        <f>+BL20-AD20</f>
        <v>0</v>
      </c>
      <c r="BJ20" s="208"/>
      <c r="BK20" s="181"/>
      <c r="BL20" s="181"/>
    </row>
    <row r="21" spans="1:64" ht="54.75" customHeight="1" x14ac:dyDescent="0.25">
      <c r="A21" s="537"/>
      <c r="B21" s="528"/>
      <c r="C21" s="557"/>
      <c r="D21" s="53" t="s">
        <v>850</v>
      </c>
      <c r="E21" s="59" t="s">
        <v>46</v>
      </c>
      <c r="F21" s="310">
        <f>SUM(J21:U21)</f>
        <v>4</v>
      </c>
      <c r="G21" s="96">
        <v>4</v>
      </c>
      <c r="H21" s="96">
        <v>4</v>
      </c>
      <c r="I21" s="96">
        <v>4</v>
      </c>
      <c r="J21" s="278">
        <v>0</v>
      </c>
      <c r="K21" s="278">
        <v>0</v>
      </c>
      <c r="L21" s="278">
        <v>1</v>
      </c>
      <c r="M21" s="278">
        <v>0</v>
      </c>
      <c r="N21" s="278">
        <v>0</v>
      </c>
      <c r="O21" s="278">
        <v>1</v>
      </c>
      <c r="P21" s="278">
        <v>0</v>
      </c>
      <c r="Q21" s="278">
        <v>0</v>
      </c>
      <c r="R21" s="278">
        <v>1</v>
      </c>
      <c r="S21" s="278">
        <v>0</v>
      </c>
      <c r="T21" s="278">
        <v>0</v>
      </c>
      <c r="U21" s="278">
        <v>1</v>
      </c>
      <c r="AC21" s="176"/>
      <c r="AD21" s="177"/>
      <c r="AE21" s="176"/>
      <c r="AF21" s="206"/>
      <c r="AG21" s="179"/>
      <c r="AH21" s="206"/>
      <c r="AI21" s="179"/>
      <c r="AJ21" s="206"/>
      <c r="AK21" s="207"/>
      <c r="AL21" s="206"/>
      <c r="AM21" s="179"/>
      <c r="AN21" s="203"/>
      <c r="AO21" s="179"/>
      <c r="AP21" s="203"/>
      <c r="AQ21" s="179"/>
      <c r="AR21" s="203"/>
      <c r="AS21" s="179"/>
      <c r="AT21" s="203"/>
      <c r="AU21" s="179"/>
      <c r="AV21" s="203"/>
      <c r="AW21" s="179"/>
      <c r="AX21" s="203"/>
      <c r="AY21" s="179"/>
      <c r="AZ21" s="203"/>
      <c r="BA21" s="179"/>
      <c r="BB21" s="203"/>
      <c r="BC21" s="179"/>
      <c r="BD21" s="204"/>
      <c r="BE21" s="175"/>
      <c r="BF21" s="193"/>
      <c r="BH21" s="169"/>
      <c r="BI21" s="169"/>
      <c r="BJ21" s="210"/>
    </row>
    <row r="22" spans="1:64" ht="54.75" customHeight="1" x14ac:dyDescent="0.25">
      <c r="A22" s="537"/>
      <c r="B22" s="568" t="s">
        <v>770</v>
      </c>
      <c r="C22" s="613" t="s">
        <v>776</v>
      </c>
      <c r="D22" s="306" t="s">
        <v>439</v>
      </c>
      <c r="E22" s="306"/>
      <c r="F22" s="310">
        <f>+F23</f>
        <v>12</v>
      </c>
      <c r="G22" s="310">
        <f t="shared" ref="G22:U22" si="7">+G23</f>
        <v>12</v>
      </c>
      <c r="H22" s="310">
        <f t="shared" si="7"/>
        <v>12</v>
      </c>
      <c r="I22" s="310">
        <f t="shared" si="7"/>
        <v>12</v>
      </c>
      <c r="J22" s="310">
        <f t="shared" si="7"/>
        <v>1</v>
      </c>
      <c r="K22" s="310">
        <f t="shared" si="7"/>
        <v>1</v>
      </c>
      <c r="L22" s="310">
        <f t="shared" si="7"/>
        <v>1</v>
      </c>
      <c r="M22" s="310">
        <f t="shared" si="7"/>
        <v>1</v>
      </c>
      <c r="N22" s="310">
        <f t="shared" si="7"/>
        <v>1</v>
      </c>
      <c r="O22" s="310">
        <f t="shared" si="7"/>
        <v>1</v>
      </c>
      <c r="P22" s="310">
        <f t="shared" si="7"/>
        <v>1</v>
      </c>
      <c r="Q22" s="310">
        <f t="shared" si="7"/>
        <v>1</v>
      </c>
      <c r="R22" s="310">
        <f t="shared" si="7"/>
        <v>1</v>
      </c>
      <c r="S22" s="310">
        <f t="shared" si="7"/>
        <v>1</v>
      </c>
      <c r="T22" s="310">
        <f t="shared" si="7"/>
        <v>1</v>
      </c>
      <c r="U22" s="310">
        <f t="shared" si="7"/>
        <v>1</v>
      </c>
      <c r="AC22" s="176">
        <f>+AE22+AF22+AH22+AJ22+AL22+AN22+AP22+AR22+AT22+AV22+AX22+AZ22+BB22</f>
        <v>328464</v>
      </c>
      <c r="AD22" s="177">
        <f>+AG22+AI22+AK22+AM22+AO22+AQ22+AS22+AU22+AW22+AY22+BA22+BC22</f>
        <v>0</v>
      </c>
      <c r="AE22" s="176">
        <v>328464</v>
      </c>
      <c r="AF22" s="178"/>
      <c r="AG22" s="179"/>
      <c r="AH22" s="178"/>
      <c r="AI22" s="179"/>
      <c r="AJ22" s="178"/>
      <c r="AK22" s="207"/>
      <c r="AL22" s="178"/>
      <c r="AM22" s="179"/>
      <c r="AN22" s="203"/>
      <c r="AO22" s="179"/>
      <c r="AP22" s="203"/>
      <c r="AQ22" s="179"/>
      <c r="AR22" s="203"/>
      <c r="AS22" s="179"/>
      <c r="AT22" s="203"/>
      <c r="AU22" s="179"/>
      <c r="AV22" s="203"/>
      <c r="AW22" s="179"/>
      <c r="AX22" s="203"/>
      <c r="AY22" s="179"/>
      <c r="AZ22" s="203"/>
      <c r="BA22" s="179"/>
      <c r="BB22" s="203"/>
      <c r="BC22" s="179"/>
      <c r="BD22" s="204">
        <f t="shared" si="5"/>
        <v>0</v>
      </c>
      <c r="BE22" s="175">
        <f t="shared" si="6"/>
        <v>0</v>
      </c>
      <c r="BH22" s="181">
        <f>+BK22-AC22</f>
        <v>-328464</v>
      </c>
      <c r="BI22" s="181">
        <f>+BL22-AD22</f>
        <v>0</v>
      </c>
      <c r="BJ22" s="208"/>
      <c r="BK22" s="181"/>
      <c r="BL22" s="181"/>
    </row>
    <row r="23" spans="1:64" ht="54.75" customHeight="1" x14ac:dyDescent="0.25">
      <c r="A23" s="537"/>
      <c r="B23" s="568"/>
      <c r="C23" s="613"/>
      <c r="D23" s="53" t="s">
        <v>48</v>
      </c>
      <c r="E23" s="59" t="s">
        <v>49</v>
      </c>
      <c r="F23" s="310">
        <f>SUM(J23:U23)</f>
        <v>12</v>
      </c>
      <c r="G23" s="125">
        <v>12</v>
      </c>
      <c r="H23" s="125">
        <v>12</v>
      </c>
      <c r="I23" s="125">
        <v>12</v>
      </c>
      <c r="J23" s="278">
        <v>1</v>
      </c>
      <c r="K23" s="278">
        <v>1</v>
      </c>
      <c r="L23" s="278">
        <v>1</v>
      </c>
      <c r="M23" s="278">
        <v>1</v>
      </c>
      <c r="N23" s="278">
        <v>1</v>
      </c>
      <c r="O23" s="278">
        <v>1</v>
      </c>
      <c r="P23" s="278">
        <v>1</v>
      </c>
      <c r="Q23" s="278">
        <v>1</v>
      </c>
      <c r="R23" s="278">
        <v>1</v>
      </c>
      <c r="S23" s="278">
        <v>1</v>
      </c>
      <c r="T23" s="278">
        <v>1</v>
      </c>
      <c r="U23" s="278">
        <v>1</v>
      </c>
      <c r="AC23" s="176"/>
      <c r="AD23" s="177"/>
      <c r="AE23" s="176"/>
      <c r="AF23" s="206"/>
      <c r="AG23" s="179"/>
      <c r="AH23" s="206"/>
      <c r="AI23" s="179"/>
      <c r="AJ23" s="206"/>
      <c r="AK23" s="207"/>
      <c r="AL23" s="206"/>
      <c r="AM23" s="179"/>
      <c r="AN23" s="203"/>
      <c r="AO23" s="179"/>
      <c r="AP23" s="203"/>
      <c r="AQ23" s="179"/>
      <c r="AR23" s="203"/>
      <c r="AS23" s="179"/>
      <c r="AT23" s="203"/>
      <c r="AU23" s="179"/>
      <c r="AV23" s="203"/>
      <c r="AW23" s="179"/>
      <c r="AX23" s="203"/>
      <c r="AY23" s="179"/>
      <c r="AZ23" s="203"/>
      <c r="BA23" s="179"/>
      <c r="BB23" s="203"/>
      <c r="BC23" s="179"/>
      <c r="BD23" s="204"/>
      <c r="BE23" s="175"/>
      <c r="BH23" s="169"/>
      <c r="BI23" s="169"/>
      <c r="BJ23" s="210"/>
    </row>
    <row r="24" spans="1:64" ht="54.75" customHeight="1" x14ac:dyDescent="0.25">
      <c r="A24" s="537"/>
      <c r="B24" s="526" t="s">
        <v>771</v>
      </c>
      <c r="C24" s="559" t="s">
        <v>851</v>
      </c>
      <c r="D24" s="560"/>
      <c r="E24" s="561"/>
      <c r="F24" s="361">
        <f>+F25+F31</f>
        <v>46237</v>
      </c>
      <c r="G24" s="361">
        <f t="shared" ref="G24:U24" si="8">+G25+G31</f>
        <v>46237</v>
      </c>
      <c r="H24" s="361">
        <f t="shared" si="8"/>
        <v>46237</v>
      </c>
      <c r="I24" s="361">
        <f t="shared" si="8"/>
        <v>46237</v>
      </c>
      <c r="J24" s="361">
        <f t="shared" si="8"/>
        <v>3852</v>
      </c>
      <c r="K24" s="361">
        <f t="shared" si="8"/>
        <v>3852</v>
      </c>
      <c r="L24" s="361">
        <f t="shared" si="8"/>
        <v>3852</v>
      </c>
      <c r="M24" s="361">
        <f t="shared" si="8"/>
        <v>3852</v>
      </c>
      <c r="N24" s="361">
        <f t="shared" si="8"/>
        <v>3852</v>
      </c>
      <c r="O24" s="361">
        <f t="shared" si="8"/>
        <v>3852</v>
      </c>
      <c r="P24" s="361">
        <f t="shared" si="8"/>
        <v>3862</v>
      </c>
      <c r="Q24" s="361">
        <f t="shared" si="8"/>
        <v>3852</v>
      </c>
      <c r="R24" s="361">
        <f t="shared" si="8"/>
        <v>3853</v>
      </c>
      <c r="S24" s="361">
        <f t="shared" si="8"/>
        <v>3853</v>
      </c>
      <c r="T24" s="361">
        <f t="shared" si="8"/>
        <v>3853</v>
      </c>
      <c r="U24" s="361">
        <f t="shared" si="8"/>
        <v>3852</v>
      </c>
      <c r="AC24" s="176"/>
      <c r="AD24" s="177"/>
      <c r="AE24" s="176"/>
      <c r="AF24" s="206"/>
      <c r="AG24" s="179"/>
      <c r="AH24" s="206"/>
      <c r="AI24" s="179"/>
      <c r="AJ24" s="206"/>
      <c r="AK24" s="207"/>
      <c r="AL24" s="206"/>
      <c r="AM24" s="179"/>
      <c r="AN24" s="203"/>
      <c r="AO24" s="179"/>
      <c r="AP24" s="203"/>
      <c r="AQ24" s="179"/>
      <c r="AR24" s="203"/>
      <c r="AS24" s="179"/>
      <c r="AT24" s="203"/>
      <c r="AU24" s="179"/>
      <c r="AV24" s="203"/>
      <c r="AW24" s="179"/>
      <c r="AX24" s="203"/>
      <c r="AY24" s="179"/>
      <c r="AZ24" s="203"/>
      <c r="BA24" s="179"/>
      <c r="BB24" s="203"/>
      <c r="BC24" s="179"/>
      <c r="BD24" s="204"/>
      <c r="BE24" s="175"/>
      <c r="BH24" s="169"/>
      <c r="BI24" s="169"/>
      <c r="BJ24" s="210"/>
    </row>
    <row r="25" spans="1:64" ht="54.75" customHeight="1" x14ac:dyDescent="0.25">
      <c r="A25" s="537"/>
      <c r="B25" s="527"/>
      <c r="C25" s="557" t="s">
        <v>444</v>
      </c>
      <c r="D25" s="306" t="s">
        <v>439</v>
      </c>
      <c r="E25" s="306"/>
      <c r="F25" s="310">
        <f>SUM(F26:F30)</f>
        <v>39509</v>
      </c>
      <c r="G25" s="310">
        <f t="shared" ref="G25:U25" si="9">SUM(G26:G30)</f>
        <v>39509</v>
      </c>
      <c r="H25" s="310">
        <f t="shared" si="9"/>
        <v>39509</v>
      </c>
      <c r="I25" s="310">
        <f t="shared" si="9"/>
        <v>39509</v>
      </c>
      <c r="J25" s="310">
        <f t="shared" si="9"/>
        <v>3292</v>
      </c>
      <c r="K25" s="310">
        <f t="shared" si="9"/>
        <v>3292</v>
      </c>
      <c r="L25" s="310">
        <f t="shared" si="9"/>
        <v>3292</v>
      </c>
      <c r="M25" s="310">
        <f t="shared" si="9"/>
        <v>3292</v>
      </c>
      <c r="N25" s="310">
        <f t="shared" si="9"/>
        <v>3292</v>
      </c>
      <c r="O25" s="310">
        <f t="shared" si="9"/>
        <v>3292</v>
      </c>
      <c r="P25" s="310">
        <f t="shared" si="9"/>
        <v>3294</v>
      </c>
      <c r="Q25" s="310">
        <f t="shared" si="9"/>
        <v>3292</v>
      </c>
      <c r="R25" s="310">
        <f t="shared" si="9"/>
        <v>3293</v>
      </c>
      <c r="S25" s="310">
        <f t="shared" si="9"/>
        <v>3293</v>
      </c>
      <c r="T25" s="310">
        <f t="shared" si="9"/>
        <v>3293</v>
      </c>
      <c r="U25" s="310">
        <f t="shared" si="9"/>
        <v>3292</v>
      </c>
      <c r="AC25" s="176">
        <f>+AE25+AF25+AH25+AJ25+AL25+AN25+AP25+AR25+AT25+AV25+AX25+AZ25+BB25</f>
        <v>13306164</v>
      </c>
      <c r="AD25" s="177">
        <f>+AG25+AI25+AK25+AM25+AO25+AQ25+AS25+AU25+AW25+AY25+BA25+BC25</f>
        <v>0</v>
      </c>
      <c r="AE25" s="176">
        <v>13306164</v>
      </c>
      <c r="AF25" s="206"/>
      <c r="AG25" s="179"/>
      <c r="AH25" s="206"/>
      <c r="AI25" s="179"/>
      <c r="AJ25" s="178"/>
      <c r="AK25" s="207"/>
      <c r="AL25" s="206"/>
      <c r="AM25" s="179"/>
      <c r="AN25" s="203"/>
      <c r="AO25" s="179"/>
      <c r="AP25" s="203"/>
      <c r="AQ25" s="179"/>
      <c r="AR25" s="203"/>
      <c r="AS25" s="179"/>
      <c r="AT25" s="203"/>
      <c r="AU25" s="179"/>
      <c r="AV25" s="203"/>
      <c r="AW25" s="179"/>
      <c r="AX25" s="203"/>
      <c r="AY25" s="179"/>
      <c r="AZ25" s="203"/>
      <c r="BA25" s="179"/>
      <c r="BB25" s="203"/>
      <c r="BC25" s="179"/>
      <c r="BD25" s="204">
        <f t="shared" si="5"/>
        <v>0</v>
      </c>
      <c r="BE25" s="175">
        <f t="shared" si="6"/>
        <v>0</v>
      </c>
      <c r="BH25" s="181">
        <f>+BK25-AC25</f>
        <v>-13306164</v>
      </c>
      <c r="BI25" s="181">
        <f>+BL25-AD25</f>
        <v>0</v>
      </c>
      <c r="BJ25" s="208"/>
      <c r="BK25" s="181"/>
      <c r="BL25" s="181"/>
    </row>
    <row r="26" spans="1:64" ht="54.75" customHeight="1" x14ac:dyDescent="0.25">
      <c r="A26" s="537"/>
      <c r="B26" s="527"/>
      <c r="C26" s="557"/>
      <c r="D26" s="49" t="s">
        <v>34</v>
      </c>
      <c r="E26" s="41" t="s">
        <v>27</v>
      </c>
      <c r="F26" s="310">
        <f>SUM(J26:U26)</f>
        <v>21264</v>
      </c>
      <c r="G26" s="125">
        <v>21264</v>
      </c>
      <c r="H26" s="125">
        <v>21264</v>
      </c>
      <c r="I26" s="125">
        <v>21264</v>
      </c>
      <c r="J26" s="279">
        <v>1772</v>
      </c>
      <c r="K26" s="279">
        <v>1772</v>
      </c>
      <c r="L26" s="279">
        <v>1772</v>
      </c>
      <c r="M26" s="279">
        <v>1772</v>
      </c>
      <c r="N26" s="279">
        <v>1772</v>
      </c>
      <c r="O26" s="279">
        <v>1772</v>
      </c>
      <c r="P26" s="279">
        <v>1772</v>
      </c>
      <c r="Q26" s="279">
        <v>1772</v>
      </c>
      <c r="R26" s="279">
        <v>1772</v>
      </c>
      <c r="S26" s="279">
        <v>1772</v>
      </c>
      <c r="T26" s="279">
        <v>1772</v>
      </c>
      <c r="U26" s="279">
        <v>1772</v>
      </c>
      <c r="AC26" s="176"/>
      <c r="AD26" s="177"/>
      <c r="AE26" s="173"/>
      <c r="AF26" s="206"/>
      <c r="AG26" s="179"/>
      <c r="AH26" s="206"/>
      <c r="AI26" s="179"/>
      <c r="AJ26" s="206"/>
      <c r="AK26" s="83"/>
      <c r="AL26" s="206"/>
      <c r="AM26" s="179"/>
      <c r="AN26" s="203"/>
      <c r="AO26" s="179"/>
      <c r="AP26" s="203"/>
      <c r="AQ26" s="179"/>
      <c r="AR26" s="203"/>
      <c r="AS26" s="179"/>
      <c r="AT26" s="203"/>
      <c r="AU26" s="179"/>
      <c r="AV26" s="203"/>
      <c r="AW26" s="179"/>
      <c r="AX26" s="203"/>
      <c r="AY26" s="179"/>
      <c r="AZ26" s="203"/>
      <c r="BA26" s="179"/>
      <c r="BB26" s="203"/>
      <c r="BC26" s="179"/>
      <c r="BD26" s="204"/>
      <c r="BE26" s="175"/>
      <c r="BH26" s="169"/>
      <c r="BI26" s="169"/>
      <c r="BJ26" s="210"/>
    </row>
    <row r="27" spans="1:64" ht="54.75" customHeight="1" x14ac:dyDescent="0.25">
      <c r="A27" s="537"/>
      <c r="B27" s="527"/>
      <c r="C27" s="557"/>
      <c r="D27" s="53" t="s">
        <v>35</v>
      </c>
      <c r="E27" s="9" t="s">
        <v>27</v>
      </c>
      <c r="F27" s="310">
        <f>SUM(J27:U27)</f>
        <v>17487</v>
      </c>
      <c r="G27" s="125">
        <v>17487</v>
      </c>
      <c r="H27" s="125">
        <v>17487</v>
      </c>
      <c r="I27" s="125">
        <v>17487</v>
      </c>
      <c r="J27" s="279">
        <v>1457</v>
      </c>
      <c r="K27" s="279">
        <v>1457</v>
      </c>
      <c r="L27" s="279">
        <v>1457</v>
      </c>
      <c r="M27" s="279">
        <v>1457</v>
      </c>
      <c r="N27" s="279">
        <v>1457</v>
      </c>
      <c r="O27" s="279">
        <v>1457</v>
      </c>
      <c r="P27" s="279">
        <v>1457</v>
      </c>
      <c r="Q27" s="279">
        <v>1457</v>
      </c>
      <c r="R27" s="279">
        <v>1458</v>
      </c>
      <c r="S27" s="279">
        <v>1458</v>
      </c>
      <c r="T27" s="279">
        <v>1458</v>
      </c>
      <c r="U27" s="279">
        <v>1457</v>
      </c>
      <c r="AA27" s="170"/>
      <c r="AB27" s="242"/>
      <c r="AC27" s="176"/>
      <c r="AD27" s="177"/>
      <c r="AE27" s="173"/>
      <c r="AF27" s="178"/>
      <c r="AG27" s="179"/>
      <c r="AH27" s="178"/>
      <c r="AI27" s="179"/>
      <c r="AJ27" s="178"/>
      <c r="AK27" s="179"/>
      <c r="AL27" s="178"/>
      <c r="AM27" s="179"/>
      <c r="AN27" s="203"/>
      <c r="AO27" s="179"/>
      <c r="AP27" s="203"/>
      <c r="AQ27" s="179"/>
      <c r="AR27" s="203"/>
      <c r="AS27" s="179"/>
      <c r="AT27" s="203"/>
      <c r="AU27" s="179"/>
      <c r="AV27" s="203"/>
      <c r="AW27" s="179"/>
      <c r="AX27" s="203"/>
      <c r="AY27" s="179"/>
      <c r="AZ27" s="203"/>
      <c r="BA27" s="179"/>
      <c r="BB27" s="203"/>
      <c r="BC27" s="179"/>
      <c r="BD27" s="204"/>
      <c r="BE27" s="175"/>
      <c r="BH27" s="169"/>
      <c r="BI27" s="169"/>
      <c r="BJ27" s="210"/>
    </row>
    <row r="28" spans="1:64" ht="54.75" customHeight="1" x14ac:dyDescent="0.25">
      <c r="A28" s="537"/>
      <c r="B28" s="527"/>
      <c r="C28" s="557"/>
      <c r="D28" s="53" t="s">
        <v>36</v>
      </c>
      <c r="E28" s="9" t="s">
        <v>27</v>
      </c>
      <c r="F28" s="310">
        <f>SUM(J28:U28)</f>
        <v>672</v>
      </c>
      <c r="G28" s="125">
        <v>672</v>
      </c>
      <c r="H28" s="125">
        <v>672</v>
      </c>
      <c r="I28" s="125">
        <v>672</v>
      </c>
      <c r="J28" s="278">
        <v>56</v>
      </c>
      <c r="K28" s="278">
        <v>56</v>
      </c>
      <c r="L28" s="278">
        <v>56</v>
      </c>
      <c r="M28" s="278">
        <v>56</v>
      </c>
      <c r="N28" s="278">
        <v>56</v>
      </c>
      <c r="O28" s="278">
        <v>56</v>
      </c>
      <c r="P28" s="278">
        <v>56</v>
      </c>
      <c r="Q28" s="278">
        <v>56</v>
      </c>
      <c r="R28" s="278">
        <v>56</v>
      </c>
      <c r="S28" s="278">
        <v>56</v>
      </c>
      <c r="T28" s="278">
        <v>56</v>
      </c>
      <c r="U28" s="278">
        <v>56</v>
      </c>
      <c r="AB28" s="210"/>
      <c r="AC28" s="176"/>
      <c r="AD28" s="177"/>
      <c r="AE28" s="173"/>
      <c r="AF28" s="178"/>
      <c r="AG28" s="179"/>
      <c r="AH28" s="178"/>
      <c r="AI28" s="179"/>
      <c r="AJ28" s="178"/>
      <c r="AK28" s="179"/>
      <c r="AL28" s="178"/>
      <c r="AM28" s="179"/>
      <c r="AN28" s="203"/>
      <c r="AO28" s="179"/>
      <c r="AP28" s="203"/>
      <c r="AQ28" s="179"/>
      <c r="AR28" s="203"/>
      <c r="AS28" s="179"/>
      <c r="AT28" s="203"/>
      <c r="AU28" s="179"/>
      <c r="AV28" s="203"/>
      <c r="AW28" s="179"/>
      <c r="AX28" s="203"/>
      <c r="AY28" s="179"/>
      <c r="AZ28" s="203"/>
      <c r="BA28" s="179"/>
      <c r="BB28" s="203"/>
      <c r="BC28" s="179"/>
      <c r="BD28" s="204"/>
      <c r="BE28" s="175"/>
      <c r="BH28" s="169"/>
      <c r="BI28" s="169"/>
      <c r="BJ28" s="210"/>
    </row>
    <row r="29" spans="1:64" ht="54.75" customHeight="1" x14ac:dyDescent="0.25">
      <c r="A29" s="537"/>
      <c r="B29" s="527"/>
      <c r="C29" s="557"/>
      <c r="D29" s="53" t="s">
        <v>37</v>
      </c>
      <c r="E29" s="9" t="s">
        <v>431</v>
      </c>
      <c r="F29" s="310">
        <f>SUM(J29:U29)</f>
        <v>37</v>
      </c>
      <c r="G29" s="125">
        <v>37</v>
      </c>
      <c r="H29" s="125">
        <v>37</v>
      </c>
      <c r="I29" s="125">
        <v>37</v>
      </c>
      <c r="J29" s="278">
        <v>3</v>
      </c>
      <c r="K29" s="278">
        <v>3</v>
      </c>
      <c r="L29" s="278">
        <v>3</v>
      </c>
      <c r="M29" s="278">
        <v>3</v>
      </c>
      <c r="N29" s="278">
        <v>3</v>
      </c>
      <c r="O29" s="278">
        <v>3</v>
      </c>
      <c r="P29" s="278">
        <v>4</v>
      </c>
      <c r="Q29" s="278">
        <v>3</v>
      </c>
      <c r="R29" s="278">
        <v>3</v>
      </c>
      <c r="S29" s="278">
        <v>3</v>
      </c>
      <c r="T29" s="278">
        <v>3</v>
      </c>
      <c r="U29" s="278">
        <v>3</v>
      </c>
      <c r="AC29" s="176"/>
      <c r="AD29" s="177"/>
      <c r="AE29" s="173"/>
      <c r="AF29" s="178"/>
      <c r="AG29" s="179"/>
      <c r="AH29" s="178"/>
      <c r="AI29" s="179"/>
      <c r="AJ29" s="178"/>
      <c r="AK29" s="179"/>
      <c r="AL29" s="178"/>
      <c r="AM29" s="179"/>
      <c r="AN29" s="203"/>
      <c r="AO29" s="179"/>
      <c r="AP29" s="203"/>
      <c r="AQ29" s="179"/>
      <c r="AR29" s="203"/>
      <c r="AS29" s="179"/>
      <c r="AT29" s="203"/>
      <c r="AU29" s="179"/>
      <c r="AV29" s="203"/>
      <c r="AW29" s="179"/>
      <c r="AX29" s="203"/>
      <c r="AY29" s="179"/>
      <c r="AZ29" s="203"/>
      <c r="BA29" s="179"/>
      <c r="BB29" s="203"/>
      <c r="BC29" s="179"/>
      <c r="BD29" s="204"/>
      <c r="BE29" s="175"/>
      <c r="BH29" s="169"/>
      <c r="BI29" s="169"/>
      <c r="BJ29" s="210"/>
    </row>
    <row r="30" spans="1:64" ht="54.75" customHeight="1" x14ac:dyDescent="0.25">
      <c r="A30" s="537"/>
      <c r="B30" s="527"/>
      <c r="C30" s="557"/>
      <c r="D30" s="53" t="s">
        <v>533</v>
      </c>
      <c r="E30" s="9" t="s">
        <v>431</v>
      </c>
      <c r="F30" s="310">
        <f>SUM(J30:U30)</f>
        <v>49</v>
      </c>
      <c r="G30" s="187">
        <v>49</v>
      </c>
      <c r="H30" s="187">
        <v>49</v>
      </c>
      <c r="I30" s="187">
        <v>49</v>
      </c>
      <c r="J30" s="278">
        <v>4</v>
      </c>
      <c r="K30" s="278">
        <v>4</v>
      </c>
      <c r="L30" s="278">
        <v>4</v>
      </c>
      <c r="M30" s="278">
        <v>4</v>
      </c>
      <c r="N30" s="278">
        <v>4</v>
      </c>
      <c r="O30" s="278">
        <v>4</v>
      </c>
      <c r="P30" s="278">
        <v>5</v>
      </c>
      <c r="Q30" s="278">
        <v>4</v>
      </c>
      <c r="R30" s="278">
        <v>4</v>
      </c>
      <c r="S30" s="278">
        <v>4</v>
      </c>
      <c r="T30" s="278">
        <v>4</v>
      </c>
      <c r="U30" s="278">
        <v>4</v>
      </c>
      <c r="AC30" s="176"/>
      <c r="AD30" s="177"/>
      <c r="AE30" s="176"/>
      <c r="AF30" s="178"/>
      <c r="AG30" s="179"/>
      <c r="AH30" s="178"/>
      <c r="AI30" s="179"/>
      <c r="AJ30" s="178"/>
      <c r="AK30" s="179"/>
      <c r="AL30" s="178"/>
      <c r="AM30" s="179"/>
      <c r="AN30" s="203"/>
      <c r="AO30" s="179"/>
      <c r="AP30" s="203"/>
      <c r="AQ30" s="179"/>
      <c r="AR30" s="203"/>
      <c r="AS30" s="179"/>
      <c r="AT30" s="203"/>
      <c r="AU30" s="179"/>
      <c r="AV30" s="203"/>
      <c r="AW30" s="179"/>
      <c r="AX30" s="203"/>
      <c r="AY30" s="179"/>
      <c r="AZ30" s="203"/>
      <c r="BA30" s="179"/>
      <c r="BB30" s="203"/>
      <c r="BC30" s="179"/>
      <c r="BD30" s="204"/>
      <c r="BE30" s="175"/>
      <c r="BF30" s="193"/>
      <c r="BH30" s="169"/>
      <c r="BI30" s="169"/>
      <c r="BJ30" s="210"/>
    </row>
    <row r="31" spans="1:64" ht="54.75" customHeight="1" x14ac:dyDescent="0.25">
      <c r="A31" s="537"/>
      <c r="B31" s="527"/>
      <c r="C31" s="557" t="s">
        <v>443</v>
      </c>
      <c r="D31" s="306" t="s">
        <v>439</v>
      </c>
      <c r="E31" s="306"/>
      <c r="F31" s="310">
        <f>SUM(F32:F34)</f>
        <v>6728</v>
      </c>
      <c r="G31" s="310">
        <f t="shared" ref="G31:U31" si="10">SUM(G32:G34)</f>
        <v>6728</v>
      </c>
      <c r="H31" s="310">
        <f t="shared" si="10"/>
        <v>6728</v>
      </c>
      <c r="I31" s="310">
        <f t="shared" si="10"/>
        <v>6728</v>
      </c>
      <c r="J31" s="310">
        <f t="shared" si="10"/>
        <v>560</v>
      </c>
      <c r="K31" s="310">
        <f t="shared" si="10"/>
        <v>560</v>
      </c>
      <c r="L31" s="310">
        <f t="shared" si="10"/>
        <v>560</v>
      </c>
      <c r="M31" s="310">
        <f t="shared" si="10"/>
        <v>560</v>
      </c>
      <c r="N31" s="310">
        <f t="shared" si="10"/>
        <v>560</v>
      </c>
      <c r="O31" s="310">
        <f t="shared" si="10"/>
        <v>560</v>
      </c>
      <c r="P31" s="310">
        <f t="shared" si="10"/>
        <v>568</v>
      </c>
      <c r="Q31" s="310">
        <f t="shared" si="10"/>
        <v>560</v>
      </c>
      <c r="R31" s="310">
        <f t="shared" si="10"/>
        <v>560</v>
      </c>
      <c r="S31" s="310">
        <f t="shared" si="10"/>
        <v>560</v>
      </c>
      <c r="T31" s="310">
        <f t="shared" si="10"/>
        <v>560</v>
      </c>
      <c r="U31" s="310">
        <f t="shared" si="10"/>
        <v>560</v>
      </c>
      <c r="AC31" s="176">
        <f>+AE31+AF27+AH27+AJ27+AL27+AN27+AP27+AR27+AT27+AV27+AX27+AZ27+BB27</f>
        <v>48478</v>
      </c>
      <c r="AD31" s="177">
        <f>+AG27+AI27+AK27+AM27+AO27+AQ27+AS27+AU27+AW27+AY27+BA27+BC27</f>
        <v>0</v>
      </c>
      <c r="AE31" s="176">
        <v>48478</v>
      </c>
      <c r="AF31" s="178"/>
      <c r="AG31" s="179"/>
      <c r="AH31" s="178"/>
      <c r="AI31" s="179"/>
      <c r="AJ31" s="178"/>
      <c r="AK31" s="179"/>
      <c r="AL31" s="178"/>
      <c r="AM31" s="179"/>
      <c r="AN31" s="203"/>
      <c r="AO31" s="179"/>
      <c r="AP31" s="203"/>
      <c r="AQ31" s="179"/>
      <c r="AR31" s="203"/>
      <c r="AS31" s="179"/>
      <c r="AT31" s="203"/>
      <c r="AU31" s="179"/>
      <c r="AV31" s="203"/>
      <c r="AW31" s="179"/>
      <c r="AX31" s="203"/>
      <c r="AY31" s="179"/>
      <c r="AZ31" s="203"/>
      <c r="BA31" s="179"/>
      <c r="BB31" s="203"/>
      <c r="BC31" s="179"/>
      <c r="BD31" s="204">
        <f t="shared" si="5"/>
        <v>0</v>
      </c>
      <c r="BE31" s="175">
        <f t="shared" si="6"/>
        <v>0</v>
      </c>
      <c r="BH31" s="181">
        <f>+BK31-AC31</f>
        <v>-48478</v>
      </c>
      <c r="BI31" s="181">
        <f>+BL31-AD31</f>
        <v>0</v>
      </c>
      <c r="BJ31" s="208"/>
      <c r="BK31" s="181"/>
      <c r="BL31" s="181"/>
    </row>
    <row r="32" spans="1:64" ht="54.75" customHeight="1" x14ac:dyDescent="0.25">
      <c r="A32" s="537"/>
      <c r="B32" s="527"/>
      <c r="C32" s="557"/>
      <c r="D32" s="53" t="s">
        <v>38</v>
      </c>
      <c r="E32" s="59" t="s">
        <v>27</v>
      </c>
      <c r="F32" s="310">
        <f>SUM(J32:U32)</f>
        <v>4505</v>
      </c>
      <c r="G32" s="125">
        <v>4505</v>
      </c>
      <c r="H32" s="125">
        <v>4505</v>
      </c>
      <c r="I32" s="125">
        <v>4505</v>
      </c>
      <c r="J32" s="278">
        <v>375</v>
      </c>
      <c r="K32" s="278">
        <v>375</v>
      </c>
      <c r="L32" s="278">
        <v>375</v>
      </c>
      <c r="M32" s="278">
        <v>375</v>
      </c>
      <c r="N32" s="278">
        <v>375</v>
      </c>
      <c r="O32" s="278">
        <v>375</v>
      </c>
      <c r="P32" s="278">
        <v>380</v>
      </c>
      <c r="Q32" s="278">
        <v>375</v>
      </c>
      <c r="R32" s="278">
        <v>375</v>
      </c>
      <c r="S32" s="278">
        <v>375</v>
      </c>
      <c r="T32" s="278">
        <v>375</v>
      </c>
      <c r="U32" s="278">
        <v>375</v>
      </c>
      <c r="AC32" s="176"/>
      <c r="AD32" s="177"/>
      <c r="AE32" s="176"/>
      <c r="AF32" s="206"/>
      <c r="AG32" s="179"/>
      <c r="AH32" s="206"/>
      <c r="AI32" s="179"/>
      <c r="AJ32" s="206"/>
      <c r="AK32" s="179"/>
      <c r="AL32" s="206"/>
      <c r="AM32" s="179"/>
      <c r="AN32" s="203"/>
      <c r="AO32" s="179"/>
      <c r="AP32" s="203"/>
      <c r="AQ32" s="179"/>
      <c r="AR32" s="203"/>
      <c r="AS32" s="179"/>
      <c r="AT32" s="203"/>
      <c r="AU32" s="179"/>
      <c r="AV32" s="203"/>
      <c r="AW32" s="179"/>
      <c r="AX32" s="203"/>
      <c r="AY32" s="179"/>
      <c r="AZ32" s="203"/>
      <c r="BA32" s="179"/>
      <c r="BB32" s="203"/>
      <c r="BC32" s="179"/>
      <c r="BD32" s="204"/>
      <c r="BE32" s="175"/>
      <c r="BH32" s="169"/>
      <c r="BI32" s="169"/>
      <c r="BJ32" s="210"/>
    </row>
    <row r="33" spans="1:64" ht="54.75" customHeight="1" x14ac:dyDescent="0.25">
      <c r="A33" s="537"/>
      <c r="B33" s="527"/>
      <c r="C33" s="557"/>
      <c r="D33" s="53" t="s">
        <v>39</v>
      </c>
      <c r="E33" s="9" t="s">
        <v>27</v>
      </c>
      <c r="F33" s="310">
        <f>SUM(J33:U33)</f>
        <v>38</v>
      </c>
      <c r="G33" s="125">
        <v>38</v>
      </c>
      <c r="H33" s="125">
        <v>38</v>
      </c>
      <c r="I33" s="125">
        <v>38</v>
      </c>
      <c r="J33" s="278">
        <v>3</v>
      </c>
      <c r="K33" s="278">
        <v>3</v>
      </c>
      <c r="L33" s="278">
        <v>3</v>
      </c>
      <c r="M33" s="278">
        <v>3</v>
      </c>
      <c r="N33" s="278">
        <v>3</v>
      </c>
      <c r="O33" s="278">
        <v>3</v>
      </c>
      <c r="P33" s="278">
        <v>5</v>
      </c>
      <c r="Q33" s="278">
        <v>3</v>
      </c>
      <c r="R33" s="278">
        <v>3</v>
      </c>
      <c r="S33" s="278">
        <v>3</v>
      </c>
      <c r="T33" s="278">
        <v>3</v>
      </c>
      <c r="U33" s="278">
        <v>3</v>
      </c>
      <c r="AC33" s="176"/>
      <c r="AD33" s="177"/>
      <c r="AE33" s="176"/>
      <c r="AF33" s="206"/>
      <c r="AG33" s="179"/>
      <c r="AH33" s="206"/>
      <c r="AI33" s="179"/>
      <c r="AJ33" s="206"/>
      <c r="AK33" s="179"/>
      <c r="AL33" s="206"/>
      <c r="AM33" s="179"/>
      <c r="AN33" s="203"/>
      <c r="AO33" s="179"/>
      <c r="AP33" s="203"/>
      <c r="AQ33" s="179"/>
      <c r="AR33" s="203"/>
      <c r="AS33" s="179"/>
      <c r="AT33" s="203"/>
      <c r="AU33" s="179"/>
      <c r="AV33" s="203"/>
      <c r="AW33" s="179"/>
      <c r="AX33" s="203"/>
      <c r="AY33" s="179"/>
      <c r="AZ33" s="203"/>
      <c r="BA33" s="179"/>
      <c r="BB33" s="203"/>
      <c r="BC33" s="179"/>
      <c r="BD33" s="204"/>
      <c r="BE33" s="175"/>
      <c r="BH33" s="169"/>
      <c r="BI33" s="169"/>
      <c r="BJ33" s="210"/>
    </row>
    <row r="34" spans="1:64" ht="54.75" customHeight="1" x14ac:dyDescent="0.25">
      <c r="A34" s="537"/>
      <c r="B34" s="528"/>
      <c r="C34" s="557"/>
      <c r="D34" s="53" t="s">
        <v>40</v>
      </c>
      <c r="E34" s="9" t="s">
        <v>27</v>
      </c>
      <c r="F34" s="310">
        <f>SUM(J34:U34)</f>
        <v>2185</v>
      </c>
      <c r="G34" s="125">
        <v>2185</v>
      </c>
      <c r="H34" s="125">
        <v>2185</v>
      </c>
      <c r="I34" s="125">
        <v>2185</v>
      </c>
      <c r="J34" s="278">
        <v>182</v>
      </c>
      <c r="K34" s="278">
        <v>182</v>
      </c>
      <c r="L34" s="278">
        <v>182</v>
      </c>
      <c r="M34" s="278">
        <v>182</v>
      </c>
      <c r="N34" s="278">
        <v>182</v>
      </c>
      <c r="O34" s="278">
        <v>182</v>
      </c>
      <c r="P34" s="278">
        <v>183</v>
      </c>
      <c r="Q34" s="278">
        <v>182</v>
      </c>
      <c r="R34" s="278">
        <v>182</v>
      </c>
      <c r="S34" s="278">
        <v>182</v>
      </c>
      <c r="T34" s="278">
        <v>182</v>
      </c>
      <c r="U34" s="278">
        <v>182</v>
      </c>
      <c r="AC34" s="176"/>
      <c r="AD34" s="177"/>
      <c r="AE34" s="176"/>
      <c r="AF34" s="206"/>
      <c r="AG34" s="179"/>
      <c r="AH34" s="206"/>
      <c r="AI34" s="179"/>
      <c r="AJ34" s="206"/>
      <c r="AK34" s="179"/>
      <c r="AL34" s="206"/>
      <c r="AM34" s="179"/>
      <c r="AN34" s="203"/>
      <c r="AO34" s="179"/>
      <c r="AP34" s="203"/>
      <c r="AQ34" s="179"/>
      <c r="AR34" s="203"/>
      <c r="AS34" s="179"/>
      <c r="AT34" s="203"/>
      <c r="AU34" s="179"/>
      <c r="AV34" s="203"/>
      <c r="AW34" s="179"/>
      <c r="AX34" s="203"/>
      <c r="AY34" s="179"/>
      <c r="AZ34" s="203"/>
      <c r="BA34" s="179"/>
      <c r="BB34" s="203"/>
      <c r="BC34" s="179"/>
      <c r="BD34" s="204"/>
      <c r="BE34" s="175"/>
      <c r="BH34" s="169"/>
      <c r="BI34" s="169"/>
      <c r="BJ34" s="210"/>
    </row>
    <row r="35" spans="1:64" ht="54.75" customHeight="1" x14ac:dyDescent="0.25">
      <c r="A35" s="537"/>
      <c r="B35" s="526" t="s">
        <v>772</v>
      </c>
      <c r="C35" s="559" t="s">
        <v>851</v>
      </c>
      <c r="D35" s="560"/>
      <c r="E35" s="561"/>
      <c r="F35" s="361">
        <f>+F36+F40</f>
        <v>555</v>
      </c>
      <c r="G35" s="361">
        <f t="shared" ref="G35:U35" si="11">+G36+G40</f>
        <v>555</v>
      </c>
      <c r="H35" s="361">
        <f t="shared" si="11"/>
        <v>555</v>
      </c>
      <c r="I35" s="361">
        <f t="shared" si="11"/>
        <v>555</v>
      </c>
      <c r="J35" s="361">
        <f t="shared" si="11"/>
        <v>45</v>
      </c>
      <c r="K35" s="361">
        <f t="shared" si="11"/>
        <v>45</v>
      </c>
      <c r="L35" s="361">
        <f t="shared" si="11"/>
        <v>45</v>
      </c>
      <c r="M35" s="361">
        <f t="shared" si="11"/>
        <v>46</v>
      </c>
      <c r="N35" s="361">
        <f t="shared" si="11"/>
        <v>46</v>
      </c>
      <c r="O35" s="361">
        <f t="shared" si="11"/>
        <v>46</v>
      </c>
      <c r="P35" s="361">
        <f t="shared" si="11"/>
        <v>46</v>
      </c>
      <c r="Q35" s="361">
        <f t="shared" si="11"/>
        <v>48</v>
      </c>
      <c r="R35" s="361">
        <f t="shared" si="11"/>
        <v>48</v>
      </c>
      <c r="S35" s="361">
        <f t="shared" si="11"/>
        <v>47</v>
      </c>
      <c r="T35" s="361">
        <f t="shared" si="11"/>
        <v>47</v>
      </c>
      <c r="U35" s="361">
        <f t="shared" si="11"/>
        <v>46</v>
      </c>
      <c r="AC35" s="176"/>
      <c r="AD35" s="177"/>
      <c r="AE35" s="176"/>
      <c r="AF35" s="206"/>
      <c r="AG35" s="179"/>
      <c r="AH35" s="206"/>
      <c r="AI35" s="179"/>
      <c r="AJ35" s="206"/>
      <c r="AK35" s="179"/>
      <c r="AL35" s="206"/>
      <c r="AM35" s="179"/>
      <c r="AN35" s="203"/>
      <c r="AO35" s="179"/>
      <c r="AP35" s="203"/>
      <c r="AQ35" s="179"/>
      <c r="AR35" s="203"/>
      <c r="AS35" s="179"/>
      <c r="AT35" s="203"/>
      <c r="AU35" s="179"/>
      <c r="AV35" s="203"/>
      <c r="AW35" s="179"/>
      <c r="AX35" s="203"/>
      <c r="AY35" s="179"/>
      <c r="AZ35" s="203"/>
      <c r="BA35" s="179"/>
      <c r="BB35" s="203"/>
      <c r="BC35" s="179"/>
      <c r="BD35" s="204"/>
      <c r="BE35" s="175"/>
      <c r="BH35" s="169"/>
      <c r="BI35" s="169"/>
      <c r="BJ35" s="210"/>
    </row>
    <row r="36" spans="1:64" ht="54.75" customHeight="1" x14ac:dyDescent="0.25">
      <c r="A36" s="537"/>
      <c r="B36" s="527"/>
      <c r="C36" s="557" t="s">
        <v>777</v>
      </c>
      <c r="D36" s="306" t="s">
        <v>439</v>
      </c>
      <c r="E36" s="306"/>
      <c r="F36" s="310">
        <f>SUM(F37+F38+F39)</f>
        <v>479</v>
      </c>
      <c r="G36" s="310">
        <f t="shared" ref="G36:U36" si="12">SUM(G37+G38+G39)</f>
        <v>479</v>
      </c>
      <c r="H36" s="310">
        <f t="shared" si="12"/>
        <v>479</v>
      </c>
      <c r="I36" s="310">
        <f t="shared" si="12"/>
        <v>479</v>
      </c>
      <c r="J36" s="310">
        <f t="shared" si="12"/>
        <v>39</v>
      </c>
      <c r="K36" s="310">
        <f t="shared" si="12"/>
        <v>39</v>
      </c>
      <c r="L36" s="310">
        <f t="shared" si="12"/>
        <v>39</v>
      </c>
      <c r="M36" s="310">
        <f t="shared" si="12"/>
        <v>40</v>
      </c>
      <c r="N36" s="310">
        <f t="shared" si="12"/>
        <v>40</v>
      </c>
      <c r="O36" s="310">
        <f t="shared" si="12"/>
        <v>40</v>
      </c>
      <c r="P36" s="310">
        <f t="shared" si="12"/>
        <v>40</v>
      </c>
      <c r="Q36" s="310">
        <f t="shared" si="12"/>
        <v>42</v>
      </c>
      <c r="R36" s="310">
        <f t="shared" si="12"/>
        <v>41</v>
      </c>
      <c r="S36" s="310">
        <f t="shared" si="12"/>
        <v>40</v>
      </c>
      <c r="T36" s="310">
        <f t="shared" si="12"/>
        <v>40</v>
      </c>
      <c r="U36" s="310">
        <f t="shared" si="12"/>
        <v>39</v>
      </c>
      <c r="AC36" s="176">
        <f>+AE36+AF36+AH36+AJ36+AL36+AN36+AP36+AR36+AT36+AV36+AX36+AZ36+BB36</f>
        <v>2671</v>
      </c>
      <c r="AD36" s="177">
        <f>+AG36+AI36+AK36+AM36+AO36+AQ36+AS36+AU36+AW36+AY36+BA36+BC36</f>
        <v>0</v>
      </c>
      <c r="AE36" s="176">
        <v>2671</v>
      </c>
      <c r="AF36" s="178"/>
      <c r="AG36" s="179"/>
      <c r="AH36" s="178"/>
      <c r="AI36" s="179"/>
      <c r="AJ36" s="178"/>
      <c r="AK36" s="179"/>
      <c r="AL36" s="178"/>
      <c r="AM36" s="179"/>
      <c r="AN36" s="203"/>
      <c r="AO36" s="179"/>
      <c r="AP36" s="203"/>
      <c r="AQ36" s="179"/>
      <c r="AR36" s="203"/>
      <c r="AS36" s="179"/>
      <c r="AT36" s="203"/>
      <c r="AU36" s="179"/>
      <c r="AV36" s="203"/>
      <c r="AW36" s="179"/>
      <c r="AX36" s="203"/>
      <c r="AY36" s="179"/>
      <c r="AZ36" s="203"/>
      <c r="BA36" s="179"/>
      <c r="BB36" s="203"/>
      <c r="BC36" s="179"/>
      <c r="BD36" s="204">
        <f t="shared" si="5"/>
        <v>0</v>
      </c>
      <c r="BE36" s="175">
        <f t="shared" si="6"/>
        <v>0</v>
      </c>
      <c r="BH36" s="181">
        <f>+BK36-AC36</f>
        <v>-2671</v>
      </c>
      <c r="BI36" s="181">
        <f>+BL36-AD36</f>
        <v>0</v>
      </c>
      <c r="BJ36" s="208"/>
      <c r="BK36" s="181"/>
      <c r="BL36" s="181"/>
    </row>
    <row r="37" spans="1:64" ht="54.75" customHeight="1" x14ac:dyDescent="0.25">
      <c r="A37" s="537"/>
      <c r="B37" s="527"/>
      <c r="C37" s="557"/>
      <c r="D37" s="70" t="s">
        <v>538</v>
      </c>
      <c r="E37" s="41" t="s">
        <v>27</v>
      </c>
      <c r="F37" s="310">
        <f>SUM(J37:U37)</f>
        <v>169</v>
      </c>
      <c r="G37" s="125">
        <v>169</v>
      </c>
      <c r="H37" s="125">
        <v>169</v>
      </c>
      <c r="I37" s="125">
        <v>169</v>
      </c>
      <c r="J37" s="278">
        <v>14</v>
      </c>
      <c r="K37" s="334">
        <v>14</v>
      </c>
      <c r="L37" s="334">
        <v>14</v>
      </c>
      <c r="M37" s="334">
        <v>14</v>
      </c>
      <c r="N37" s="334">
        <v>14</v>
      </c>
      <c r="O37" s="334">
        <v>14</v>
      </c>
      <c r="P37" s="334">
        <v>14</v>
      </c>
      <c r="Q37" s="334">
        <v>15</v>
      </c>
      <c r="R37" s="334">
        <v>14</v>
      </c>
      <c r="S37" s="334">
        <v>14</v>
      </c>
      <c r="T37" s="334">
        <v>14</v>
      </c>
      <c r="U37" s="334">
        <v>14</v>
      </c>
      <c r="AC37" s="176"/>
      <c r="AD37" s="177"/>
      <c r="AE37" s="176"/>
      <c r="AF37" s="214"/>
      <c r="AG37" s="215"/>
      <c r="AH37" s="178"/>
      <c r="AI37" s="179"/>
      <c r="AJ37" s="178"/>
      <c r="AK37" s="179"/>
      <c r="AL37" s="178"/>
      <c r="AM37" s="179"/>
      <c r="AN37" s="203"/>
      <c r="AO37" s="179"/>
      <c r="AP37" s="203"/>
      <c r="AQ37" s="179"/>
      <c r="AR37" s="203"/>
      <c r="AS37" s="179"/>
      <c r="AT37" s="203"/>
      <c r="AU37" s="179"/>
      <c r="AV37" s="203"/>
      <c r="AW37" s="179"/>
      <c r="AX37" s="203"/>
      <c r="AY37" s="179"/>
      <c r="AZ37" s="203"/>
      <c r="BA37" s="179"/>
      <c r="BB37" s="203"/>
      <c r="BC37" s="179"/>
      <c r="BD37" s="204"/>
      <c r="BE37" s="175"/>
      <c r="BF37" s="193"/>
      <c r="BH37" s="169"/>
      <c r="BI37" s="169"/>
      <c r="BJ37" s="210"/>
    </row>
    <row r="38" spans="1:64" ht="54.75" customHeight="1" x14ac:dyDescent="0.25">
      <c r="A38" s="537"/>
      <c r="B38" s="527"/>
      <c r="C38" s="557"/>
      <c r="D38" s="71" t="s">
        <v>41</v>
      </c>
      <c r="E38" s="41" t="s">
        <v>27</v>
      </c>
      <c r="F38" s="310">
        <f>SUM(J38:U38)</f>
        <v>42</v>
      </c>
      <c r="G38" s="125">
        <v>42</v>
      </c>
      <c r="H38" s="125">
        <v>42</v>
      </c>
      <c r="I38" s="125">
        <v>42</v>
      </c>
      <c r="J38" s="335">
        <v>3</v>
      </c>
      <c r="K38" s="336">
        <v>3</v>
      </c>
      <c r="L38" s="336">
        <v>3</v>
      </c>
      <c r="M38" s="336">
        <v>4</v>
      </c>
      <c r="N38" s="336">
        <v>4</v>
      </c>
      <c r="O38" s="336">
        <v>4</v>
      </c>
      <c r="P38" s="336">
        <v>4</v>
      </c>
      <c r="Q38" s="336">
        <v>4</v>
      </c>
      <c r="R38" s="336">
        <v>4</v>
      </c>
      <c r="S38" s="336">
        <v>3</v>
      </c>
      <c r="T38" s="336">
        <v>3</v>
      </c>
      <c r="U38" s="336">
        <v>3</v>
      </c>
      <c r="AC38" s="176"/>
      <c r="AD38" s="177"/>
      <c r="AE38" s="176"/>
      <c r="AF38" s="214"/>
      <c r="AG38" s="215"/>
      <c r="AH38" s="178"/>
      <c r="AI38" s="179"/>
      <c r="AJ38" s="178"/>
      <c r="AK38" s="179"/>
      <c r="AL38" s="178"/>
      <c r="AM38" s="179"/>
      <c r="AN38" s="203"/>
      <c r="AO38" s="179"/>
      <c r="AP38" s="203"/>
      <c r="AQ38" s="179"/>
      <c r="AR38" s="203"/>
      <c r="AS38" s="179"/>
      <c r="AT38" s="203"/>
      <c r="AU38" s="179"/>
      <c r="AV38" s="203"/>
      <c r="AW38" s="179"/>
      <c r="AX38" s="203"/>
      <c r="AY38" s="179"/>
      <c r="AZ38" s="203"/>
      <c r="BA38" s="179"/>
      <c r="BB38" s="203"/>
      <c r="BC38" s="179"/>
      <c r="BD38" s="204"/>
      <c r="BE38" s="175"/>
      <c r="BH38" s="169"/>
      <c r="BI38" s="169"/>
      <c r="BJ38" s="210"/>
    </row>
    <row r="39" spans="1:64" ht="54.75" customHeight="1" x14ac:dyDescent="0.25">
      <c r="A39" s="537"/>
      <c r="B39" s="527"/>
      <c r="C39" s="557"/>
      <c r="D39" s="71" t="s">
        <v>42</v>
      </c>
      <c r="E39" s="41" t="s">
        <v>27</v>
      </c>
      <c r="F39" s="310">
        <f>SUM(J39:U39)</f>
        <v>268</v>
      </c>
      <c r="G39" s="125">
        <v>268</v>
      </c>
      <c r="H39" s="125">
        <v>268</v>
      </c>
      <c r="I39" s="125">
        <v>268</v>
      </c>
      <c r="J39" s="335">
        <v>22</v>
      </c>
      <c r="K39" s="336">
        <v>22</v>
      </c>
      <c r="L39" s="336">
        <v>22</v>
      </c>
      <c r="M39" s="336">
        <v>22</v>
      </c>
      <c r="N39" s="336">
        <v>22</v>
      </c>
      <c r="O39" s="336">
        <v>22</v>
      </c>
      <c r="P39" s="336">
        <v>22</v>
      </c>
      <c r="Q39" s="336">
        <v>23</v>
      </c>
      <c r="R39" s="336">
        <v>23</v>
      </c>
      <c r="S39" s="336">
        <v>23</v>
      </c>
      <c r="T39" s="336">
        <v>23</v>
      </c>
      <c r="U39" s="336">
        <v>22</v>
      </c>
      <c r="AC39" s="176"/>
      <c r="AD39" s="177"/>
      <c r="AE39" s="176"/>
      <c r="AF39" s="214"/>
      <c r="AG39" s="215"/>
      <c r="AH39" s="178"/>
      <c r="AI39" s="179"/>
      <c r="AJ39" s="178"/>
      <c r="AK39" s="179"/>
      <c r="AL39" s="178"/>
      <c r="AM39" s="179"/>
      <c r="AN39" s="203"/>
      <c r="AO39" s="179"/>
      <c r="AP39" s="203"/>
      <c r="AQ39" s="179"/>
      <c r="AR39" s="203"/>
      <c r="AS39" s="179"/>
      <c r="AT39" s="203"/>
      <c r="AU39" s="179"/>
      <c r="AV39" s="203"/>
      <c r="AW39" s="179"/>
      <c r="AX39" s="203"/>
      <c r="AY39" s="179"/>
      <c r="AZ39" s="203"/>
      <c r="BA39" s="179"/>
      <c r="BB39" s="203"/>
      <c r="BC39" s="179"/>
      <c r="BD39" s="204"/>
      <c r="BE39" s="175"/>
      <c r="BH39" s="169"/>
      <c r="BI39" s="169"/>
      <c r="BJ39" s="210"/>
    </row>
    <row r="40" spans="1:64" ht="54.75" customHeight="1" x14ac:dyDescent="0.25">
      <c r="A40" s="537"/>
      <c r="B40" s="527"/>
      <c r="C40" s="539" t="s">
        <v>778</v>
      </c>
      <c r="D40" s="306" t="s">
        <v>439</v>
      </c>
      <c r="E40" s="306"/>
      <c r="F40" s="310">
        <f>SUM(F41:F42)</f>
        <v>76</v>
      </c>
      <c r="G40" s="310">
        <f t="shared" ref="G40:U40" si="13">SUM(G41:G42)</f>
        <v>76</v>
      </c>
      <c r="H40" s="310">
        <f t="shared" si="13"/>
        <v>76</v>
      </c>
      <c r="I40" s="310">
        <f t="shared" si="13"/>
        <v>76</v>
      </c>
      <c r="J40" s="310">
        <f t="shared" si="13"/>
        <v>6</v>
      </c>
      <c r="K40" s="310">
        <f t="shared" si="13"/>
        <v>6</v>
      </c>
      <c r="L40" s="310">
        <f t="shared" si="13"/>
        <v>6</v>
      </c>
      <c r="M40" s="310">
        <f t="shared" si="13"/>
        <v>6</v>
      </c>
      <c r="N40" s="310">
        <f t="shared" si="13"/>
        <v>6</v>
      </c>
      <c r="O40" s="310">
        <f t="shared" si="13"/>
        <v>6</v>
      </c>
      <c r="P40" s="310">
        <f t="shared" si="13"/>
        <v>6</v>
      </c>
      <c r="Q40" s="310">
        <f t="shared" si="13"/>
        <v>6</v>
      </c>
      <c r="R40" s="310">
        <f t="shared" si="13"/>
        <v>7</v>
      </c>
      <c r="S40" s="310">
        <f t="shared" si="13"/>
        <v>7</v>
      </c>
      <c r="T40" s="310">
        <f t="shared" si="13"/>
        <v>7</v>
      </c>
      <c r="U40" s="310">
        <f t="shared" si="13"/>
        <v>7</v>
      </c>
      <c r="AC40" s="176">
        <f>+AE40+AF40+AH40+AJ40+AL40+AN40+AP40+AR40+AT40+AV40+AX40+AZ40+BB40</f>
        <v>0</v>
      </c>
      <c r="AD40" s="177">
        <f>+AG40+AI40+AK40+AM40+AO40+AQ40+AS40+AU40+AW40+AY40+BA40+BC40</f>
        <v>0</v>
      </c>
      <c r="AE40" s="176">
        <v>0</v>
      </c>
      <c r="AF40" s="178"/>
      <c r="AG40" s="179"/>
      <c r="AH40" s="178"/>
      <c r="AI40" s="179"/>
      <c r="AJ40" s="178"/>
      <c r="AK40" s="179"/>
      <c r="AL40" s="178"/>
      <c r="AM40" s="179"/>
      <c r="AN40" s="203"/>
      <c r="AO40" s="179"/>
      <c r="AP40" s="203"/>
      <c r="AQ40" s="179"/>
      <c r="AR40" s="203"/>
      <c r="AS40" s="179"/>
      <c r="AT40" s="203"/>
      <c r="AU40" s="179"/>
      <c r="AV40" s="203"/>
      <c r="AW40" s="179"/>
      <c r="AX40" s="203"/>
      <c r="AY40" s="179"/>
      <c r="AZ40" s="203"/>
      <c r="BA40" s="179"/>
      <c r="BB40" s="203"/>
      <c r="BC40" s="179"/>
      <c r="BD40" s="204">
        <f t="shared" si="5"/>
        <v>0</v>
      </c>
      <c r="BE40" s="175" t="e">
        <f t="shared" si="6"/>
        <v>#DIV/0!</v>
      </c>
      <c r="BH40" s="181">
        <f>+BK40-AC40</f>
        <v>0</v>
      </c>
      <c r="BI40" s="181">
        <f>+BL40-AD40</f>
        <v>0</v>
      </c>
      <c r="BJ40" s="208"/>
      <c r="BK40" s="181"/>
      <c r="BL40" s="181"/>
    </row>
    <row r="41" spans="1:64" ht="54.75" customHeight="1" x14ac:dyDescent="0.25">
      <c r="A41" s="537"/>
      <c r="B41" s="527"/>
      <c r="C41" s="539"/>
      <c r="D41" s="71" t="s">
        <v>43</v>
      </c>
      <c r="E41" s="9" t="s">
        <v>27</v>
      </c>
      <c r="F41" s="310">
        <f>SUM(J41:U41)</f>
        <v>48</v>
      </c>
      <c r="G41" s="125">
        <v>48</v>
      </c>
      <c r="H41" s="125">
        <v>48</v>
      </c>
      <c r="I41" s="125">
        <v>48</v>
      </c>
      <c r="J41" s="278">
        <v>4</v>
      </c>
      <c r="K41" s="278">
        <v>4</v>
      </c>
      <c r="L41" s="278">
        <v>4</v>
      </c>
      <c r="M41" s="278">
        <v>4</v>
      </c>
      <c r="N41" s="278">
        <v>4</v>
      </c>
      <c r="O41" s="278">
        <v>4</v>
      </c>
      <c r="P41" s="278">
        <v>4</v>
      </c>
      <c r="Q41" s="278">
        <v>4</v>
      </c>
      <c r="R41" s="278">
        <v>4</v>
      </c>
      <c r="S41" s="278">
        <v>4</v>
      </c>
      <c r="T41" s="278">
        <v>4</v>
      </c>
      <c r="U41" s="278">
        <v>4</v>
      </c>
      <c r="AC41" s="176"/>
      <c r="AD41" s="177"/>
      <c r="AE41" s="176"/>
      <c r="AF41" s="206"/>
      <c r="AG41" s="179"/>
      <c r="AH41" s="206"/>
      <c r="AI41" s="179"/>
      <c r="AJ41" s="206"/>
      <c r="AK41" s="179"/>
      <c r="AL41" s="206"/>
      <c r="AM41" s="179"/>
      <c r="AN41" s="203"/>
      <c r="AO41" s="179"/>
      <c r="AP41" s="203"/>
      <c r="AQ41" s="179"/>
      <c r="AR41" s="203"/>
      <c r="AS41" s="179"/>
      <c r="AT41" s="203"/>
      <c r="AU41" s="179"/>
      <c r="AV41" s="203"/>
      <c r="AW41" s="179"/>
      <c r="AX41" s="203"/>
      <c r="AY41" s="179"/>
      <c r="AZ41" s="203"/>
      <c r="BA41" s="179"/>
      <c r="BB41" s="203"/>
      <c r="BC41" s="179"/>
      <c r="BD41" s="204"/>
      <c r="BE41" s="175"/>
      <c r="BH41" s="169"/>
      <c r="BI41" s="169"/>
      <c r="BJ41" s="210"/>
    </row>
    <row r="42" spans="1:64" ht="54.75" customHeight="1" x14ac:dyDescent="0.25">
      <c r="A42" s="537"/>
      <c r="B42" s="528"/>
      <c r="C42" s="539"/>
      <c r="D42" s="71" t="s">
        <v>492</v>
      </c>
      <c r="E42" s="9" t="s">
        <v>27</v>
      </c>
      <c r="F42" s="310">
        <f>SUM(J42:U42)</f>
        <v>28</v>
      </c>
      <c r="G42" s="125">
        <v>28</v>
      </c>
      <c r="H42" s="125">
        <v>28</v>
      </c>
      <c r="I42" s="125">
        <v>28</v>
      </c>
      <c r="J42" s="278">
        <v>2</v>
      </c>
      <c r="K42" s="278">
        <v>2</v>
      </c>
      <c r="L42" s="278">
        <v>2</v>
      </c>
      <c r="M42" s="278">
        <v>2</v>
      </c>
      <c r="N42" s="278">
        <v>2</v>
      </c>
      <c r="O42" s="278">
        <v>2</v>
      </c>
      <c r="P42" s="278">
        <v>2</v>
      </c>
      <c r="Q42" s="278">
        <v>2</v>
      </c>
      <c r="R42" s="278">
        <v>3</v>
      </c>
      <c r="S42" s="278">
        <v>3</v>
      </c>
      <c r="T42" s="278">
        <v>3</v>
      </c>
      <c r="U42" s="278">
        <v>3</v>
      </c>
      <c r="AC42" s="176"/>
      <c r="AD42" s="177"/>
      <c r="AE42" s="176"/>
      <c r="AF42" s="206"/>
      <c r="AG42" s="179"/>
      <c r="AH42" s="206"/>
      <c r="AI42" s="179"/>
      <c r="AJ42" s="206"/>
      <c r="AK42" s="179"/>
      <c r="AL42" s="206"/>
      <c r="AM42" s="179"/>
      <c r="AN42" s="203"/>
      <c r="AO42" s="179"/>
      <c r="AP42" s="203"/>
      <c r="AQ42" s="179"/>
      <c r="AR42" s="203"/>
      <c r="AS42" s="179"/>
      <c r="AT42" s="203"/>
      <c r="AU42" s="179"/>
      <c r="AV42" s="203"/>
      <c r="AW42" s="179"/>
      <c r="AX42" s="203"/>
      <c r="AY42" s="179"/>
      <c r="AZ42" s="203"/>
      <c r="BA42" s="179"/>
      <c r="BB42" s="203"/>
      <c r="BC42" s="179"/>
      <c r="BD42" s="204"/>
      <c r="BE42" s="175"/>
      <c r="BH42" s="169"/>
      <c r="BI42" s="169"/>
      <c r="BJ42" s="210"/>
    </row>
    <row r="43" spans="1:64" ht="54.75" customHeight="1" x14ac:dyDescent="0.25">
      <c r="A43" s="537"/>
      <c r="B43" s="521" t="s">
        <v>494</v>
      </c>
      <c r="C43" s="557" t="s">
        <v>496</v>
      </c>
      <c r="D43" s="306" t="s">
        <v>439</v>
      </c>
      <c r="E43" s="306"/>
      <c r="F43" s="310">
        <f>+F44</f>
        <v>15122</v>
      </c>
      <c r="G43" s="310">
        <f t="shared" ref="G43:U43" si="14">+G44</f>
        <v>15122</v>
      </c>
      <c r="H43" s="310">
        <f t="shared" si="14"/>
        <v>15122</v>
      </c>
      <c r="I43" s="310">
        <f t="shared" si="14"/>
        <v>15122</v>
      </c>
      <c r="J43" s="310">
        <f t="shared" si="14"/>
        <v>1260</v>
      </c>
      <c r="K43" s="310">
        <f t="shared" si="14"/>
        <v>1260</v>
      </c>
      <c r="L43" s="310">
        <f t="shared" si="14"/>
        <v>1261</v>
      </c>
      <c r="M43" s="310">
        <f t="shared" si="14"/>
        <v>1261</v>
      </c>
      <c r="N43" s="310">
        <f t="shared" si="14"/>
        <v>1260</v>
      </c>
      <c r="O43" s="310">
        <f t="shared" si="14"/>
        <v>1260</v>
      </c>
      <c r="P43" s="310">
        <f t="shared" si="14"/>
        <v>1260</v>
      </c>
      <c r="Q43" s="310">
        <f t="shared" si="14"/>
        <v>1260</v>
      </c>
      <c r="R43" s="310">
        <f t="shared" si="14"/>
        <v>1260</v>
      </c>
      <c r="S43" s="310">
        <f t="shared" si="14"/>
        <v>1260</v>
      </c>
      <c r="T43" s="310">
        <f t="shared" si="14"/>
        <v>1260</v>
      </c>
      <c r="U43" s="310">
        <f t="shared" si="14"/>
        <v>1260</v>
      </c>
      <c r="AC43" s="176">
        <f>+AE43+AF43+AH43+AJ43+AL43+AN43+AP43+AR43+AT43+AV43+AX43+AZ43+BB43</f>
        <v>25657</v>
      </c>
      <c r="AD43" s="177">
        <f>+AG43+AI43+AK43+AM43+AO43+AQ43+AS43+AU43+AW43+AY43+BA43+BC43</f>
        <v>0</v>
      </c>
      <c r="AE43" s="176">
        <v>25657</v>
      </c>
      <c r="AF43" s="206"/>
      <c r="AG43" s="179"/>
      <c r="AH43" s="206"/>
      <c r="AI43" s="179"/>
      <c r="AJ43" s="206"/>
      <c r="AK43" s="179"/>
      <c r="AL43" s="206"/>
      <c r="AM43" s="179"/>
      <c r="AN43" s="203"/>
      <c r="AO43" s="179"/>
      <c r="AP43" s="203"/>
      <c r="AQ43" s="179"/>
      <c r="AR43" s="203"/>
      <c r="AS43" s="179"/>
      <c r="AT43" s="203"/>
      <c r="AU43" s="179"/>
      <c r="AV43" s="203"/>
      <c r="AW43" s="179"/>
      <c r="AX43" s="203"/>
      <c r="AY43" s="179"/>
      <c r="AZ43" s="203"/>
      <c r="BA43" s="179"/>
      <c r="BB43" s="203"/>
      <c r="BC43" s="179"/>
      <c r="BD43" s="204">
        <f t="shared" si="5"/>
        <v>0</v>
      </c>
      <c r="BE43" s="175">
        <f t="shared" si="6"/>
        <v>0</v>
      </c>
      <c r="BH43" s="181">
        <f>+BK43-AC44</f>
        <v>0</v>
      </c>
      <c r="BI43" s="181">
        <f>+BL43-AD44</f>
        <v>0</v>
      </c>
      <c r="BJ43" s="208"/>
      <c r="BK43" s="181"/>
      <c r="BL43" s="181"/>
    </row>
    <row r="44" spans="1:64" ht="54.75" customHeight="1" x14ac:dyDescent="0.25">
      <c r="A44" s="537"/>
      <c r="B44" s="521"/>
      <c r="C44" s="557"/>
      <c r="D44" s="49" t="s">
        <v>553</v>
      </c>
      <c r="E44" s="9" t="s">
        <v>27</v>
      </c>
      <c r="F44" s="310">
        <f>SUM(J44:U44)</f>
        <v>15122</v>
      </c>
      <c r="G44" s="125">
        <v>15122</v>
      </c>
      <c r="H44" s="125">
        <v>15122</v>
      </c>
      <c r="I44" s="125">
        <v>15122</v>
      </c>
      <c r="J44" s="279">
        <v>1260</v>
      </c>
      <c r="K44" s="337">
        <v>1260</v>
      </c>
      <c r="L44" s="337">
        <v>1261</v>
      </c>
      <c r="M44" s="337">
        <v>1261</v>
      </c>
      <c r="N44" s="337">
        <v>1260</v>
      </c>
      <c r="O44" s="337">
        <v>1260</v>
      </c>
      <c r="P44" s="337">
        <v>1260</v>
      </c>
      <c r="Q44" s="337">
        <v>1260</v>
      </c>
      <c r="R44" s="337">
        <v>1260</v>
      </c>
      <c r="S44" s="337">
        <v>1260</v>
      </c>
      <c r="T44" s="337">
        <v>1260</v>
      </c>
      <c r="U44" s="337">
        <v>1260</v>
      </c>
      <c r="AC44" s="176"/>
      <c r="AD44" s="177"/>
      <c r="AE44" s="176"/>
      <c r="AF44" s="178"/>
      <c r="AG44" s="179"/>
      <c r="AH44" s="178"/>
      <c r="AI44" s="179"/>
      <c r="AJ44" s="178"/>
      <c r="AK44" s="179"/>
      <c r="AL44" s="178"/>
      <c r="AM44" s="179"/>
      <c r="AN44" s="203"/>
      <c r="AO44" s="179"/>
      <c r="AP44" s="203"/>
      <c r="AQ44" s="179"/>
      <c r="AR44" s="203"/>
      <c r="AS44" s="179"/>
      <c r="AT44" s="203"/>
      <c r="AU44" s="179"/>
      <c r="AV44" s="203"/>
      <c r="AW44" s="179"/>
      <c r="AX44" s="203"/>
      <c r="AY44" s="179"/>
      <c r="AZ44" s="203"/>
      <c r="BA44" s="179"/>
      <c r="BB44" s="203"/>
      <c r="BC44" s="179"/>
      <c r="BD44" s="204"/>
      <c r="BE44" s="175"/>
    </row>
    <row r="45" spans="1:64" ht="54.75" customHeight="1" x14ac:dyDescent="0.25">
      <c r="A45" s="537"/>
      <c r="B45" s="521" t="s">
        <v>773</v>
      </c>
      <c r="C45" s="539" t="s">
        <v>461</v>
      </c>
      <c r="D45" s="306" t="s">
        <v>439</v>
      </c>
      <c r="E45" s="306"/>
      <c r="F45" s="310">
        <f>SUM(F46:F48)</f>
        <v>45728</v>
      </c>
      <c r="G45" s="310">
        <f t="shared" ref="G45:U45" si="15">SUM(G46:G48)</f>
        <v>45728</v>
      </c>
      <c r="H45" s="310">
        <f t="shared" si="15"/>
        <v>45728</v>
      </c>
      <c r="I45" s="310">
        <f t="shared" si="15"/>
        <v>45728</v>
      </c>
      <c r="J45" s="310">
        <f t="shared" si="15"/>
        <v>3813</v>
      </c>
      <c r="K45" s="310">
        <f t="shared" si="15"/>
        <v>3813</v>
      </c>
      <c r="L45" s="310">
        <f t="shared" si="15"/>
        <v>3811</v>
      </c>
      <c r="M45" s="310">
        <f t="shared" si="15"/>
        <v>3811</v>
      </c>
      <c r="N45" s="310">
        <f t="shared" si="15"/>
        <v>3810</v>
      </c>
      <c r="O45" s="310">
        <f t="shared" si="15"/>
        <v>3810</v>
      </c>
      <c r="P45" s="310">
        <f t="shared" si="15"/>
        <v>3810</v>
      </c>
      <c r="Q45" s="310">
        <f t="shared" si="15"/>
        <v>3810</v>
      </c>
      <c r="R45" s="310">
        <f t="shared" si="15"/>
        <v>3810</v>
      </c>
      <c r="S45" s="310">
        <f t="shared" si="15"/>
        <v>3810</v>
      </c>
      <c r="T45" s="310">
        <f t="shared" si="15"/>
        <v>3810</v>
      </c>
      <c r="U45" s="310">
        <f t="shared" si="15"/>
        <v>3810</v>
      </c>
      <c r="AC45" s="176">
        <f>+AE45+AF45+AH45+AJ45+AL45+AN45+AP45+AR45+AT45+AV45+AX45+AZ45+BB45</f>
        <v>4341731</v>
      </c>
      <c r="AD45" s="177">
        <f>+AG45+AI45+AK45+AM45+AO45+AQ45+AS45+AU45+AW45+AY45+BA45+BC45</f>
        <v>0</v>
      </c>
      <c r="AE45" s="176">
        <v>4341731</v>
      </c>
      <c r="AF45" s="206"/>
      <c r="AG45" s="179"/>
      <c r="AH45" s="206"/>
      <c r="AI45" s="179"/>
      <c r="AJ45" s="206"/>
      <c r="AK45" s="179"/>
      <c r="AL45" s="206"/>
      <c r="AM45" s="179"/>
      <c r="AN45" s="203"/>
      <c r="AO45" s="179"/>
      <c r="AP45" s="203"/>
      <c r="AQ45" s="179"/>
      <c r="AR45" s="203"/>
      <c r="AS45" s="179"/>
      <c r="AT45" s="203"/>
      <c r="AU45" s="179"/>
      <c r="AV45" s="203"/>
      <c r="AW45" s="179"/>
      <c r="AX45" s="203"/>
      <c r="AY45" s="179"/>
      <c r="AZ45" s="203"/>
      <c r="BA45" s="179"/>
      <c r="BB45" s="203"/>
      <c r="BC45" s="179"/>
      <c r="BD45" s="204">
        <f t="shared" si="5"/>
        <v>0</v>
      </c>
      <c r="BE45" s="175">
        <f t="shared" si="6"/>
        <v>0</v>
      </c>
      <c r="BH45" s="181">
        <f>+BK45-AC46</f>
        <v>0</v>
      </c>
      <c r="BI45" s="181">
        <f>+BL45-AD46</f>
        <v>0</v>
      </c>
      <c r="BJ45" s="208"/>
      <c r="BK45" s="181"/>
      <c r="BL45" s="181"/>
    </row>
    <row r="46" spans="1:64" ht="54.75" customHeight="1" x14ac:dyDescent="0.25">
      <c r="A46" s="537"/>
      <c r="B46" s="521"/>
      <c r="C46" s="539"/>
      <c r="D46" s="53" t="s">
        <v>18</v>
      </c>
      <c r="E46" s="59" t="s">
        <v>19</v>
      </c>
      <c r="F46" s="310">
        <f t="shared" ref="F46:F53" si="16">SUM(J46:U46)</f>
        <v>14344</v>
      </c>
      <c r="G46" s="125">
        <v>14344</v>
      </c>
      <c r="H46" s="125">
        <v>14344</v>
      </c>
      <c r="I46" s="125">
        <v>14344</v>
      </c>
      <c r="J46" s="279">
        <v>1196</v>
      </c>
      <c r="K46" s="279">
        <v>1196</v>
      </c>
      <c r="L46" s="279">
        <v>1196</v>
      </c>
      <c r="M46" s="279">
        <v>1196</v>
      </c>
      <c r="N46" s="279">
        <v>1195</v>
      </c>
      <c r="O46" s="279">
        <v>1195</v>
      </c>
      <c r="P46" s="279">
        <v>1195</v>
      </c>
      <c r="Q46" s="279">
        <v>1195</v>
      </c>
      <c r="R46" s="279">
        <v>1195</v>
      </c>
      <c r="S46" s="279">
        <v>1195</v>
      </c>
      <c r="T46" s="279">
        <v>1195</v>
      </c>
      <c r="U46" s="279">
        <v>1195</v>
      </c>
      <c r="AC46" s="176"/>
      <c r="AD46" s="177"/>
      <c r="AE46" s="176"/>
      <c r="AF46" s="206"/>
      <c r="AG46" s="179"/>
      <c r="AH46" s="206"/>
      <c r="AI46" s="179"/>
      <c r="AJ46" s="206"/>
      <c r="AK46" s="179"/>
      <c r="AL46" s="206"/>
      <c r="AM46" s="179"/>
      <c r="AN46" s="203"/>
      <c r="AO46" s="179"/>
      <c r="AP46" s="203"/>
      <c r="AQ46" s="179"/>
      <c r="AR46" s="203"/>
      <c r="AS46" s="179"/>
      <c r="AT46" s="203"/>
      <c r="AU46" s="179"/>
      <c r="AV46" s="203"/>
      <c r="AW46" s="179"/>
      <c r="AX46" s="203"/>
      <c r="AY46" s="179"/>
      <c r="AZ46" s="203"/>
      <c r="BA46" s="179"/>
      <c r="BB46" s="203"/>
      <c r="BC46" s="179"/>
      <c r="BD46" s="204"/>
      <c r="BE46" s="175"/>
      <c r="BH46" s="169"/>
      <c r="BI46" s="169"/>
      <c r="BJ46" s="210"/>
    </row>
    <row r="47" spans="1:64" ht="54.75" customHeight="1" x14ac:dyDescent="0.25">
      <c r="A47" s="537"/>
      <c r="B47" s="521"/>
      <c r="C47" s="539"/>
      <c r="D47" s="53" t="s">
        <v>20</v>
      </c>
      <c r="E47" s="59" t="s">
        <v>19</v>
      </c>
      <c r="F47" s="310">
        <f t="shared" si="16"/>
        <v>14954</v>
      </c>
      <c r="G47" s="125">
        <v>14954</v>
      </c>
      <c r="H47" s="125">
        <v>14954</v>
      </c>
      <c r="I47" s="125">
        <v>14954</v>
      </c>
      <c r="J47" s="279">
        <v>1247</v>
      </c>
      <c r="K47" s="279">
        <v>1247</v>
      </c>
      <c r="L47" s="279">
        <v>1246</v>
      </c>
      <c r="M47" s="279">
        <v>1246</v>
      </c>
      <c r="N47" s="279">
        <v>1246</v>
      </c>
      <c r="O47" s="279">
        <v>1246</v>
      </c>
      <c r="P47" s="279">
        <v>1246</v>
      </c>
      <c r="Q47" s="279">
        <v>1246</v>
      </c>
      <c r="R47" s="279">
        <v>1246</v>
      </c>
      <c r="S47" s="279">
        <v>1246</v>
      </c>
      <c r="T47" s="279">
        <v>1246</v>
      </c>
      <c r="U47" s="279">
        <v>1246</v>
      </c>
      <c r="AC47" s="176"/>
      <c r="AD47" s="177"/>
      <c r="AE47" s="176"/>
      <c r="AF47" s="178"/>
      <c r="AG47" s="179"/>
      <c r="AH47" s="178"/>
      <c r="AI47" s="179"/>
      <c r="AJ47" s="178"/>
      <c r="AK47" s="179"/>
      <c r="AL47" s="178"/>
      <c r="AM47" s="179"/>
      <c r="AN47" s="203"/>
      <c r="AO47" s="179"/>
      <c r="AP47" s="203"/>
      <c r="AQ47" s="179"/>
      <c r="AR47" s="203"/>
      <c r="AS47" s="179"/>
      <c r="AT47" s="203"/>
      <c r="AU47" s="179"/>
      <c r="AV47" s="203"/>
      <c r="AW47" s="179"/>
      <c r="AX47" s="203"/>
      <c r="AY47" s="179"/>
      <c r="AZ47" s="203"/>
      <c r="BA47" s="179"/>
      <c r="BB47" s="203"/>
      <c r="BC47" s="179"/>
      <c r="BD47" s="204"/>
      <c r="BE47" s="175"/>
      <c r="BH47" s="169"/>
      <c r="BI47" s="169"/>
      <c r="BJ47" s="210"/>
    </row>
    <row r="48" spans="1:64" ht="54.75" customHeight="1" x14ac:dyDescent="0.25">
      <c r="A48" s="537"/>
      <c r="B48" s="521"/>
      <c r="C48" s="539"/>
      <c r="D48" s="53" t="s">
        <v>24</v>
      </c>
      <c r="E48" s="9" t="s">
        <v>19</v>
      </c>
      <c r="F48" s="310">
        <f t="shared" si="16"/>
        <v>16430</v>
      </c>
      <c r="G48" s="125">
        <v>16430</v>
      </c>
      <c r="H48" s="125">
        <v>16430</v>
      </c>
      <c r="I48" s="125">
        <v>16430</v>
      </c>
      <c r="J48" s="279">
        <v>1370</v>
      </c>
      <c r="K48" s="279">
        <v>1370</v>
      </c>
      <c r="L48" s="279">
        <v>1369</v>
      </c>
      <c r="M48" s="279">
        <v>1369</v>
      </c>
      <c r="N48" s="279">
        <v>1369</v>
      </c>
      <c r="O48" s="279">
        <v>1369</v>
      </c>
      <c r="P48" s="279">
        <v>1369</v>
      </c>
      <c r="Q48" s="279">
        <v>1369</v>
      </c>
      <c r="R48" s="279">
        <v>1369</v>
      </c>
      <c r="S48" s="279">
        <v>1369</v>
      </c>
      <c r="T48" s="279">
        <v>1369</v>
      </c>
      <c r="U48" s="279">
        <v>1369</v>
      </c>
      <c r="AC48" s="176"/>
      <c r="AD48" s="177"/>
      <c r="AE48" s="176"/>
      <c r="AF48" s="178"/>
      <c r="AG48" s="179"/>
      <c r="AH48" s="178"/>
      <c r="AI48" s="179"/>
      <c r="AJ48" s="178"/>
      <c r="AK48" s="179"/>
      <c r="AL48" s="178"/>
      <c r="AM48" s="179"/>
      <c r="AN48" s="203"/>
      <c r="AO48" s="179"/>
      <c r="AP48" s="203"/>
      <c r="AQ48" s="179"/>
      <c r="AR48" s="203"/>
      <c r="AS48" s="179"/>
      <c r="AT48" s="203"/>
      <c r="AU48" s="179"/>
      <c r="AV48" s="203"/>
      <c r="AW48" s="179"/>
      <c r="AX48" s="203"/>
      <c r="AY48" s="179"/>
      <c r="AZ48" s="203"/>
      <c r="BA48" s="179"/>
      <c r="BB48" s="203"/>
      <c r="BC48" s="179"/>
      <c r="BD48" s="204"/>
      <c r="BE48" s="175"/>
      <c r="BH48" s="169"/>
      <c r="BI48" s="169"/>
      <c r="BJ48" s="210"/>
    </row>
    <row r="49" spans="1:64" ht="54.75" customHeight="1" x14ac:dyDescent="0.25">
      <c r="A49" s="537"/>
      <c r="B49" s="521"/>
      <c r="C49" s="539"/>
      <c r="D49" s="53" t="s">
        <v>25</v>
      </c>
      <c r="E49" s="9" t="s">
        <v>19</v>
      </c>
      <c r="F49" s="310">
        <f t="shared" si="16"/>
        <v>8738</v>
      </c>
      <c r="G49" s="125">
        <v>2097</v>
      </c>
      <c r="H49" s="125">
        <v>2097</v>
      </c>
      <c r="I49" s="125">
        <v>2097</v>
      </c>
      <c r="J49" s="278">
        <v>730</v>
      </c>
      <c r="K49" s="278">
        <v>728</v>
      </c>
      <c r="L49" s="278">
        <v>728</v>
      </c>
      <c r="M49" s="278">
        <v>728</v>
      </c>
      <c r="N49" s="278">
        <v>728</v>
      </c>
      <c r="O49" s="278">
        <v>728</v>
      </c>
      <c r="P49" s="278">
        <v>728</v>
      </c>
      <c r="Q49" s="278">
        <v>728</v>
      </c>
      <c r="R49" s="278">
        <v>728</v>
      </c>
      <c r="S49" s="278">
        <v>728</v>
      </c>
      <c r="T49" s="278">
        <v>728</v>
      </c>
      <c r="U49" s="278">
        <v>728</v>
      </c>
      <c r="AC49" s="176"/>
      <c r="AD49" s="177"/>
      <c r="AE49" s="176"/>
      <c r="AF49" s="178"/>
      <c r="AG49" s="179"/>
      <c r="AH49" s="178"/>
      <c r="AI49" s="179"/>
      <c r="AJ49" s="178"/>
      <c r="AK49" s="179"/>
      <c r="AL49" s="178"/>
      <c r="AM49" s="179"/>
      <c r="AN49" s="203"/>
      <c r="AO49" s="179"/>
      <c r="AP49" s="203"/>
      <c r="AQ49" s="179"/>
      <c r="AR49" s="203"/>
      <c r="AS49" s="179"/>
      <c r="AT49" s="203"/>
      <c r="AU49" s="179"/>
      <c r="AV49" s="203"/>
      <c r="AW49" s="179"/>
      <c r="AX49" s="203"/>
      <c r="AY49" s="179"/>
      <c r="AZ49" s="203"/>
      <c r="BA49" s="179"/>
      <c r="BB49" s="203"/>
      <c r="BC49" s="179"/>
      <c r="BD49" s="204"/>
      <c r="BE49" s="175"/>
      <c r="BH49" s="169"/>
      <c r="BI49" s="169"/>
      <c r="BJ49" s="210"/>
    </row>
    <row r="50" spans="1:64" ht="54.75" customHeight="1" x14ac:dyDescent="0.25">
      <c r="A50" s="537"/>
      <c r="B50" s="521"/>
      <c r="C50" s="539"/>
      <c r="D50" s="53" t="s">
        <v>21</v>
      </c>
      <c r="E50" s="9" t="s">
        <v>19</v>
      </c>
      <c r="F50" s="310">
        <f>SUM(J50:U50)</f>
        <v>16683</v>
      </c>
      <c r="G50" s="125">
        <v>16683</v>
      </c>
      <c r="H50" s="125">
        <v>16683</v>
      </c>
      <c r="I50" s="125">
        <v>16683</v>
      </c>
      <c r="J50" s="279">
        <v>1391</v>
      </c>
      <c r="K50" s="279">
        <v>1391</v>
      </c>
      <c r="L50" s="279">
        <v>1391</v>
      </c>
      <c r="M50" s="279">
        <v>1390</v>
      </c>
      <c r="N50" s="279">
        <v>1390</v>
      </c>
      <c r="O50" s="279">
        <v>1390</v>
      </c>
      <c r="P50" s="279">
        <v>1390</v>
      </c>
      <c r="Q50" s="279">
        <v>1390</v>
      </c>
      <c r="R50" s="279">
        <v>1390</v>
      </c>
      <c r="S50" s="279">
        <v>1390</v>
      </c>
      <c r="T50" s="279">
        <v>1390</v>
      </c>
      <c r="U50" s="279">
        <v>1390</v>
      </c>
      <c r="AC50" s="176"/>
      <c r="AD50" s="177"/>
      <c r="AE50" s="176"/>
      <c r="AF50" s="178"/>
      <c r="AG50" s="179"/>
      <c r="AH50" s="178"/>
      <c r="AI50" s="179"/>
      <c r="AJ50" s="178"/>
      <c r="AK50" s="179"/>
      <c r="AL50" s="178"/>
      <c r="AM50" s="179"/>
      <c r="AN50" s="203"/>
      <c r="AO50" s="179"/>
      <c r="AP50" s="203"/>
      <c r="AQ50" s="179"/>
      <c r="AR50" s="203"/>
      <c r="AS50" s="179"/>
      <c r="AT50" s="203"/>
      <c r="AU50" s="179"/>
      <c r="AV50" s="203"/>
      <c r="AW50" s="179"/>
      <c r="AX50" s="203"/>
      <c r="AY50" s="179"/>
      <c r="AZ50" s="203"/>
      <c r="BA50" s="179"/>
      <c r="BB50" s="203"/>
      <c r="BC50" s="179"/>
      <c r="BD50" s="204"/>
      <c r="BE50" s="175"/>
      <c r="BF50" s="193"/>
      <c r="BH50" s="169"/>
      <c r="BI50" s="169"/>
      <c r="BJ50" s="210"/>
    </row>
    <row r="51" spans="1:64" ht="54.75" customHeight="1" x14ac:dyDescent="0.25">
      <c r="A51" s="537"/>
      <c r="B51" s="521"/>
      <c r="C51" s="539"/>
      <c r="D51" s="13" t="s">
        <v>22</v>
      </c>
      <c r="E51" s="9" t="s">
        <v>19</v>
      </c>
      <c r="F51" s="310">
        <f>SUM(J51:U51)</f>
        <v>7338</v>
      </c>
      <c r="G51" s="96">
        <v>7338</v>
      </c>
      <c r="H51" s="96">
        <v>7338</v>
      </c>
      <c r="I51" s="96">
        <v>7338</v>
      </c>
      <c r="J51" s="278">
        <v>611</v>
      </c>
      <c r="K51" s="278">
        <v>611</v>
      </c>
      <c r="L51" s="278">
        <v>612</v>
      </c>
      <c r="M51" s="278">
        <v>612</v>
      </c>
      <c r="N51" s="278">
        <v>612</v>
      </c>
      <c r="O51" s="278">
        <v>612</v>
      </c>
      <c r="P51" s="278">
        <v>612</v>
      </c>
      <c r="Q51" s="278">
        <v>612</v>
      </c>
      <c r="R51" s="278">
        <v>611</v>
      </c>
      <c r="S51" s="278">
        <v>611</v>
      </c>
      <c r="T51" s="278">
        <v>611</v>
      </c>
      <c r="U51" s="278">
        <v>611</v>
      </c>
      <c r="AC51" s="176"/>
      <c r="AD51" s="177"/>
      <c r="AE51" s="176"/>
      <c r="AF51" s="178"/>
      <c r="AG51" s="179"/>
      <c r="AH51" s="178"/>
      <c r="AI51" s="179"/>
      <c r="AJ51" s="178"/>
      <c r="AK51" s="179"/>
      <c r="AL51" s="178"/>
      <c r="AM51" s="179"/>
      <c r="AN51" s="203"/>
      <c r="AO51" s="179"/>
      <c r="AP51" s="203"/>
      <c r="AQ51" s="179"/>
      <c r="AR51" s="203"/>
      <c r="AS51" s="179"/>
      <c r="AT51" s="203"/>
      <c r="AU51" s="179"/>
      <c r="AV51" s="203"/>
      <c r="AW51" s="179"/>
      <c r="AX51" s="203"/>
      <c r="AY51" s="179"/>
      <c r="AZ51" s="203"/>
      <c r="BA51" s="179"/>
      <c r="BB51" s="203"/>
      <c r="BC51" s="179"/>
      <c r="BD51" s="204"/>
      <c r="BE51" s="175"/>
      <c r="BH51" s="169"/>
      <c r="BI51" s="169"/>
      <c r="BJ51" s="210"/>
    </row>
    <row r="52" spans="1:64" ht="54.75" customHeight="1" x14ac:dyDescent="0.25">
      <c r="A52" s="537"/>
      <c r="B52" s="521"/>
      <c r="C52" s="539"/>
      <c r="D52" s="13" t="s">
        <v>442</v>
      </c>
      <c r="E52" s="9" t="s">
        <v>19</v>
      </c>
      <c r="F52" s="310">
        <f t="shared" si="16"/>
        <v>10</v>
      </c>
      <c r="G52" s="125">
        <v>10</v>
      </c>
      <c r="H52" s="125">
        <v>10</v>
      </c>
      <c r="I52" s="125">
        <v>10</v>
      </c>
      <c r="J52" s="278">
        <v>1</v>
      </c>
      <c r="K52" s="278">
        <v>1</v>
      </c>
      <c r="L52" s="278">
        <v>1</v>
      </c>
      <c r="M52" s="278">
        <v>1</v>
      </c>
      <c r="N52" s="278">
        <v>1</v>
      </c>
      <c r="O52" s="278">
        <v>1</v>
      </c>
      <c r="P52" s="278">
        <v>1</v>
      </c>
      <c r="Q52" s="278">
        <v>1</v>
      </c>
      <c r="R52" s="278">
        <v>1</v>
      </c>
      <c r="S52" s="278">
        <v>1</v>
      </c>
      <c r="T52" s="278">
        <v>0</v>
      </c>
      <c r="U52" s="278">
        <v>0</v>
      </c>
      <c r="AC52" s="176"/>
      <c r="AD52" s="177"/>
      <c r="AE52" s="176"/>
      <c r="AF52" s="178"/>
      <c r="AG52" s="179"/>
      <c r="AH52" s="178"/>
      <c r="AI52" s="179"/>
      <c r="AJ52" s="178"/>
      <c r="AK52" s="179"/>
      <c r="AL52" s="178"/>
      <c r="AM52" s="179"/>
      <c r="AN52" s="203"/>
      <c r="AO52" s="179"/>
      <c r="AP52" s="203"/>
      <c r="AQ52" s="179"/>
      <c r="AR52" s="203"/>
      <c r="AS52" s="179"/>
      <c r="AT52" s="203"/>
      <c r="AU52" s="179"/>
      <c r="AV52" s="203"/>
      <c r="AW52" s="179"/>
      <c r="AX52" s="203"/>
      <c r="AY52" s="179"/>
      <c r="AZ52" s="203"/>
      <c r="BA52" s="179"/>
      <c r="BB52" s="203"/>
      <c r="BC52" s="179"/>
      <c r="BD52" s="204"/>
      <c r="BE52" s="175"/>
      <c r="BH52" s="169"/>
      <c r="BI52" s="169"/>
      <c r="BJ52" s="210"/>
    </row>
    <row r="53" spans="1:64" ht="54.75" customHeight="1" x14ac:dyDescent="0.25">
      <c r="A53" s="537"/>
      <c r="B53" s="521"/>
      <c r="C53" s="539"/>
      <c r="D53" s="13" t="s">
        <v>26</v>
      </c>
      <c r="E53" s="9" t="s">
        <v>27</v>
      </c>
      <c r="F53" s="310">
        <f t="shared" si="16"/>
        <v>12</v>
      </c>
      <c r="G53" s="125">
        <v>12</v>
      </c>
      <c r="H53" s="125">
        <v>12</v>
      </c>
      <c r="I53" s="125">
        <v>12</v>
      </c>
      <c r="J53" s="278">
        <v>1</v>
      </c>
      <c r="K53" s="278">
        <v>1</v>
      </c>
      <c r="L53" s="278">
        <v>1</v>
      </c>
      <c r="M53" s="278">
        <v>1</v>
      </c>
      <c r="N53" s="278">
        <v>1</v>
      </c>
      <c r="O53" s="278">
        <v>1</v>
      </c>
      <c r="P53" s="278">
        <v>1</v>
      </c>
      <c r="Q53" s="278">
        <v>1</v>
      </c>
      <c r="R53" s="278">
        <v>1</v>
      </c>
      <c r="S53" s="278">
        <v>1</v>
      </c>
      <c r="T53" s="278">
        <v>1</v>
      </c>
      <c r="U53" s="278">
        <v>1</v>
      </c>
      <c r="AC53" s="176"/>
      <c r="AD53" s="177"/>
      <c r="AE53" s="176"/>
      <c r="AF53" s="178"/>
      <c r="AG53" s="179"/>
      <c r="AH53" s="178"/>
      <c r="AI53" s="179"/>
      <c r="AJ53" s="178"/>
      <c r="AK53" s="179"/>
      <c r="AL53" s="178"/>
      <c r="AM53" s="179"/>
      <c r="AN53" s="203"/>
      <c r="AO53" s="179"/>
      <c r="AP53" s="203"/>
      <c r="AQ53" s="179"/>
      <c r="AR53" s="203"/>
      <c r="AS53" s="179"/>
      <c r="AT53" s="203"/>
      <c r="AU53" s="179"/>
      <c r="AV53" s="203"/>
      <c r="AW53" s="179"/>
      <c r="AX53" s="203"/>
      <c r="AY53" s="179"/>
      <c r="AZ53" s="203"/>
      <c r="BA53" s="179"/>
      <c r="BB53" s="203"/>
      <c r="BC53" s="179"/>
      <c r="BD53" s="204"/>
      <c r="BE53" s="175"/>
      <c r="BH53" s="169"/>
      <c r="BI53" s="169"/>
      <c r="BJ53" s="210"/>
    </row>
    <row r="54" spans="1:64" ht="54.75" customHeight="1" x14ac:dyDescent="0.25">
      <c r="A54" s="537"/>
      <c r="B54" s="526" t="s">
        <v>774</v>
      </c>
      <c r="C54" s="559" t="s">
        <v>851</v>
      </c>
      <c r="D54" s="560"/>
      <c r="E54" s="561"/>
      <c r="F54" s="361">
        <f>+F55+F59</f>
        <v>59195</v>
      </c>
      <c r="G54" s="361">
        <f t="shared" ref="G54:U54" si="17">+G55+G59</f>
        <v>59195</v>
      </c>
      <c r="H54" s="361">
        <f t="shared" si="17"/>
        <v>59195</v>
      </c>
      <c r="I54" s="361">
        <f t="shared" si="17"/>
        <v>59195</v>
      </c>
      <c r="J54" s="361">
        <f t="shared" si="17"/>
        <v>4932</v>
      </c>
      <c r="K54" s="361">
        <f t="shared" si="17"/>
        <v>4933</v>
      </c>
      <c r="L54" s="361">
        <f t="shared" si="17"/>
        <v>4933</v>
      </c>
      <c r="M54" s="361">
        <f t="shared" si="17"/>
        <v>4933</v>
      </c>
      <c r="N54" s="361">
        <f t="shared" si="17"/>
        <v>4933</v>
      </c>
      <c r="O54" s="361">
        <f t="shared" si="17"/>
        <v>4933</v>
      </c>
      <c r="P54" s="361">
        <f t="shared" si="17"/>
        <v>4933</v>
      </c>
      <c r="Q54" s="361">
        <f t="shared" si="17"/>
        <v>4933</v>
      </c>
      <c r="R54" s="361">
        <f t="shared" si="17"/>
        <v>4933</v>
      </c>
      <c r="S54" s="361">
        <f t="shared" si="17"/>
        <v>4933</v>
      </c>
      <c r="T54" s="361">
        <f t="shared" si="17"/>
        <v>4933</v>
      </c>
      <c r="U54" s="361">
        <f t="shared" si="17"/>
        <v>4933</v>
      </c>
      <c r="AC54" s="176"/>
      <c r="AD54" s="177"/>
      <c r="AE54" s="176"/>
      <c r="AF54" s="178"/>
      <c r="AG54" s="179"/>
      <c r="AH54" s="178"/>
      <c r="AI54" s="179"/>
      <c r="AJ54" s="178"/>
      <c r="AK54" s="179"/>
      <c r="AL54" s="178"/>
      <c r="AM54" s="179"/>
      <c r="AN54" s="203"/>
      <c r="AO54" s="179"/>
      <c r="AP54" s="203"/>
      <c r="AQ54" s="179"/>
      <c r="AR54" s="203"/>
      <c r="AS54" s="179"/>
      <c r="AT54" s="203"/>
      <c r="AU54" s="179"/>
      <c r="AV54" s="203"/>
      <c r="AW54" s="179"/>
      <c r="AX54" s="203"/>
      <c r="AY54" s="179"/>
      <c r="AZ54" s="203"/>
      <c r="BA54" s="179"/>
      <c r="BB54" s="203"/>
      <c r="BC54" s="179"/>
      <c r="BD54" s="204"/>
      <c r="BE54" s="175"/>
      <c r="BH54" s="169"/>
      <c r="BI54" s="169"/>
      <c r="BJ54" s="210"/>
    </row>
    <row r="55" spans="1:64" ht="54.75" customHeight="1" x14ac:dyDescent="0.25">
      <c r="A55" s="537"/>
      <c r="B55" s="527"/>
      <c r="C55" s="557" t="s">
        <v>28</v>
      </c>
      <c r="D55" s="306" t="s">
        <v>439</v>
      </c>
      <c r="E55" s="306"/>
      <c r="F55" s="310">
        <f>+F57</f>
        <v>38195</v>
      </c>
      <c r="G55" s="310">
        <f t="shared" ref="G55:U55" si="18">+G57</f>
        <v>38195</v>
      </c>
      <c r="H55" s="310">
        <f t="shared" si="18"/>
        <v>38195</v>
      </c>
      <c r="I55" s="310">
        <f t="shared" si="18"/>
        <v>38195</v>
      </c>
      <c r="J55" s="310">
        <f t="shared" si="18"/>
        <v>3182</v>
      </c>
      <c r="K55" s="310">
        <f t="shared" si="18"/>
        <v>3183</v>
      </c>
      <c r="L55" s="310">
        <f t="shared" si="18"/>
        <v>3183</v>
      </c>
      <c r="M55" s="310">
        <f t="shared" si="18"/>
        <v>3183</v>
      </c>
      <c r="N55" s="310">
        <f t="shared" si="18"/>
        <v>3183</v>
      </c>
      <c r="O55" s="310">
        <f t="shared" si="18"/>
        <v>3183</v>
      </c>
      <c r="P55" s="310">
        <f t="shared" si="18"/>
        <v>3183</v>
      </c>
      <c r="Q55" s="310">
        <f t="shared" si="18"/>
        <v>3183</v>
      </c>
      <c r="R55" s="310">
        <f t="shared" si="18"/>
        <v>3183</v>
      </c>
      <c r="S55" s="310">
        <f t="shared" si="18"/>
        <v>3183</v>
      </c>
      <c r="T55" s="310">
        <f t="shared" si="18"/>
        <v>3183</v>
      </c>
      <c r="U55" s="310">
        <f t="shared" si="18"/>
        <v>3183</v>
      </c>
      <c r="AC55" s="176">
        <f>+AE55+AF55+AH55+AJ55+AL55+AN55+AP55+AR55+AT55+AV55+AX55+AZ55+BB55</f>
        <v>2693558</v>
      </c>
      <c r="AD55" s="177">
        <f>+AG55+AI55+AK55+AM55+AO55+AQ55+AS55+AU55+AW55+AY55+BA55+BC55</f>
        <v>0</v>
      </c>
      <c r="AE55" s="176">
        <v>2693558</v>
      </c>
      <c r="AF55" s="178"/>
      <c r="AG55" s="179"/>
      <c r="AH55" s="178"/>
      <c r="AI55" s="179"/>
      <c r="AJ55" s="178"/>
      <c r="AK55" s="179"/>
      <c r="AL55" s="178"/>
      <c r="AM55" s="179"/>
      <c r="AN55" s="203"/>
      <c r="AO55" s="179"/>
      <c r="AP55" s="203"/>
      <c r="AQ55" s="179"/>
      <c r="AR55" s="203"/>
      <c r="AS55" s="179"/>
      <c r="AT55" s="203"/>
      <c r="AU55" s="179"/>
      <c r="AV55" s="203"/>
      <c r="AW55" s="179"/>
      <c r="AX55" s="203"/>
      <c r="AY55" s="179"/>
      <c r="AZ55" s="203"/>
      <c r="BA55" s="179"/>
      <c r="BB55" s="203"/>
      <c r="BC55" s="179"/>
      <c r="BD55" s="204">
        <f t="shared" si="5"/>
        <v>0</v>
      </c>
      <c r="BE55" s="175">
        <f t="shared" si="6"/>
        <v>0</v>
      </c>
      <c r="BH55" s="181">
        <f>+BK55-AC55</f>
        <v>-2693558</v>
      </c>
      <c r="BI55" s="181">
        <f>+BL55-AD55</f>
        <v>0</v>
      </c>
      <c r="BJ55" s="208"/>
      <c r="BK55" s="181"/>
      <c r="BL55" s="181"/>
    </row>
    <row r="56" spans="1:64" ht="54.75" customHeight="1" x14ac:dyDescent="0.25">
      <c r="A56" s="537"/>
      <c r="B56" s="527"/>
      <c r="C56" s="557"/>
      <c r="D56" s="53" t="s">
        <v>534</v>
      </c>
      <c r="E56" s="59" t="s">
        <v>575</v>
      </c>
      <c r="F56" s="310">
        <f>SUM(J56:U56)</f>
        <v>10142</v>
      </c>
      <c r="G56" s="125">
        <v>10142</v>
      </c>
      <c r="H56" s="125">
        <v>10142</v>
      </c>
      <c r="I56" s="125">
        <v>10142</v>
      </c>
      <c r="J56" s="278">
        <v>845</v>
      </c>
      <c r="K56" s="278">
        <v>845</v>
      </c>
      <c r="L56" s="278">
        <v>845</v>
      </c>
      <c r="M56" s="278">
        <v>845</v>
      </c>
      <c r="N56" s="278">
        <v>845</v>
      </c>
      <c r="O56" s="278">
        <v>845</v>
      </c>
      <c r="P56" s="278">
        <v>845</v>
      </c>
      <c r="Q56" s="278">
        <v>845</v>
      </c>
      <c r="R56" s="278">
        <v>846</v>
      </c>
      <c r="S56" s="278">
        <v>846</v>
      </c>
      <c r="T56" s="278">
        <v>845</v>
      </c>
      <c r="U56" s="278">
        <v>845</v>
      </c>
      <c r="AC56" s="176"/>
      <c r="AD56" s="177"/>
      <c r="AE56" s="176"/>
      <c r="AF56" s="178"/>
      <c r="AG56" s="179"/>
      <c r="AH56" s="178"/>
      <c r="AI56" s="179"/>
      <c r="AJ56" s="178"/>
      <c r="AK56" s="179"/>
      <c r="AL56" s="178"/>
      <c r="AM56" s="179"/>
      <c r="AN56" s="203"/>
      <c r="AO56" s="179"/>
      <c r="AP56" s="203"/>
      <c r="AQ56" s="179"/>
      <c r="AR56" s="203"/>
      <c r="AS56" s="179"/>
      <c r="AT56" s="203"/>
      <c r="AU56" s="179"/>
      <c r="AV56" s="203"/>
      <c r="AW56" s="179"/>
      <c r="AX56" s="203"/>
      <c r="AY56" s="179"/>
      <c r="AZ56" s="203"/>
      <c r="BA56" s="179"/>
      <c r="BB56" s="203"/>
      <c r="BC56" s="179"/>
      <c r="BD56" s="204"/>
      <c r="BE56" s="175"/>
      <c r="BH56" s="169"/>
      <c r="BI56" s="169"/>
      <c r="BJ56" s="210"/>
    </row>
    <row r="57" spans="1:64" ht="54.75" customHeight="1" x14ac:dyDescent="0.25">
      <c r="A57" s="537"/>
      <c r="B57" s="527"/>
      <c r="C57" s="557"/>
      <c r="D57" s="53" t="s">
        <v>535</v>
      </c>
      <c r="E57" s="59" t="s">
        <v>29</v>
      </c>
      <c r="F57" s="310">
        <f>SUM(J57:U57)</f>
        <v>38195</v>
      </c>
      <c r="G57" s="125">
        <v>38195</v>
      </c>
      <c r="H57" s="125">
        <v>38195</v>
      </c>
      <c r="I57" s="125">
        <v>38195</v>
      </c>
      <c r="J57" s="279">
        <v>3182</v>
      </c>
      <c r="K57" s="279">
        <v>3183</v>
      </c>
      <c r="L57" s="279">
        <v>3183</v>
      </c>
      <c r="M57" s="279">
        <v>3183</v>
      </c>
      <c r="N57" s="279">
        <v>3183</v>
      </c>
      <c r="O57" s="279">
        <v>3183</v>
      </c>
      <c r="P57" s="279">
        <v>3183</v>
      </c>
      <c r="Q57" s="279">
        <v>3183</v>
      </c>
      <c r="R57" s="279">
        <v>3183</v>
      </c>
      <c r="S57" s="279">
        <v>3183</v>
      </c>
      <c r="T57" s="279">
        <v>3183</v>
      </c>
      <c r="U57" s="279">
        <v>3183</v>
      </c>
      <c r="AC57" s="176"/>
      <c r="AD57" s="177"/>
      <c r="AE57" s="176"/>
      <c r="AF57" s="178"/>
      <c r="AG57" s="179"/>
      <c r="AH57" s="178"/>
      <c r="AI57" s="179"/>
      <c r="AJ57" s="178"/>
      <c r="AK57" s="179"/>
      <c r="AL57" s="178"/>
      <c r="AM57" s="179"/>
      <c r="AN57" s="203"/>
      <c r="AO57" s="179"/>
      <c r="AP57" s="203"/>
      <c r="AQ57" s="179"/>
      <c r="AR57" s="203"/>
      <c r="AS57" s="179"/>
      <c r="AT57" s="203"/>
      <c r="AU57" s="179"/>
      <c r="AV57" s="203"/>
      <c r="AW57" s="179"/>
      <c r="AX57" s="203"/>
      <c r="AY57" s="179"/>
      <c r="AZ57" s="203"/>
      <c r="BA57" s="179"/>
      <c r="BB57" s="203"/>
      <c r="BC57" s="179"/>
      <c r="BD57" s="204"/>
      <c r="BE57" s="175"/>
      <c r="BH57" s="169"/>
      <c r="BI57" s="169"/>
      <c r="BJ57" s="210"/>
    </row>
    <row r="58" spans="1:64" ht="54.75" customHeight="1" x14ac:dyDescent="0.25">
      <c r="A58" s="537"/>
      <c r="B58" s="527"/>
      <c r="C58" s="557"/>
      <c r="D58" s="53" t="s">
        <v>536</v>
      </c>
      <c r="E58" s="41" t="s">
        <v>33</v>
      </c>
      <c r="F58" s="310">
        <f>SUM(J58:U58)</f>
        <v>24468</v>
      </c>
      <c r="G58" s="125">
        <v>24468</v>
      </c>
      <c r="H58" s="125">
        <v>24468</v>
      </c>
      <c r="I58" s="125">
        <v>24468</v>
      </c>
      <c r="J58" s="279">
        <v>2039</v>
      </c>
      <c r="K58" s="279">
        <v>2039</v>
      </c>
      <c r="L58" s="279">
        <v>2039</v>
      </c>
      <c r="M58" s="279">
        <v>2039</v>
      </c>
      <c r="N58" s="279">
        <v>2039</v>
      </c>
      <c r="O58" s="279">
        <v>2039</v>
      </c>
      <c r="P58" s="279">
        <v>2039</v>
      </c>
      <c r="Q58" s="279">
        <v>2039</v>
      </c>
      <c r="R58" s="279">
        <v>2039</v>
      </c>
      <c r="S58" s="279">
        <v>2039</v>
      </c>
      <c r="T58" s="279">
        <v>2039</v>
      </c>
      <c r="U58" s="279">
        <v>2039</v>
      </c>
      <c r="AC58" s="176"/>
      <c r="AD58" s="177"/>
      <c r="AE58" s="176"/>
      <c r="AF58" s="178"/>
      <c r="AG58" s="179"/>
      <c r="AH58" s="178"/>
      <c r="AI58" s="179"/>
      <c r="AJ58" s="178"/>
      <c r="AK58" s="179"/>
      <c r="AL58" s="178"/>
      <c r="AM58" s="179"/>
      <c r="AN58" s="203"/>
      <c r="AO58" s="179"/>
      <c r="AP58" s="203"/>
      <c r="AQ58" s="179"/>
      <c r="AR58" s="203"/>
      <c r="AS58" s="179"/>
      <c r="AT58" s="203"/>
      <c r="AU58" s="179"/>
      <c r="AV58" s="203"/>
      <c r="AW58" s="179"/>
      <c r="AX58" s="203"/>
      <c r="AY58" s="179"/>
      <c r="AZ58" s="203"/>
      <c r="BA58" s="179"/>
      <c r="BB58" s="203"/>
      <c r="BC58" s="179"/>
      <c r="BD58" s="204"/>
      <c r="BE58" s="175"/>
      <c r="BH58" s="169"/>
      <c r="BI58" s="169"/>
      <c r="BJ58" s="210"/>
    </row>
    <row r="59" spans="1:64" ht="54.75" customHeight="1" x14ac:dyDescent="0.25">
      <c r="A59" s="537"/>
      <c r="B59" s="527"/>
      <c r="C59" s="608" t="s">
        <v>30</v>
      </c>
      <c r="D59" s="306" t="s">
        <v>439</v>
      </c>
      <c r="E59" s="306"/>
      <c r="F59" s="310">
        <f>+F60</f>
        <v>21000</v>
      </c>
      <c r="G59" s="310">
        <f t="shared" ref="G59:U59" si="19">+G60</f>
        <v>21000</v>
      </c>
      <c r="H59" s="310">
        <f t="shared" si="19"/>
        <v>21000</v>
      </c>
      <c r="I59" s="310">
        <f t="shared" si="19"/>
        <v>21000</v>
      </c>
      <c r="J59" s="310">
        <f t="shared" si="19"/>
        <v>1750</v>
      </c>
      <c r="K59" s="310">
        <f t="shared" si="19"/>
        <v>1750</v>
      </c>
      <c r="L59" s="310">
        <f t="shared" si="19"/>
        <v>1750</v>
      </c>
      <c r="M59" s="310">
        <f t="shared" si="19"/>
        <v>1750</v>
      </c>
      <c r="N59" s="310">
        <f t="shared" si="19"/>
        <v>1750</v>
      </c>
      <c r="O59" s="310">
        <f t="shared" si="19"/>
        <v>1750</v>
      </c>
      <c r="P59" s="310">
        <f t="shared" si="19"/>
        <v>1750</v>
      </c>
      <c r="Q59" s="310">
        <f t="shared" si="19"/>
        <v>1750</v>
      </c>
      <c r="R59" s="310">
        <f t="shared" si="19"/>
        <v>1750</v>
      </c>
      <c r="S59" s="310">
        <f t="shared" si="19"/>
        <v>1750</v>
      </c>
      <c r="T59" s="310">
        <f t="shared" si="19"/>
        <v>1750</v>
      </c>
      <c r="U59" s="310">
        <f t="shared" si="19"/>
        <v>1750</v>
      </c>
      <c r="AC59" s="176">
        <f>+AE59+AF59+AH59+AJ59+AL59+AN59+AP59+AR59+AT59+AV59+AX59+AZ59+BB59</f>
        <v>2941014</v>
      </c>
      <c r="AD59" s="177">
        <f>+AG59+AI59+AK59+AM59+AO59+AQ59+AS59+AU59+AW59+AY59+BA59+BC59</f>
        <v>0</v>
      </c>
      <c r="AE59" s="176">
        <v>2941014</v>
      </c>
      <c r="AF59" s="178"/>
      <c r="AG59" s="179"/>
      <c r="AH59" s="178"/>
      <c r="AI59" s="179"/>
      <c r="AJ59" s="178"/>
      <c r="AK59" s="179"/>
      <c r="AL59" s="178"/>
      <c r="AM59" s="179"/>
      <c r="AN59" s="203"/>
      <c r="AO59" s="179"/>
      <c r="AP59" s="203"/>
      <c r="AQ59" s="179"/>
      <c r="AR59" s="203"/>
      <c r="AS59" s="179"/>
      <c r="AT59" s="203"/>
      <c r="AU59" s="179"/>
      <c r="AV59" s="203"/>
      <c r="AW59" s="179"/>
      <c r="AX59" s="203"/>
      <c r="AY59" s="179"/>
      <c r="AZ59" s="203"/>
      <c r="BA59" s="179"/>
      <c r="BB59" s="203"/>
      <c r="BC59" s="179"/>
      <c r="BD59" s="204">
        <f t="shared" si="5"/>
        <v>0</v>
      </c>
      <c r="BE59" s="175">
        <f t="shared" si="6"/>
        <v>0</v>
      </c>
      <c r="BF59" s="193"/>
      <c r="BH59" s="181">
        <f>+BK59-AC59</f>
        <v>-2941014</v>
      </c>
      <c r="BI59" s="181">
        <f>+BL59-AD59</f>
        <v>0</v>
      </c>
      <c r="BJ59" s="208"/>
      <c r="BK59" s="181"/>
      <c r="BL59" s="181"/>
    </row>
    <row r="60" spans="1:64" ht="54.75" customHeight="1" x14ac:dyDescent="0.25">
      <c r="A60" s="537"/>
      <c r="B60" s="527"/>
      <c r="C60" s="609"/>
      <c r="D60" s="49" t="s">
        <v>537</v>
      </c>
      <c r="E60" s="41" t="s">
        <v>31</v>
      </c>
      <c r="F60" s="310">
        <f>SUM(J60:U60)</f>
        <v>21000</v>
      </c>
      <c r="G60" s="344">
        <v>21000</v>
      </c>
      <c r="H60" s="344">
        <v>21000</v>
      </c>
      <c r="I60" s="344">
        <v>21000</v>
      </c>
      <c r="J60" s="338">
        <v>1750</v>
      </c>
      <c r="K60" s="338">
        <v>1750</v>
      </c>
      <c r="L60" s="338">
        <v>1750</v>
      </c>
      <c r="M60" s="338">
        <v>1750</v>
      </c>
      <c r="N60" s="338">
        <v>1750</v>
      </c>
      <c r="O60" s="338">
        <v>1750</v>
      </c>
      <c r="P60" s="338">
        <v>1750</v>
      </c>
      <c r="Q60" s="338">
        <v>1750</v>
      </c>
      <c r="R60" s="338">
        <v>1750</v>
      </c>
      <c r="S60" s="338">
        <v>1750</v>
      </c>
      <c r="T60" s="338">
        <v>1750</v>
      </c>
      <c r="U60" s="338">
        <v>1750</v>
      </c>
      <c r="Y60" s="5" t="s">
        <v>521</v>
      </c>
      <c r="AC60" s="176"/>
      <c r="AD60" s="177"/>
      <c r="AE60" s="176"/>
      <c r="AF60" s="178"/>
      <c r="AG60" s="179"/>
      <c r="AH60" s="178"/>
      <c r="AI60" s="179"/>
      <c r="AJ60" s="178"/>
      <c r="AK60" s="179"/>
      <c r="AL60" s="178"/>
      <c r="AM60" s="179"/>
      <c r="AN60" s="203"/>
      <c r="AO60" s="179"/>
      <c r="AP60" s="203"/>
      <c r="AQ60" s="179"/>
      <c r="AR60" s="203"/>
      <c r="AS60" s="179"/>
      <c r="AT60" s="203"/>
      <c r="AU60" s="179"/>
      <c r="AV60" s="203"/>
      <c r="AW60" s="179"/>
      <c r="AX60" s="203"/>
      <c r="AY60" s="179"/>
      <c r="AZ60" s="203"/>
      <c r="BA60" s="179"/>
      <c r="BB60" s="203"/>
      <c r="BC60" s="179"/>
      <c r="BD60" s="204"/>
      <c r="BE60" s="175"/>
      <c r="BH60" s="169"/>
      <c r="BI60" s="169"/>
      <c r="BJ60" s="210"/>
    </row>
    <row r="61" spans="1:64" ht="54.75" customHeight="1" x14ac:dyDescent="0.25">
      <c r="A61" s="537"/>
      <c r="B61" s="527"/>
      <c r="C61" s="609"/>
      <c r="D61" s="49" t="s">
        <v>32</v>
      </c>
      <c r="E61" s="41" t="s">
        <v>33</v>
      </c>
      <c r="F61" s="310">
        <f>SUM(J61:U61)</f>
        <v>32458</v>
      </c>
      <c r="G61" s="344">
        <v>32458</v>
      </c>
      <c r="H61" s="344">
        <v>32458</v>
      </c>
      <c r="I61" s="344">
        <v>32458</v>
      </c>
      <c r="J61" s="338">
        <v>2705</v>
      </c>
      <c r="K61" s="339">
        <v>2705</v>
      </c>
      <c r="L61" s="339">
        <v>2705</v>
      </c>
      <c r="M61" s="339">
        <v>2705</v>
      </c>
      <c r="N61" s="339">
        <v>2705</v>
      </c>
      <c r="O61" s="339">
        <v>2705</v>
      </c>
      <c r="P61" s="339">
        <v>2705</v>
      </c>
      <c r="Q61" s="339">
        <v>2705</v>
      </c>
      <c r="R61" s="339">
        <v>2705</v>
      </c>
      <c r="S61" s="339">
        <v>2705</v>
      </c>
      <c r="T61" s="339">
        <v>2705</v>
      </c>
      <c r="U61" s="339">
        <v>2703</v>
      </c>
      <c r="Y61" t="s">
        <v>620</v>
      </c>
      <c r="AC61" s="176"/>
      <c r="AD61" s="177"/>
      <c r="AE61" s="176"/>
      <c r="AF61" s="178"/>
      <c r="AG61" s="179"/>
      <c r="AH61" s="178"/>
      <c r="AI61" s="179"/>
      <c r="AJ61" s="178"/>
      <c r="AK61" s="179"/>
      <c r="AL61" s="178"/>
      <c r="AM61" s="179"/>
      <c r="AN61" s="203"/>
      <c r="AO61" s="179"/>
      <c r="AP61" s="203"/>
      <c r="AQ61" s="179"/>
      <c r="AR61" s="203"/>
      <c r="AS61" s="179"/>
      <c r="AT61" s="203"/>
      <c r="AU61" s="179"/>
      <c r="AV61" s="203"/>
      <c r="AW61" s="179"/>
      <c r="AX61" s="203"/>
      <c r="AY61" s="179"/>
      <c r="AZ61" s="203"/>
      <c r="BA61" s="179"/>
      <c r="BB61" s="203"/>
      <c r="BC61" s="179"/>
      <c r="BD61" s="204"/>
      <c r="BE61" s="175"/>
      <c r="BH61" s="169"/>
      <c r="BI61" s="169"/>
      <c r="BJ61" s="210"/>
    </row>
    <row r="62" spans="1:64" ht="54.75" customHeight="1" x14ac:dyDescent="0.25">
      <c r="A62" s="537"/>
      <c r="B62" s="365"/>
      <c r="C62" s="366"/>
      <c r="D62" s="369" t="s">
        <v>872</v>
      </c>
      <c r="E62" s="370" t="s">
        <v>625</v>
      </c>
      <c r="F62" s="310">
        <f>SUM(J62:U62)</f>
        <v>6282</v>
      </c>
      <c r="G62" s="344">
        <v>6282</v>
      </c>
      <c r="H62" s="344">
        <v>6282</v>
      </c>
      <c r="I62" s="344">
        <v>6282</v>
      </c>
      <c r="J62" s="335">
        <v>525</v>
      </c>
      <c r="K62" s="335">
        <v>525</v>
      </c>
      <c r="L62" s="335">
        <v>525</v>
      </c>
      <c r="M62" s="335">
        <v>523</v>
      </c>
      <c r="N62" s="335">
        <v>523</v>
      </c>
      <c r="O62" s="335">
        <v>523</v>
      </c>
      <c r="P62" s="335">
        <v>523</v>
      </c>
      <c r="Q62" s="335">
        <v>523</v>
      </c>
      <c r="R62" s="335">
        <v>523</v>
      </c>
      <c r="S62" s="335">
        <v>523</v>
      </c>
      <c r="T62" s="335">
        <v>523</v>
      </c>
      <c r="U62" s="335">
        <v>523</v>
      </c>
      <c r="Y62"/>
      <c r="AC62" s="176"/>
      <c r="AD62" s="177"/>
      <c r="AE62" s="176"/>
      <c r="AF62" s="178"/>
      <c r="AG62" s="179"/>
      <c r="AH62" s="178"/>
      <c r="AI62" s="179"/>
      <c r="AJ62" s="178"/>
      <c r="AK62" s="179"/>
      <c r="AL62" s="178"/>
      <c r="AM62" s="179"/>
      <c r="AN62" s="203"/>
      <c r="AO62" s="179"/>
      <c r="AP62" s="203"/>
      <c r="AQ62" s="179"/>
      <c r="AR62" s="203"/>
      <c r="AS62" s="179"/>
      <c r="AT62" s="203"/>
      <c r="AU62" s="179"/>
      <c r="AV62" s="203"/>
      <c r="AW62" s="179"/>
      <c r="AX62" s="203"/>
      <c r="AY62" s="179"/>
      <c r="AZ62" s="203"/>
      <c r="BA62" s="179"/>
      <c r="BB62" s="203"/>
      <c r="BC62" s="179"/>
      <c r="BD62" s="204"/>
      <c r="BE62" s="175"/>
      <c r="BH62" s="169"/>
      <c r="BI62" s="169"/>
      <c r="BJ62" s="210"/>
    </row>
    <row r="63" spans="1:64" ht="62.25" customHeight="1" x14ac:dyDescent="0.25">
      <c r="A63" s="537"/>
      <c r="B63" s="521" t="s">
        <v>462</v>
      </c>
      <c r="C63" s="557" t="s">
        <v>44</v>
      </c>
      <c r="D63" s="306" t="s">
        <v>439</v>
      </c>
      <c r="E63" s="306"/>
      <c r="F63" s="310">
        <f>+F64</f>
        <v>2393</v>
      </c>
      <c r="G63" s="310">
        <f t="shared" ref="G63:U63" si="20">+G64</f>
        <v>2393</v>
      </c>
      <c r="H63" s="310">
        <f t="shared" si="20"/>
        <v>2393</v>
      </c>
      <c r="I63" s="310">
        <f t="shared" si="20"/>
        <v>2393</v>
      </c>
      <c r="J63" s="310">
        <f t="shared" si="20"/>
        <v>200</v>
      </c>
      <c r="K63" s="310">
        <f t="shared" si="20"/>
        <v>200</v>
      </c>
      <c r="L63" s="310">
        <f t="shared" si="20"/>
        <v>200</v>
      </c>
      <c r="M63" s="310">
        <f t="shared" si="20"/>
        <v>200</v>
      </c>
      <c r="N63" s="310">
        <f t="shared" si="20"/>
        <v>200</v>
      </c>
      <c r="O63" s="310">
        <f t="shared" si="20"/>
        <v>199</v>
      </c>
      <c r="P63" s="310">
        <f t="shared" si="20"/>
        <v>199</v>
      </c>
      <c r="Q63" s="310">
        <f t="shared" si="20"/>
        <v>199</v>
      </c>
      <c r="R63" s="310">
        <f t="shared" si="20"/>
        <v>199</v>
      </c>
      <c r="S63" s="310">
        <f t="shared" si="20"/>
        <v>199</v>
      </c>
      <c r="T63" s="310">
        <f t="shared" si="20"/>
        <v>199</v>
      </c>
      <c r="U63" s="310">
        <f t="shared" si="20"/>
        <v>199</v>
      </c>
      <c r="X63" s="44">
        <v>3000891</v>
      </c>
      <c r="Y63" s="5" t="s">
        <v>522</v>
      </c>
      <c r="AC63" s="176">
        <f>+AE63+AF63+AH63+AJ63+AL63+AN63+AP63+AR63+AT63+AV63+AX63+AZ63+BB63</f>
        <v>3500</v>
      </c>
      <c r="AD63" s="177">
        <f>+AG63+AI63+AK63+AM63+AO63+AQ63+AS63+AU63+AW63+AY63+BA63+BC63</f>
        <v>0</v>
      </c>
      <c r="AE63" s="176">
        <v>3500</v>
      </c>
      <c r="AF63" s="178"/>
      <c r="AG63" s="179"/>
      <c r="AH63" s="178"/>
      <c r="AI63" s="179"/>
      <c r="AJ63" s="178"/>
      <c r="AK63" s="179"/>
      <c r="AL63" s="178"/>
      <c r="AM63" s="179"/>
      <c r="AN63" s="203"/>
      <c r="AO63" s="179"/>
      <c r="AP63" s="203"/>
      <c r="AQ63" s="179"/>
      <c r="AR63" s="203"/>
      <c r="AS63" s="179"/>
      <c r="AT63" s="203"/>
      <c r="AU63" s="179"/>
      <c r="AV63" s="203"/>
      <c r="AW63" s="179"/>
      <c r="AX63" s="203"/>
      <c r="AY63" s="179"/>
      <c r="AZ63" s="203"/>
      <c r="BA63" s="179"/>
      <c r="BB63" s="203"/>
      <c r="BC63" s="179"/>
      <c r="BD63" s="204">
        <f t="shared" si="5"/>
        <v>0</v>
      </c>
      <c r="BE63" s="175">
        <f t="shared" si="6"/>
        <v>0</v>
      </c>
      <c r="BH63" s="181">
        <f>+BK63-AC63</f>
        <v>-3500</v>
      </c>
      <c r="BI63" s="181">
        <f>+BL63-AD63</f>
        <v>0</v>
      </c>
      <c r="BJ63" s="208"/>
      <c r="BK63" s="181"/>
      <c r="BL63" s="181"/>
    </row>
    <row r="64" spans="1:64" ht="37.5" customHeight="1" x14ac:dyDescent="0.25">
      <c r="A64" s="537"/>
      <c r="B64" s="521"/>
      <c r="C64" s="557"/>
      <c r="D64" s="49" t="s">
        <v>493</v>
      </c>
      <c r="E64" s="41" t="s">
        <v>27</v>
      </c>
      <c r="F64" s="310">
        <f>SUM(J64:U64)</f>
        <v>2393</v>
      </c>
      <c r="G64" s="125">
        <v>2393</v>
      </c>
      <c r="H64" s="125">
        <v>2393</v>
      </c>
      <c r="I64" s="125">
        <v>2393</v>
      </c>
      <c r="J64" s="278">
        <v>200</v>
      </c>
      <c r="K64" s="278">
        <v>200</v>
      </c>
      <c r="L64" s="278">
        <v>200</v>
      </c>
      <c r="M64" s="278">
        <v>200</v>
      </c>
      <c r="N64" s="278">
        <v>200</v>
      </c>
      <c r="O64" s="278">
        <v>199</v>
      </c>
      <c r="P64" s="278">
        <v>199</v>
      </c>
      <c r="Q64" s="278">
        <v>199</v>
      </c>
      <c r="R64" s="278">
        <v>199</v>
      </c>
      <c r="S64" s="278">
        <v>199</v>
      </c>
      <c r="T64" s="278">
        <v>199</v>
      </c>
      <c r="U64" s="278">
        <v>199</v>
      </c>
      <c r="X64" s="44">
        <v>3000892</v>
      </c>
      <c r="Y64" s="5" t="s">
        <v>523</v>
      </c>
      <c r="AC64" s="176"/>
      <c r="AD64" s="177"/>
      <c r="AE64" s="176"/>
      <c r="AF64" s="178"/>
      <c r="AG64" s="179"/>
      <c r="AH64" s="178"/>
      <c r="AI64" s="179"/>
      <c r="AJ64" s="178"/>
      <c r="AK64" s="84"/>
      <c r="AL64" s="178"/>
      <c r="AM64" s="179"/>
      <c r="AN64" s="203"/>
      <c r="AO64" s="179"/>
      <c r="AP64" s="203"/>
      <c r="AQ64" s="179"/>
      <c r="AR64" s="203"/>
      <c r="AS64" s="179"/>
      <c r="AT64" s="203"/>
      <c r="AU64" s="179"/>
      <c r="AV64" s="203"/>
      <c r="AW64" s="179"/>
      <c r="AX64" s="203"/>
      <c r="AY64" s="179"/>
      <c r="AZ64" s="203"/>
      <c r="BA64" s="179"/>
      <c r="BB64" s="203"/>
      <c r="BC64" s="179"/>
      <c r="BD64" s="204"/>
      <c r="BE64" s="175"/>
      <c r="BH64" s="169"/>
      <c r="BI64" s="169"/>
      <c r="BJ64" s="210"/>
    </row>
    <row r="65" spans="1:64" ht="51.75" customHeight="1" x14ac:dyDescent="0.25">
      <c r="A65" s="537"/>
      <c r="B65" s="521" t="s">
        <v>775</v>
      </c>
      <c r="C65" s="557" t="s">
        <v>779</v>
      </c>
      <c r="D65" s="306" t="s">
        <v>439</v>
      </c>
      <c r="E65" s="306"/>
      <c r="F65" s="310">
        <f>+F66</f>
        <v>2148</v>
      </c>
      <c r="G65" s="310">
        <f t="shared" ref="G65:U65" si="21">+G66</f>
        <v>2148</v>
      </c>
      <c r="H65" s="310">
        <f t="shared" si="21"/>
        <v>2148</v>
      </c>
      <c r="I65" s="310">
        <f t="shared" si="21"/>
        <v>2148</v>
      </c>
      <c r="J65" s="310">
        <f t="shared" si="21"/>
        <v>179</v>
      </c>
      <c r="K65" s="310">
        <f t="shared" si="21"/>
        <v>179</v>
      </c>
      <c r="L65" s="310">
        <f t="shared" si="21"/>
        <v>179</v>
      </c>
      <c r="M65" s="310">
        <f t="shared" si="21"/>
        <v>179</v>
      </c>
      <c r="N65" s="310">
        <f t="shared" si="21"/>
        <v>179</v>
      </c>
      <c r="O65" s="310">
        <f t="shared" si="21"/>
        <v>179</v>
      </c>
      <c r="P65" s="310">
        <f t="shared" si="21"/>
        <v>179</v>
      </c>
      <c r="Q65" s="310">
        <f t="shared" si="21"/>
        <v>179</v>
      </c>
      <c r="R65" s="310">
        <f t="shared" si="21"/>
        <v>179</v>
      </c>
      <c r="S65" s="310">
        <f t="shared" si="21"/>
        <v>179</v>
      </c>
      <c r="T65" s="310">
        <f t="shared" si="21"/>
        <v>179</v>
      </c>
      <c r="U65" s="310">
        <f t="shared" si="21"/>
        <v>179</v>
      </c>
      <c r="Y65" s="5" t="s">
        <v>524</v>
      </c>
      <c r="AA65" s="183" t="s">
        <v>17</v>
      </c>
      <c r="AB65" s="184">
        <f>SUM(AC28:AC66)</f>
        <v>10061609</v>
      </c>
      <c r="AC65" s="176">
        <f>+AE65+AF65+AH65+AJ65+AL65+AN65+AP65+AR65+AT65+AV65+AX65+AZ65+BB65</f>
        <v>5000</v>
      </c>
      <c r="AD65" s="177">
        <f>+AG65+AI65+AK65+AM65+AO65+AQ65+AS65+AU65+AW65+AY65+BA65+BC65</f>
        <v>0</v>
      </c>
      <c r="AE65" s="176">
        <v>5000</v>
      </c>
      <c r="AF65" s="216"/>
      <c r="AG65" s="217"/>
      <c r="AH65" s="216"/>
      <c r="AI65" s="217"/>
      <c r="AJ65" s="216"/>
      <c r="AK65" s="85"/>
      <c r="AL65" s="216"/>
      <c r="AM65" s="217"/>
      <c r="AN65" s="218"/>
      <c r="AO65" s="217"/>
      <c r="AP65" s="218"/>
      <c r="AQ65" s="217"/>
      <c r="AR65" s="218"/>
      <c r="AS65" s="217"/>
      <c r="AT65" s="218"/>
      <c r="AU65" s="217"/>
      <c r="AV65" s="218"/>
      <c r="AW65" s="217"/>
      <c r="AX65" s="218"/>
      <c r="AY65" s="217"/>
      <c r="AZ65" s="218"/>
      <c r="BA65" s="217"/>
      <c r="BB65" s="218"/>
      <c r="BC65" s="217"/>
      <c r="BD65" s="204">
        <f t="shared" si="5"/>
        <v>0</v>
      </c>
      <c r="BE65" s="175">
        <f t="shared" si="6"/>
        <v>0</v>
      </c>
      <c r="BH65" s="181">
        <f>+BK65-AC65</f>
        <v>-5000</v>
      </c>
      <c r="BI65" s="181">
        <f>+BL65-AD65</f>
        <v>0</v>
      </c>
      <c r="BJ65" s="208"/>
      <c r="BK65" s="181"/>
      <c r="BL65" s="181"/>
    </row>
    <row r="66" spans="1:64" ht="38.25" customHeight="1" x14ac:dyDescent="0.25">
      <c r="A66" s="538"/>
      <c r="B66" s="521"/>
      <c r="C66" s="557"/>
      <c r="D66" s="49" t="s">
        <v>45</v>
      </c>
      <c r="E66" s="41" t="s">
        <v>27</v>
      </c>
      <c r="F66" s="310">
        <f>SUM(J66:U66)</f>
        <v>2148</v>
      </c>
      <c r="G66" s="125">
        <v>2148</v>
      </c>
      <c r="H66" s="125">
        <v>2148</v>
      </c>
      <c r="I66" s="125">
        <v>2148</v>
      </c>
      <c r="J66" s="278">
        <v>179</v>
      </c>
      <c r="K66" s="278">
        <v>179</v>
      </c>
      <c r="L66" s="278">
        <v>179</v>
      </c>
      <c r="M66" s="278">
        <v>179</v>
      </c>
      <c r="N66" s="278">
        <v>179</v>
      </c>
      <c r="O66" s="278">
        <v>179</v>
      </c>
      <c r="P66" s="278">
        <v>179</v>
      </c>
      <c r="Q66" s="278">
        <v>179</v>
      </c>
      <c r="R66" s="278">
        <v>179</v>
      </c>
      <c r="S66" s="278">
        <v>179</v>
      </c>
      <c r="T66" s="278">
        <v>179</v>
      </c>
      <c r="U66" s="278">
        <v>179</v>
      </c>
      <c r="AA66" s="211" t="s">
        <v>638</v>
      </c>
      <c r="AB66" s="212">
        <f>SUM(AD28:AD66)</f>
        <v>0</v>
      </c>
      <c r="AC66" s="176"/>
      <c r="AD66" s="177"/>
      <c r="AE66" s="176"/>
      <c r="AF66" s="216"/>
      <c r="AG66" s="217"/>
      <c r="AH66" s="216"/>
      <c r="AI66" s="217"/>
      <c r="AJ66" s="216"/>
      <c r="AK66" s="85"/>
      <c r="AL66" s="216"/>
      <c r="AM66" s="217"/>
      <c r="AN66" s="218"/>
      <c r="AO66" s="217"/>
      <c r="AP66" s="218"/>
      <c r="AQ66" s="217"/>
      <c r="AR66" s="218"/>
      <c r="AS66" s="217"/>
      <c r="AT66" s="218"/>
      <c r="AU66" s="217"/>
      <c r="AV66" s="218"/>
      <c r="AW66" s="217"/>
      <c r="AX66" s="218"/>
      <c r="AY66" s="217"/>
      <c r="AZ66" s="218"/>
      <c r="BA66" s="217"/>
      <c r="BB66" s="218"/>
      <c r="BC66" s="217"/>
      <c r="BD66" s="204"/>
      <c r="BE66" s="175"/>
      <c r="BH66" s="169"/>
      <c r="BI66" s="169"/>
      <c r="BJ66" s="210"/>
    </row>
    <row r="67" spans="1:64" ht="12.75" customHeight="1" x14ac:dyDescent="0.25">
      <c r="A67" s="671" t="s">
        <v>622</v>
      </c>
      <c r="B67" s="672"/>
      <c r="C67" s="672"/>
      <c r="D67" s="672"/>
      <c r="E67" s="672"/>
      <c r="F67" s="672"/>
      <c r="G67" s="672"/>
      <c r="H67" s="673"/>
      <c r="I67" s="108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64" ht="12.75" customHeight="1" x14ac:dyDescent="0.25">
      <c r="A68" s="674"/>
      <c r="B68" s="675"/>
      <c r="C68" s="675"/>
      <c r="D68" s="675"/>
      <c r="E68" s="675"/>
      <c r="F68" s="675"/>
      <c r="G68" s="675"/>
      <c r="H68" s="676"/>
      <c r="I68" s="108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</row>
    <row r="69" spans="1:64" ht="12.75" customHeight="1" x14ac:dyDescent="0.25">
      <c r="A69" s="677"/>
      <c r="B69" s="678"/>
      <c r="C69" s="678"/>
      <c r="D69" s="678"/>
      <c r="E69" s="678"/>
      <c r="F69" s="678"/>
      <c r="G69" s="678"/>
      <c r="H69" s="679"/>
      <c r="I69" s="108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</row>
    <row r="70" spans="1:64" x14ac:dyDescent="0.25">
      <c r="A70" s="16"/>
      <c r="B70" s="10"/>
      <c r="C70" s="16"/>
      <c r="D70" s="16"/>
      <c r="E70" s="10"/>
      <c r="F70" s="108"/>
      <c r="G70" s="108"/>
      <c r="H70" s="108"/>
      <c r="I70" s="108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</row>
    <row r="71" spans="1:64" x14ac:dyDescent="0.25">
      <c r="A71" s="16"/>
      <c r="B71" s="10"/>
      <c r="C71" s="16"/>
      <c r="D71" s="16"/>
      <c r="E71" s="10"/>
      <c r="F71" s="108"/>
      <c r="G71" s="108"/>
      <c r="H71" s="108"/>
      <c r="I71" s="108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</row>
    <row r="72" spans="1:64" x14ac:dyDescent="0.25">
      <c r="A72" s="16"/>
      <c r="B72" s="10"/>
      <c r="C72" s="16"/>
      <c r="D72" s="16"/>
      <c r="E72" s="10"/>
      <c r="F72" s="108"/>
      <c r="G72" s="108"/>
      <c r="H72" s="108"/>
      <c r="I72" s="108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</row>
    <row r="73" spans="1:64" x14ac:dyDescent="0.25">
      <c r="A73" s="16"/>
      <c r="B73" s="10"/>
      <c r="C73" s="16"/>
      <c r="D73" s="16"/>
      <c r="E73" s="10"/>
      <c r="F73" s="108"/>
      <c r="G73" s="108"/>
      <c r="H73" s="108"/>
      <c r="I73" s="108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</row>
    <row r="74" spans="1:64" x14ac:dyDescent="0.25">
      <c r="A74" s="16"/>
      <c r="B74" s="10"/>
      <c r="C74" s="16"/>
      <c r="D74" s="16"/>
      <c r="E74" s="10"/>
      <c r="F74" s="108"/>
      <c r="G74" s="108"/>
      <c r="H74" s="108"/>
      <c r="I74" s="108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</row>
    <row r="75" spans="1:64" x14ac:dyDescent="0.25">
      <c r="A75" s="16"/>
      <c r="B75" s="10"/>
      <c r="C75" s="16"/>
      <c r="D75" s="16"/>
      <c r="E75" s="10"/>
      <c r="F75" s="108"/>
      <c r="G75" s="108"/>
      <c r="H75" s="108"/>
      <c r="I75" s="108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</row>
    <row r="76" spans="1:64" x14ac:dyDescent="0.25">
      <c r="A76" s="16"/>
      <c r="B76" s="10"/>
      <c r="C76" s="16"/>
      <c r="D76" s="16"/>
      <c r="E76" s="10"/>
      <c r="F76" s="108"/>
      <c r="G76" s="108"/>
      <c r="H76" s="108"/>
      <c r="I76" s="108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</row>
    <row r="77" spans="1:64" x14ac:dyDescent="0.25">
      <c r="A77" s="16"/>
      <c r="B77" s="15"/>
      <c r="C77" s="16"/>
      <c r="D77" s="16"/>
      <c r="E77" s="17"/>
      <c r="F77" s="111"/>
      <c r="G77" s="112"/>
      <c r="H77" s="112"/>
      <c r="I77" s="112"/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</row>
    <row r="78" spans="1:64" ht="27" customHeight="1" x14ac:dyDescent="0.25">
      <c r="A78" s="18" t="s">
        <v>9</v>
      </c>
      <c r="B78" s="534" t="s">
        <v>10</v>
      </c>
      <c r="C78" s="534"/>
      <c r="D78" s="534"/>
      <c r="E78" s="534"/>
      <c r="F78" s="534"/>
      <c r="G78" s="534"/>
      <c r="H78" s="534"/>
      <c r="I78" s="114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</row>
    <row r="79" spans="1:64" ht="30" customHeight="1" x14ac:dyDescent="0.25">
      <c r="A79" s="16"/>
      <c r="B79" s="307" t="s">
        <v>51</v>
      </c>
      <c r="C79" s="534" t="s">
        <v>834</v>
      </c>
      <c r="D79" s="534"/>
      <c r="E79" s="534"/>
      <c r="F79" s="534"/>
      <c r="G79" s="534"/>
      <c r="H79" s="534"/>
      <c r="I79" s="114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</row>
    <row r="80" spans="1:64" ht="21.75" customHeight="1" x14ac:dyDescent="0.25">
      <c r="A80" s="536" t="s">
        <v>12</v>
      </c>
      <c r="B80" s="526" t="s">
        <v>13</v>
      </c>
      <c r="C80" s="526" t="s">
        <v>14</v>
      </c>
      <c r="D80" s="542" t="s">
        <v>15</v>
      </c>
      <c r="E80" s="589" t="s">
        <v>16</v>
      </c>
      <c r="F80" s="570" t="s">
        <v>660</v>
      </c>
      <c r="G80" s="540" t="s">
        <v>433</v>
      </c>
      <c r="H80" s="541"/>
      <c r="I80" s="541"/>
      <c r="J80" s="535" t="s">
        <v>662</v>
      </c>
      <c r="K80" s="535"/>
      <c r="L80" s="535"/>
      <c r="M80" s="535"/>
      <c r="N80" s="535"/>
      <c r="O80" s="535"/>
      <c r="P80" s="535"/>
      <c r="Q80" s="535"/>
      <c r="R80" s="535"/>
      <c r="S80" s="535"/>
      <c r="T80" s="535"/>
      <c r="U80" s="535"/>
      <c r="AA80" s="79"/>
      <c r="AC80" s="604" t="s">
        <v>640</v>
      </c>
      <c r="AD80" s="166"/>
      <c r="AE80" s="604" t="s">
        <v>640</v>
      </c>
      <c r="AF80" s="599" t="s">
        <v>612</v>
      </c>
      <c r="AG80" s="680"/>
      <c r="AH80" s="680"/>
      <c r="AI80" s="680"/>
      <c r="AJ80" s="680"/>
      <c r="AK80" s="680"/>
      <c r="AL80" s="680"/>
      <c r="AM80" s="680"/>
      <c r="AN80" s="680"/>
      <c r="AO80" s="680"/>
      <c r="AP80" s="680"/>
      <c r="AQ80" s="680"/>
      <c r="AR80" s="680"/>
      <c r="AS80" s="680"/>
      <c r="AT80" s="680"/>
      <c r="AU80" s="680"/>
      <c r="AV80" s="680"/>
      <c r="AW80" s="680"/>
      <c r="AX80" s="680"/>
      <c r="AY80" s="680"/>
      <c r="AZ80" s="680"/>
      <c r="BA80" s="680"/>
      <c r="BB80" s="600"/>
      <c r="BC80" s="167"/>
      <c r="BD80" s="168"/>
      <c r="BE80" s="168"/>
    </row>
    <row r="81" spans="1:65" ht="27.75" customHeight="1" x14ac:dyDescent="0.25">
      <c r="A81" s="537"/>
      <c r="B81" s="527"/>
      <c r="C81" s="527"/>
      <c r="D81" s="543"/>
      <c r="E81" s="590"/>
      <c r="F81" s="571"/>
      <c r="G81" s="556" t="s">
        <v>661</v>
      </c>
      <c r="H81" s="556"/>
      <c r="I81" s="540"/>
      <c r="J81" s="535" t="s">
        <v>526</v>
      </c>
      <c r="K81" s="535"/>
      <c r="L81" s="535"/>
      <c r="M81" s="535"/>
      <c r="N81" s="535"/>
      <c r="O81" s="535"/>
      <c r="P81" s="535"/>
      <c r="Q81" s="535"/>
      <c r="R81" s="535"/>
      <c r="S81" s="535"/>
      <c r="T81" s="535"/>
      <c r="U81" s="535"/>
      <c r="AC81" s="605"/>
      <c r="AD81" s="171"/>
      <c r="AE81" s="605"/>
      <c r="AF81" s="599" t="s">
        <v>600</v>
      </c>
      <c r="AG81" s="600"/>
      <c r="AH81" s="599" t="s">
        <v>601</v>
      </c>
      <c r="AI81" s="600"/>
      <c r="AJ81" s="599" t="s">
        <v>602</v>
      </c>
      <c r="AK81" s="600"/>
      <c r="AL81" s="599" t="s">
        <v>603</v>
      </c>
      <c r="AM81" s="600"/>
      <c r="AN81" s="599" t="s">
        <v>604</v>
      </c>
      <c r="AO81" s="600"/>
      <c r="AP81" s="599" t="s">
        <v>605</v>
      </c>
      <c r="AQ81" s="600"/>
      <c r="AR81" s="599" t="s">
        <v>606</v>
      </c>
      <c r="AS81" s="600"/>
      <c r="AT81" s="599" t="s">
        <v>607</v>
      </c>
      <c r="AU81" s="600"/>
      <c r="AV81" s="599" t="s">
        <v>608</v>
      </c>
      <c r="AW81" s="600"/>
      <c r="AX81" s="599" t="s">
        <v>609</v>
      </c>
      <c r="AY81" s="600"/>
      <c r="AZ81" s="599" t="s">
        <v>610</v>
      </c>
      <c r="BA81" s="600"/>
      <c r="BB81" s="599" t="s">
        <v>611</v>
      </c>
      <c r="BC81" s="600"/>
      <c r="BD81" s="682" t="s">
        <v>614</v>
      </c>
      <c r="BE81" s="683" t="s">
        <v>613</v>
      </c>
      <c r="BH81" s="169"/>
      <c r="BI81" s="169"/>
      <c r="BJ81" s="210"/>
    </row>
    <row r="82" spans="1:65" ht="27" customHeight="1" x14ac:dyDescent="0.25">
      <c r="A82" s="537"/>
      <c r="B82" s="527"/>
      <c r="C82" s="527"/>
      <c r="D82" s="543"/>
      <c r="E82" s="590"/>
      <c r="F82" s="571"/>
      <c r="G82" s="585">
        <v>2024</v>
      </c>
      <c r="H82" s="585">
        <v>2025</v>
      </c>
      <c r="I82" s="585">
        <v>2026</v>
      </c>
      <c r="J82" s="308"/>
      <c r="K82" s="308"/>
      <c r="L82" s="308"/>
      <c r="M82" s="308"/>
      <c r="N82" s="308"/>
      <c r="O82" s="308"/>
      <c r="P82" s="308"/>
      <c r="Q82" s="308"/>
      <c r="R82" s="308"/>
      <c r="S82" s="308"/>
      <c r="T82" s="308"/>
      <c r="U82" s="308"/>
      <c r="AC82" s="605"/>
      <c r="AD82" s="171"/>
      <c r="AE82" s="605"/>
      <c r="AF82" s="598" t="s">
        <v>615</v>
      </c>
      <c r="AG82" s="596" t="s">
        <v>616</v>
      </c>
      <c r="AH82" s="598" t="s">
        <v>615</v>
      </c>
      <c r="AI82" s="596" t="s">
        <v>616</v>
      </c>
      <c r="AJ82" s="598" t="s">
        <v>615</v>
      </c>
      <c r="AK82" s="596" t="s">
        <v>616</v>
      </c>
      <c r="AL82" s="598" t="s">
        <v>615</v>
      </c>
      <c r="AM82" s="596" t="s">
        <v>616</v>
      </c>
      <c r="AN82" s="598" t="s">
        <v>615</v>
      </c>
      <c r="AO82" s="596" t="s">
        <v>616</v>
      </c>
      <c r="AP82" s="598" t="s">
        <v>615</v>
      </c>
      <c r="AQ82" s="596" t="s">
        <v>616</v>
      </c>
      <c r="AR82" s="598" t="s">
        <v>615</v>
      </c>
      <c r="AS82" s="596" t="s">
        <v>616</v>
      </c>
      <c r="AT82" s="598" t="s">
        <v>615</v>
      </c>
      <c r="AU82" s="596" t="s">
        <v>616</v>
      </c>
      <c r="AV82" s="598" t="s">
        <v>615</v>
      </c>
      <c r="AW82" s="596" t="s">
        <v>616</v>
      </c>
      <c r="AX82" s="598" t="s">
        <v>615</v>
      </c>
      <c r="AY82" s="596" t="s">
        <v>616</v>
      </c>
      <c r="AZ82" s="598" t="s">
        <v>615</v>
      </c>
      <c r="BA82" s="596" t="s">
        <v>616</v>
      </c>
      <c r="BB82" s="598" t="s">
        <v>615</v>
      </c>
      <c r="BC82" s="596" t="s">
        <v>616</v>
      </c>
      <c r="BD82" s="682"/>
      <c r="BE82" s="683"/>
      <c r="BH82" s="169"/>
      <c r="BI82" s="169"/>
      <c r="BJ82" s="210"/>
    </row>
    <row r="83" spans="1:65" ht="51" customHeight="1" x14ac:dyDescent="0.25">
      <c r="A83" s="538"/>
      <c r="B83" s="528"/>
      <c r="C83" s="528"/>
      <c r="D83" s="544"/>
      <c r="E83" s="591"/>
      <c r="F83" s="572"/>
      <c r="G83" s="586"/>
      <c r="H83" s="586"/>
      <c r="I83" s="586"/>
      <c r="J83" s="309" t="s">
        <v>499</v>
      </c>
      <c r="K83" s="309" t="s">
        <v>500</v>
      </c>
      <c r="L83" s="309" t="s">
        <v>501</v>
      </c>
      <c r="M83" s="309" t="s">
        <v>502</v>
      </c>
      <c r="N83" s="309" t="s">
        <v>503</v>
      </c>
      <c r="O83" s="309" t="s">
        <v>504</v>
      </c>
      <c r="P83" s="309" t="s">
        <v>505</v>
      </c>
      <c r="Q83" s="309" t="s">
        <v>506</v>
      </c>
      <c r="R83" s="309" t="s">
        <v>507</v>
      </c>
      <c r="S83" s="309" t="s">
        <v>508</v>
      </c>
      <c r="T83" s="309" t="s">
        <v>509</v>
      </c>
      <c r="U83" s="309" t="s">
        <v>510</v>
      </c>
      <c r="AC83" s="606"/>
      <c r="AD83" s="174"/>
      <c r="AE83" s="606"/>
      <c r="AF83" s="598"/>
      <c r="AG83" s="597"/>
      <c r="AH83" s="598"/>
      <c r="AI83" s="597"/>
      <c r="AJ83" s="598"/>
      <c r="AK83" s="597"/>
      <c r="AL83" s="598"/>
      <c r="AM83" s="597"/>
      <c r="AN83" s="598"/>
      <c r="AO83" s="597"/>
      <c r="AP83" s="598"/>
      <c r="AQ83" s="597"/>
      <c r="AR83" s="598"/>
      <c r="AS83" s="597"/>
      <c r="AT83" s="598"/>
      <c r="AU83" s="597"/>
      <c r="AV83" s="598"/>
      <c r="AW83" s="597"/>
      <c r="AX83" s="598"/>
      <c r="AY83" s="597"/>
      <c r="AZ83" s="598"/>
      <c r="BA83" s="597"/>
      <c r="BB83" s="598"/>
      <c r="BC83" s="597"/>
      <c r="BD83" s="682"/>
      <c r="BE83" s="683"/>
      <c r="BH83" s="169"/>
      <c r="BI83" s="169"/>
      <c r="BJ83" s="210"/>
    </row>
    <row r="84" spans="1:65" s="46" customFormat="1" ht="53.25" customHeight="1" x14ac:dyDescent="0.25">
      <c r="A84" s="663" t="s">
        <v>581</v>
      </c>
      <c r="B84" s="562" t="s">
        <v>446</v>
      </c>
      <c r="C84" s="608" t="s">
        <v>666</v>
      </c>
      <c r="D84" s="306" t="s">
        <v>439</v>
      </c>
      <c r="E84" s="306"/>
      <c r="F84" s="333">
        <f>+F85</f>
        <v>4</v>
      </c>
      <c r="G84" s="333">
        <f t="shared" ref="G84:U84" si="22">+G85</f>
        <v>4</v>
      </c>
      <c r="H84" s="333">
        <f t="shared" si="22"/>
        <v>4</v>
      </c>
      <c r="I84" s="333">
        <f t="shared" si="22"/>
        <v>4</v>
      </c>
      <c r="J84" s="333">
        <f t="shared" si="22"/>
        <v>0</v>
      </c>
      <c r="K84" s="333">
        <f t="shared" si="22"/>
        <v>0</v>
      </c>
      <c r="L84" s="333">
        <f t="shared" si="22"/>
        <v>1</v>
      </c>
      <c r="M84" s="333">
        <f t="shared" si="22"/>
        <v>0</v>
      </c>
      <c r="N84" s="333">
        <f t="shared" si="22"/>
        <v>0</v>
      </c>
      <c r="O84" s="333">
        <f t="shared" si="22"/>
        <v>1</v>
      </c>
      <c r="P84" s="333">
        <f t="shared" si="22"/>
        <v>0</v>
      </c>
      <c r="Q84" s="333">
        <f t="shared" si="22"/>
        <v>0</v>
      </c>
      <c r="R84" s="333">
        <f t="shared" si="22"/>
        <v>1</v>
      </c>
      <c r="S84" s="333">
        <f t="shared" si="22"/>
        <v>0</v>
      </c>
      <c r="T84" s="333">
        <f t="shared" si="22"/>
        <v>0</v>
      </c>
      <c r="U84" s="333">
        <f t="shared" si="22"/>
        <v>1</v>
      </c>
      <c r="V84" s="45"/>
      <c r="W84" s="45"/>
      <c r="X84" s="45"/>
      <c r="Y84" s="43"/>
      <c r="Z84" s="43"/>
      <c r="AA84" s="44"/>
      <c r="AB84" s="44"/>
      <c r="AC84" s="176">
        <f>+AE84+AF84+AH84+AJ84+AL84+AN84+AP84+AR84+AT84+AV84+AX84+AZ84+BB84</f>
        <v>202672</v>
      </c>
      <c r="AD84" s="177">
        <f>+AG84+AI84+AK84+AM84+AO84+AQ84+AS84+AU84+AW84+AY84+BA84+BC84</f>
        <v>0</v>
      </c>
      <c r="AE84" s="176">
        <v>202672</v>
      </c>
      <c r="AF84" s="178"/>
      <c r="AG84" s="179"/>
      <c r="AH84" s="178"/>
      <c r="AI84" s="179"/>
      <c r="AJ84" s="178"/>
      <c r="AK84" s="179"/>
      <c r="AL84" s="178"/>
      <c r="AM84" s="179"/>
      <c r="AN84" s="221"/>
      <c r="AO84" s="179"/>
      <c r="AP84" s="221"/>
      <c r="AQ84" s="204"/>
      <c r="AR84" s="221"/>
      <c r="AS84" s="204"/>
      <c r="AT84" s="221"/>
      <c r="AU84" s="204"/>
      <c r="AV84" s="221"/>
      <c r="AW84" s="204"/>
      <c r="AX84" s="221"/>
      <c r="AY84" s="204"/>
      <c r="AZ84" s="221"/>
      <c r="BA84" s="204"/>
      <c r="BB84" s="221"/>
      <c r="BC84" s="204"/>
      <c r="BD84" s="204">
        <f t="shared" ref="BD84" si="23">+AG84+AI84+AK84+AM84+AO84+AQ84+AS84+AU84+AW84+AY84+BA84+BC84</f>
        <v>0</v>
      </c>
      <c r="BE84" s="175">
        <f t="shared" ref="BE84" si="24">+BD84/AC84*100</f>
        <v>0</v>
      </c>
      <c r="BF84" s="44"/>
      <c r="BG84" s="44"/>
      <c r="BH84" s="181">
        <f>+BK84-AC84</f>
        <v>-202672</v>
      </c>
      <c r="BI84" s="181">
        <f>+BL84-AD84</f>
        <v>0</v>
      </c>
      <c r="BJ84" s="208"/>
      <c r="BK84" s="181"/>
      <c r="BL84" s="181"/>
      <c r="BM84" s="44"/>
    </row>
    <row r="85" spans="1:65" s="46" customFormat="1" ht="53.25" customHeight="1" x14ac:dyDescent="0.25">
      <c r="A85" s="664"/>
      <c r="B85" s="563"/>
      <c r="C85" s="609"/>
      <c r="D85" s="56" t="s">
        <v>95</v>
      </c>
      <c r="E85" s="57" t="s">
        <v>46</v>
      </c>
      <c r="F85" s="310">
        <f t="shared" ref="F85:F115" si="25">SUM(J85:U85)</f>
        <v>4</v>
      </c>
      <c r="G85" s="333">
        <v>4</v>
      </c>
      <c r="H85" s="333">
        <v>4</v>
      </c>
      <c r="I85" s="333">
        <v>4</v>
      </c>
      <c r="J85" s="348">
        <v>0</v>
      </c>
      <c r="K85" s="348">
        <v>0</v>
      </c>
      <c r="L85" s="348">
        <v>1</v>
      </c>
      <c r="M85" s="348">
        <v>0</v>
      </c>
      <c r="N85" s="348">
        <v>0</v>
      </c>
      <c r="O85" s="348">
        <v>1</v>
      </c>
      <c r="P85" s="348">
        <v>0</v>
      </c>
      <c r="Q85" s="348">
        <v>0</v>
      </c>
      <c r="R85" s="348">
        <v>1</v>
      </c>
      <c r="S85" s="348">
        <v>0</v>
      </c>
      <c r="T85" s="348">
        <v>0</v>
      </c>
      <c r="U85" s="348">
        <v>1</v>
      </c>
      <c r="V85" s="45"/>
      <c r="W85" s="45"/>
      <c r="X85" s="45"/>
      <c r="Y85" s="43"/>
      <c r="Z85" s="43"/>
      <c r="AA85" s="44"/>
      <c r="AB85" s="44"/>
      <c r="AC85" s="176"/>
      <c r="AD85" s="177"/>
      <c r="AE85" s="176"/>
      <c r="AF85" s="178"/>
      <c r="AG85" s="179"/>
      <c r="AH85" s="178"/>
      <c r="AI85" s="179"/>
      <c r="AJ85" s="178"/>
      <c r="AK85" s="179"/>
      <c r="AL85" s="178"/>
      <c r="AM85" s="179"/>
      <c r="AN85" s="221"/>
      <c r="AO85" s="179"/>
      <c r="AP85" s="221"/>
      <c r="AQ85" s="204"/>
      <c r="AR85" s="221"/>
      <c r="AS85" s="204"/>
      <c r="AT85" s="221"/>
      <c r="AU85" s="204"/>
      <c r="AV85" s="221"/>
      <c r="AW85" s="204"/>
      <c r="AX85" s="221"/>
      <c r="AY85" s="204"/>
      <c r="AZ85" s="221"/>
      <c r="BA85" s="204"/>
      <c r="BB85" s="221"/>
      <c r="BC85" s="204"/>
      <c r="BD85" s="204">
        <f t="shared" ref="BD85:BD136" si="26">+AG85+AI85+AK85+AM85+AO85+AQ85+AS85+AU85+AW85+AY85+BA85+BC85</f>
        <v>0</v>
      </c>
      <c r="BE85" s="175" t="e">
        <f t="shared" ref="BE85:BE136" si="27">+BD85/AC85*100</f>
        <v>#DIV/0!</v>
      </c>
      <c r="BF85" s="44"/>
      <c r="BG85" s="44"/>
      <c r="BH85" s="169"/>
      <c r="BI85" s="169"/>
      <c r="BJ85" s="210"/>
      <c r="BK85" s="169"/>
      <c r="BL85" s="169"/>
      <c r="BM85" s="44"/>
    </row>
    <row r="86" spans="1:65" s="46" customFormat="1" ht="53.25" customHeight="1" x14ac:dyDescent="0.25">
      <c r="A86" s="664"/>
      <c r="B86" s="563"/>
      <c r="C86" s="610"/>
      <c r="D86" s="56" t="s">
        <v>576</v>
      </c>
      <c r="E86" s="57" t="s">
        <v>46</v>
      </c>
      <c r="F86" s="310">
        <f t="shared" si="25"/>
        <v>2</v>
      </c>
      <c r="G86" s="333">
        <v>2</v>
      </c>
      <c r="H86" s="333">
        <v>2</v>
      </c>
      <c r="I86" s="333">
        <v>2</v>
      </c>
      <c r="J86" s="348">
        <v>0</v>
      </c>
      <c r="K86" s="348">
        <v>0</v>
      </c>
      <c r="L86" s="348">
        <v>0</v>
      </c>
      <c r="M86" s="348">
        <v>0</v>
      </c>
      <c r="N86" s="348">
        <v>0</v>
      </c>
      <c r="O86" s="348">
        <v>1</v>
      </c>
      <c r="P86" s="348">
        <v>0</v>
      </c>
      <c r="Q86" s="348">
        <v>0</v>
      </c>
      <c r="R86" s="348">
        <v>0</v>
      </c>
      <c r="S86" s="348">
        <v>0</v>
      </c>
      <c r="T86" s="348">
        <v>0</v>
      </c>
      <c r="U86" s="348">
        <v>1</v>
      </c>
      <c r="V86" s="45"/>
      <c r="W86" s="45"/>
      <c r="X86" s="45"/>
      <c r="Y86" s="43"/>
      <c r="Z86" s="43"/>
      <c r="AA86" s="44"/>
      <c r="AB86" s="44"/>
      <c r="AC86" s="176"/>
      <c r="AD86" s="177"/>
      <c r="AE86" s="176"/>
      <c r="AF86" s="178"/>
      <c r="AG86" s="179"/>
      <c r="AH86" s="178"/>
      <c r="AI86" s="179"/>
      <c r="AJ86" s="178"/>
      <c r="AK86" s="179"/>
      <c r="AL86" s="178"/>
      <c r="AM86" s="179"/>
      <c r="AN86" s="221"/>
      <c r="AO86" s="179"/>
      <c r="AP86" s="221"/>
      <c r="AQ86" s="204"/>
      <c r="AR86" s="221"/>
      <c r="AS86" s="204"/>
      <c r="AT86" s="221"/>
      <c r="AU86" s="204"/>
      <c r="AV86" s="221"/>
      <c r="AW86" s="204"/>
      <c r="AX86" s="221"/>
      <c r="AY86" s="204"/>
      <c r="AZ86" s="221"/>
      <c r="BA86" s="204"/>
      <c r="BB86" s="221"/>
      <c r="BC86" s="204"/>
      <c r="BD86" s="204">
        <f t="shared" si="26"/>
        <v>0</v>
      </c>
      <c r="BE86" s="175" t="e">
        <f t="shared" si="27"/>
        <v>#DIV/0!</v>
      </c>
      <c r="BF86" s="44"/>
      <c r="BG86" s="44"/>
      <c r="BH86" s="169"/>
      <c r="BI86" s="169"/>
      <c r="BJ86" s="210"/>
      <c r="BK86" s="169"/>
      <c r="BL86" s="169"/>
      <c r="BM86" s="44"/>
    </row>
    <row r="87" spans="1:65" s="46" customFormat="1" ht="53.25" customHeight="1" x14ac:dyDescent="0.25">
      <c r="A87" s="664"/>
      <c r="B87" s="700" t="s">
        <v>577</v>
      </c>
      <c r="C87" s="698" t="s">
        <v>578</v>
      </c>
      <c r="D87" s="306" t="s">
        <v>439</v>
      </c>
      <c r="E87" s="306"/>
      <c r="F87" s="333">
        <f>+F88</f>
        <v>12</v>
      </c>
      <c r="G87" s="333">
        <f t="shared" ref="G87:U87" si="28">+G88</f>
        <v>12</v>
      </c>
      <c r="H87" s="333">
        <f t="shared" si="28"/>
        <v>12</v>
      </c>
      <c r="I87" s="333">
        <f t="shared" si="28"/>
        <v>12</v>
      </c>
      <c r="J87" s="333">
        <f t="shared" si="28"/>
        <v>1</v>
      </c>
      <c r="K87" s="333">
        <f t="shared" si="28"/>
        <v>1</v>
      </c>
      <c r="L87" s="333">
        <f t="shared" si="28"/>
        <v>1</v>
      </c>
      <c r="M87" s="333">
        <f t="shared" si="28"/>
        <v>1</v>
      </c>
      <c r="N87" s="333">
        <f t="shared" si="28"/>
        <v>1</v>
      </c>
      <c r="O87" s="333">
        <f t="shared" si="28"/>
        <v>1</v>
      </c>
      <c r="P87" s="333">
        <f t="shared" si="28"/>
        <v>1</v>
      </c>
      <c r="Q87" s="333">
        <f t="shared" si="28"/>
        <v>1</v>
      </c>
      <c r="R87" s="333">
        <f t="shared" si="28"/>
        <v>1</v>
      </c>
      <c r="S87" s="333">
        <f t="shared" si="28"/>
        <v>1</v>
      </c>
      <c r="T87" s="333">
        <f t="shared" si="28"/>
        <v>1</v>
      </c>
      <c r="U87" s="333">
        <f t="shared" si="28"/>
        <v>1</v>
      </c>
      <c r="V87" s="45"/>
      <c r="W87" s="45"/>
      <c r="X87" s="45"/>
      <c r="Y87" s="43"/>
      <c r="Z87" s="43"/>
      <c r="AA87" s="44"/>
      <c r="AB87" s="44"/>
      <c r="AC87" s="176">
        <f>+AE87+AF87+AH87+AJ87+AL87+AN87+AP87+AR87+AT87+AV87+AX87+AZ87+BB87</f>
        <v>0</v>
      </c>
      <c r="AD87" s="177">
        <f>+AG87+AI87+AK87+AM87+AO87+AQ87+AS87+AU87+AW87+AY87+BA87+BC87</f>
        <v>0</v>
      </c>
      <c r="AE87" s="176">
        <v>0</v>
      </c>
      <c r="AF87" s="178"/>
      <c r="AG87" s="179"/>
      <c r="AH87" s="178"/>
      <c r="AI87" s="179"/>
      <c r="AJ87" s="178"/>
      <c r="AK87" s="179"/>
      <c r="AL87" s="178"/>
      <c r="AM87" s="179"/>
      <c r="AN87" s="221"/>
      <c r="AO87" s="179"/>
      <c r="AP87" s="221"/>
      <c r="AQ87" s="204"/>
      <c r="AR87" s="221"/>
      <c r="AS87" s="204"/>
      <c r="AT87" s="221"/>
      <c r="AU87" s="204"/>
      <c r="AV87" s="221"/>
      <c r="AW87" s="204"/>
      <c r="AX87" s="221"/>
      <c r="AY87" s="204"/>
      <c r="AZ87" s="221"/>
      <c r="BA87" s="204"/>
      <c r="BB87" s="221"/>
      <c r="BC87" s="204"/>
      <c r="BD87" s="204">
        <f t="shared" si="26"/>
        <v>0</v>
      </c>
      <c r="BE87" s="175" t="e">
        <f t="shared" si="27"/>
        <v>#DIV/0!</v>
      </c>
      <c r="BF87" s="44"/>
      <c r="BG87" s="44"/>
      <c r="BH87" s="181">
        <f>+BK87-AC87</f>
        <v>0</v>
      </c>
      <c r="BI87" s="181">
        <f>+BL87-AD87</f>
        <v>0</v>
      </c>
      <c r="BJ87" s="208"/>
      <c r="BK87" s="181"/>
      <c r="BL87" s="181"/>
      <c r="BM87" s="44"/>
    </row>
    <row r="88" spans="1:65" s="46" customFormat="1" ht="53.25" customHeight="1" x14ac:dyDescent="0.25">
      <c r="A88" s="664"/>
      <c r="B88" s="701"/>
      <c r="C88" s="699"/>
      <c r="D88" s="56" t="s">
        <v>579</v>
      </c>
      <c r="E88" s="57" t="s">
        <v>481</v>
      </c>
      <c r="F88" s="310">
        <f t="shared" si="25"/>
        <v>12</v>
      </c>
      <c r="G88" s="333">
        <v>12</v>
      </c>
      <c r="H88" s="333">
        <v>12</v>
      </c>
      <c r="I88" s="333">
        <v>12</v>
      </c>
      <c r="J88" s="348">
        <v>1</v>
      </c>
      <c r="K88" s="348">
        <v>1</v>
      </c>
      <c r="L88" s="348">
        <v>1</v>
      </c>
      <c r="M88" s="348">
        <v>1</v>
      </c>
      <c r="N88" s="348">
        <v>1</v>
      </c>
      <c r="O88" s="348">
        <v>1</v>
      </c>
      <c r="P88" s="348">
        <v>1</v>
      </c>
      <c r="Q88" s="348">
        <v>1</v>
      </c>
      <c r="R88" s="348">
        <v>1</v>
      </c>
      <c r="S88" s="348">
        <v>1</v>
      </c>
      <c r="T88" s="348">
        <v>1</v>
      </c>
      <c r="U88" s="348">
        <v>1</v>
      </c>
      <c r="V88" s="45"/>
      <c r="W88" s="45"/>
      <c r="X88" s="45"/>
      <c r="Y88" s="43"/>
      <c r="Z88" s="43"/>
      <c r="AA88" s="44"/>
      <c r="AB88" s="44"/>
      <c r="AC88" s="176"/>
      <c r="AD88" s="177"/>
      <c r="AE88" s="176"/>
      <c r="AF88" s="178"/>
      <c r="AG88" s="179"/>
      <c r="AH88" s="178"/>
      <c r="AI88" s="179"/>
      <c r="AJ88" s="178"/>
      <c r="AK88" s="179"/>
      <c r="AL88" s="178"/>
      <c r="AM88" s="179"/>
      <c r="AN88" s="221"/>
      <c r="AO88" s="204"/>
      <c r="AP88" s="221"/>
      <c r="AQ88" s="204"/>
      <c r="AR88" s="221"/>
      <c r="AS88" s="204"/>
      <c r="AT88" s="221"/>
      <c r="AU88" s="204"/>
      <c r="AV88" s="221"/>
      <c r="AW88" s="204"/>
      <c r="AX88" s="221"/>
      <c r="AY88" s="204"/>
      <c r="AZ88" s="221"/>
      <c r="BA88" s="204"/>
      <c r="BB88" s="221"/>
      <c r="BC88" s="204"/>
      <c r="BD88" s="204">
        <f t="shared" si="26"/>
        <v>0</v>
      </c>
      <c r="BE88" s="175" t="e">
        <f t="shared" si="27"/>
        <v>#DIV/0!</v>
      </c>
      <c r="BF88" s="44"/>
      <c r="BG88" s="44"/>
      <c r="BH88" s="169"/>
      <c r="BI88" s="169"/>
      <c r="BJ88" s="210"/>
      <c r="BK88" s="169"/>
      <c r="BL88" s="169"/>
      <c r="BM88" s="44"/>
    </row>
    <row r="89" spans="1:65" s="46" customFormat="1" ht="53.25" customHeight="1" x14ac:dyDescent="0.25">
      <c r="A89" s="664"/>
      <c r="B89" s="649" t="s">
        <v>667</v>
      </c>
      <c r="C89" s="645" t="s">
        <v>668</v>
      </c>
      <c r="D89" s="306" t="s">
        <v>439</v>
      </c>
      <c r="E89" s="306"/>
      <c r="F89" s="347">
        <f>+F90</f>
        <v>31260</v>
      </c>
      <c r="G89" s="347">
        <f t="shared" ref="G89:U89" si="29">+G90</f>
        <v>31260</v>
      </c>
      <c r="H89" s="347">
        <f t="shared" si="29"/>
        <v>31260</v>
      </c>
      <c r="I89" s="347">
        <f t="shared" si="29"/>
        <v>31260</v>
      </c>
      <c r="J89" s="347">
        <f t="shared" si="29"/>
        <v>2600</v>
      </c>
      <c r="K89" s="347">
        <f t="shared" si="29"/>
        <v>2600</v>
      </c>
      <c r="L89" s="347">
        <f t="shared" si="29"/>
        <v>2600</v>
      </c>
      <c r="M89" s="347">
        <f t="shared" si="29"/>
        <v>2600</v>
      </c>
      <c r="N89" s="347">
        <f t="shared" si="29"/>
        <v>2600</v>
      </c>
      <c r="O89" s="347">
        <f t="shared" si="29"/>
        <v>2660</v>
      </c>
      <c r="P89" s="347">
        <f t="shared" si="29"/>
        <v>2600</v>
      </c>
      <c r="Q89" s="347">
        <f t="shared" si="29"/>
        <v>2600</v>
      </c>
      <c r="R89" s="347">
        <f t="shared" si="29"/>
        <v>2600</v>
      </c>
      <c r="S89" s="347">
        <f t="shared" si="29"/>
        <v>2600</v>
      </c>
      <c r="T89" s="347">
        <f t="shared" si="29"/>
        <v>2600</v>
      </c>
      <c r="U89" s="347">
        <f t="shared" si="29"/>
        <v>2600</v>
      </c>
      <c r="V89" s="45"/>
      <c r="W89" s="45"/>
      <c r="X89" s="45"/>
      <c r="Y89" s="43"/>
      <c r="Z89" s="43"/>
      <c r="AA89" s="44"/>
      <c r="AB89" s="44"/>
      <c r="AC89" s="176">
        <f>+AE89+AF89+AH89+AJ89+AL89+AN89+AP89+AR89+AT89+AV89+AX89+AZ89+BB89</f>
        <v>2873416</v>
      </c>
      <c r="AD89" s="177">
        <f>+AG89+AI89+AK89+AM89+AO89+AQ89+AS89+AU89+AW89+AY89+BA89+BC89</f>
        <v>0</v>
      </c>
      <c r="AE89" s="176">
        <v>2873416</v>
      </c>
      <c r="AF89" s="223"/>
      <c r="AG89" s="224"/>
      <c r="AH89" s="178"/>
      <c r="AI89" s="179"/>
      <c r="AJ89" s="178"/>
      <c r="AK89" s="179"/>
      <c r="AL89" s="178"/>
      <c r="AM89" s="179"/>
      <c r="AN89" s="221"/>
      <c r="AO89" s="204"/>
      <c r="AP89" s="221"/>
      <c r="AQ89" s="204"/>
      <c r="AR89" s="221"/>
      <c r="AS89" s="204"/>
      <c r="AT89" s="221"/>
      <c r="AU89" s="204"/>
      <c r="AV89" s="221"/>
      <c r="AW89" s="204"/>
      <c r="AX89" s="221"/>
      <c r="AY89" s="204"/>
      <c r="AZ89" s="221"/>
      <c r="BA89" s="204"/>
      <c r="BB89" s="221"/>
      <c r="BC89" s="204"/>
      <c r="BD89" s="204">
        <f t="shared" si="26"/>
        <v>0</v>
      </c>
      <c r="BE89" s="175">
        <f t="shared" si="27"/>
        <v>0</v>
      </c>
      <c r="BF89" s="44"/>
      <c r="BG89" s="44"/>
      <c r="BH89" s="181">
        <f>+BK89-AC89</f>
        <v>-2873416</v>
      </c>
      <c r="BI89" s="181">
        <f>+BL89-AD89</f>
        <v>0</v>
      </c>
      <c r="BJ89" s="208"/>
      <c r="BK89" s="181"/>
      <c r="BL89" s="181"/>
      <c r="BM89" s="44"/>
    </row>
    <row r="90" spans="1:65" s="46" customFormat="1" ht="53.25" customHeight="1" x14ac:dyDescent="0.25">
      <c r="A90" s="664"/>
      <c r="B90" s="650"/>
      <c r="C90" s="645"/>
      <c r="D90" s="56" t="s">
        <v>554</v>
      </c>
      <c r="E90" s="57" t="s">
        <v>663</v>
      </c>
      <c r="F90" s="310">
        <f t="shared" si="25"/>
        <v>31260</v>
      </c>
      <c r="G90" s="347">
        <v>31260</v>
      </c>
      <c r="H90" s="347">
        <v>31260</v>
      </c>
      <c r="I90" s="347">
        <v>31260</v>
      </c>
      <c r="J90" s="371">
        <v>2600</v>
      </c>
      <c r="K90" s="371">
        <v>2600</v>
      </c>
      <c r="L90" s="371">
        <v>2600</v>
      </c>
      <c r="M90" s="371">
        <v>2600</v>
      </c>
      <c r="N90" s="371">
        <v>2600</v>
      </c>
      <c r="O90" s="371">
        <v>2660</v>
      </c>
      <c r="P90" s="371">
        <v>2600</v>
      </c>
      <c r="Q90" s="371">
        <v>2600</v>
      </c>
      <c r="R90" s="371">
        <v>2600</v>
      </c>
      <c r="S90" s="371">
        <v>2600</v>
      </c>
      <c r="T90" s="371">
        <v>2600</v>
      </c>
      <c r="U90" s="371">
        <v>2600</v>
      </c>
      <c r="V90" s="54"/>
      <c r="W90" s="54"/>
      <c r="X90" s="45"/>
      <c r="Y90" s="43"/>
      <c r="Z90" s="43"/>
      <c r="AA90" s="44"/>
      <c r="AB90" s="44"/>
      <c r="AC90" s="176"/>
      <c r="AD90" s="177"/>
      <c r="AE90" s="176"/>
      <c r="AF90" s="178"/>
      <c r="AG90" s="179"/>
      <c r="AH90" s="178"/>
      <c r="AI90" s="179"/>
      <c r="AJ90" s="178"/>
      <c r="AK90" s="179"/>
      <c r="AL90" s="178"/>
      <c r="AM90" s="179"/>
      <c r="AN90" s="221"/>
      <c r="AO90" s="179"/>
      <c r="AP90" s="221"/>
      <c r="AQ90" s="204"/>
      <c r="AR90" s="221"/>
      <c r="AS90" s="204"/>
      <c r="AT90" s="221"/>
      <c r="AU90" s="204"/>
      <c r="AV90" s="221"/>
      <c r="AW90" s="204"/>
      <c r="AX90" s="221"/>
      <c r="AY90" s="204"/>
      <c r="AZ90" s="221"/>
      <c r="BA90" s="204"/>
      <c r="BB90" s="221"/>
      <c r="BC90" s="204"/>
      <c r="BD90" s="204">
        <f t="shared" si="26"/>
        <v>0</v>
      </c>
      <c r="BE90" s="175" t="e">
        <f t="shared" si="27"/>
        <v>#DIV/0!</v>
      </c>
      <c r="BF90" s="44"/>
      <c r="BG90" s="44"/>
      <c r="BH90" s="169"/>
      <c r="BI90" s="169"/>
      <c r="BJ90" s="210"/>
      <c r="BK90" s="169"/>
      <c r="BL90" s="169"/>
      <c r="BM90" s="44"/>
    </row>
    <row r="91" spans="1:65" s="46" customFormat="1" ht="53.25" customHeight="1" x14ac:dyDescent="0.25">
      <c r="A91" s="664"/>
      <c r="B91" s="526" t="s">
        <v>495</v>
      </c>
      <c r="C91" s="608" t="s">
        <v>669</v>
      </c>
      <c r="D91" s="306" t="s">
        <v>439</v>
      </c>
      <c r="E91" s="306"/>
      <c r="F91" s="347">
        <f>+F92</f>
        <v>16284</v>
      </c>
      <c r="G91" s="347">
        <f t="shared" ref="G91:U91" si="30">+G92</f>
        <v>16284</v>
      </c>
      <c r="H91" s="347">
        <f t="shared" si="30"/>
        <v>21169</v>
      </c>
      <c r="I91" s="347">
        <f t="shared" si="30"/>
        <v>27520</v>
      </c>
      <c r="J91" s="347">
        <f t="shared" si="30"/>
        <v>1357</v>
      </c>
      <c r="K91" s="347">
        <f t="shared" si="30"/>
        <v>1357</v>
      </c>
      <c r="L91" s="347">
        <f t="shared" si="30"/>
        <v>1357</v>
      </c>
      <c r="M91" s="347">
        <f t="shared" si="30"/>
        <v>1357</v>
      </c>
      <c r="N91" s="347">
        <f t="shared" si="30"/>
        <v>1357</v>
      </c>
      <c r="O91" s="347">
        <f t="shared" si="30"/>
        <v>1357</v>
      </c>
      <c r="P91" s="347">
        <f t="shared" si="30"/>
        <v>1357</v>
      </c>
      <c r="Q91" s="347">
        <f t="shared" si="30"/>
        <v>1357</v>
      </c>
      <c r="R91" s="347">
        <f t="shared" si="30"/>
        <v>1357</v>
      </c>
      <c r="S91" s="347">
        <f t="shared" si="30"/>
        <v>1357</v>
      </c>
      <c r="T91" s="347">
        <f t="shared" si="30"/>
        <v>1357</v>
      </c>
      <c r="U91" s="347">
        <f t="shared" si="30"/>
        <v>1357</v>
      </c>
      <c r="V91" s="45"/>
      <c r="W91" s="45"/>
      <c r="X91" s="45"/>
      <c r="Y91" s="43"/>
      <c r="Z91" s="43"/>
      <c r="AA91" s="44"/>
      <c r="AB91" s="44"/>
      <c r="AC91" s="176">
        <f>+AE91+AF91+AH91+AJ91+AL91+AN91+AP91+AR91+AT91+AV91+AX91+AZ91+BB91</f>
        <v>0</v>
      </c>
      <c r="AD91" s="177">
        <f>+AG91+AI91+AK91+AM91+AO91+AQ91+AS91+AU91+AW91+AY91+BA91+BC91</f>
        <v>0</v>
      </c>
      <c r="AE91" s="176">
        <v>0</v>
      </c>
      <c r="AF91" s="178"/>
      <c r="AG91" s="179"/>
      <c r="AH91" s="178"/>
      <c r="AI91" s="179"/>
      <c r="AJ91" s="178"/>
      <c r="AK91" s="179"/>
      <c r="AL91" s="178"/>
      <c r="AM91" s="179"/>
      <c r="AN91" s="221"/>
      <c r="AO91" s="179"/>
      <c r="AP91" s="221"/>
      <c r="AQ91" s="204"/>
      <c r="AR91" s="221"/>
      <c r="AS91" s="204"/>
      <c r="AT91" s="221"/>
      <c r="AU91" s="204"/>
      <c r="AV91" s="221"/>
      <c r="AW91" s="204"/>
      <c r="AX91" s="221"/>
      <c r="AY91" s="204"/>
      <c r="AZ91" s="221"/>
      <c r="BA91" s="204"/>
      <c r="BB91" s="221"/>
      <c r="BC91" s="204"/>
      <c r="BD91" s="204">
        <f t="shared" si="26"/>
        <v>0</v>
      </c>
      <c r="BE91" s="175" t="e">
        <f t="shared" si="27"/>
        <v>#DIV/0!</v>
      </c>
      <c r="BF91" s="44"/>
      <c r="BG91" s="44"/>
      <c r="BH91" s="181">
        <f>+BK91-AC91</f>
        <v>0</v>
      </c>
      <c r="BI91" s="181">
        <f>+BL91-AD91</f>
        <v>0</v>
      </c>
      <c r="BJ91" s="208"/>
      <c r="BK91" s="181"/>
      <c r="BL91" s="181"/>
      <c r="BM91" s="44"/>
    </row>
    <row r="92" spans="1:65" s="46" customFormat="1" ht="81" customHeight="1" x14ac:dyDescent="0.35">
      <c r="A92" s="664"/>
      <c r="B92" s="528"/>
      <c r="C92" s="610"/>
      <c r="D92" s="91" t="s">
        <v>555</v>
      </c>
      <c r="E92" s="57" t="s">
        <v>497</v>
      </c>
      <c r="F92" s="310">
        <f t="shared" si="25"/>
        <v>16284</v>
      </c>
      <c r="G92" s="347">
        <v>16284</v>
      </c>
      <c r="H92" s="347">
        <v>21169</v>
      </c>
      <c r="I92" s="347">
        <v>27520</v>
      </c>
      <c r="J92" s="371">
        <v>1357</v>
      </c>
      <c r="K92" s="371">
        <v>1357</v>
      </c>
      <c r="L92" s="371">
        <v>1357</v>
      </c>
      <c r="M92" s="371">
        <v>1357</v>
      </c>
      <c r="N92" s="371">
        <v>1357</v>
      </c>
      <c r="O92" s="371">
        <v>1357</v>
      </c>
      <c r="P92" s="371">
        <v>1357</v>
      </c>
      <c r="Q92" s="371">
        <v>1357</v>
      </c>
      <c r="R92" s="371">
        <v>1357</v>
      </c>
      <c r="S92" s="371">
        <v>1357</v>
      </c>
      <c r="T92" s="371">
        <v>1357</v>
      </c>
      <c r="U92" s="371">
        <v>1357</v>
      </c>
      <c r="V92" s="54"/>
      <c r="W92" s="54"/>
      <c r="X92" s="45"/>
      <c r="Y92" s="43"/>
      <c r="Z92" s="43"/>
      <c r="AA92" s="172"/>
      <c r="AB92" s="172"/>
      <c r="AC92" s="176"/>
      <c r="AD92" s="177"/>
      <c r="AE92" s="176"/>
      <c r="AF92" s="178"/>
      <c r="AG92" s="179"/>
      <c r="AH92" s="178"/>
      <c r="AI92" s="179"/>
      <c r="AJ92" s="178"/>
      <c r="AK92" s="179"/>
      <c r="AL92" s="178"/>
      <c r="AM92" s="179"/>
      <c r="AN92" s="221"/>
      <c r="AO92" s="204"/>
      <c r="AP92" s="221"/>
      <c r="AQ92" s="204"/>
      <c r="AR92" s="221"/>
      <c r="AS92" s="204"/>
      <c r="AT92" s="221"/>
      <c r="AU92" s="204"/>
      <c r="AV92" s="221"/>
      <c r="AW92" s="204"/>
      <c r="AX92" s="221"/>
      <c r="AY92" s="204"/>
      <c r="AZ92" s="221"/>
      <c r="BA92" s="204"/>
      <c r="BB92" s="221"/>
      <c r="BC92" s="204"/>
      <c r="BD92" s="204">
        <f t="shared" si="26"/>
        <v>0</v>
      </c>
      <c r="BE92" s="175" t="e">
        <f t="shared" si="27"/>
        <v>#DIV/0!</v>
      </c>
      <c r="BF92" s="172"/>
      <c r="BG92" s="172"/>
      <c r="BH92" s="169"/>
      <c r="BI92" s="169"/>
      <c r="BJ92" s="210"/>
      <c r="BK92" s="169"/>
      <c r="BL92" s="169"/>
      <c r="BM92" s="172"/>
    </row>
    <row r="93" spans="1:65" s="46" customFormat="1" ht="53.25" customHeight="1" x14ac:dyDescent="0.25">
      <c r="A93" s="664"/>
      <c r="B93" s="521" t="s">
        <v>463</v>
      </c>
      <c r="C93" s="539" t="s">
        <v>66</v>
      </c>
      <c r="D93" s="306" t="s">
        <v>439</v>
      </c>
      <c r="E93" s="306"/>
      <c r="F93" s="347">
        <f>+F94</f>
        <v>9635</v>
      </c>
      <c r="G93" s="347">
        <f t="shared" ref="G93:U93" si="31">+G94</f>
        <v>9635</v>
      </c>
      <c r="H93" s="347">
        <f t="shared" si="31"/>
        <v>13672</v>
      </c>
      <c r="I93" s="347">
        <f t="shared" si="31"/>
        <v>13672</v>
      </c>
      <c r="J93" s="347">
        <f t="shared" si="31"/>
        <v>803</v>
      </c>
      <c r="K93" s="347">
        <f t="shared" si="31"/>
        <v>803</v>
      </c>
      <c r="L93" s="347">
        <f t="shared" si="31"/>
        <v>803</v>
      </c>
      <c r="M93" s="347">
        <f t="shared" si="31"/>
        <v>803</v>
      </c>
      <c r="N93" s="347">
        <f t="shared" si="31"/>
        <v>803</v>
      </c>
      <c r="O93" s="347">
        <f t="shared" si="31"/>
        <v>803</v>
      </c>
      <c r="P93" s="347">
        <f t="shared" si="31"/>
        <v>803</v>
      </c>
      <c r="Q93" s="347">
        <f t="shared" si="31"/>
        <v>803</v>
      </c>
      <c r="R93" s="347">
        <f t="shared" si="31"/>
        <v>803</v>
      </c>
      <c r="S93" s="347">
        <f t="shared" si="31"/>
        <v>803</v>
      </c>
      <c r="T93" s="347">
        <f t="shared" si="31"/>
        <v>803</v>
      </c>
      <c r="U93" s="347">
        <f t="shared" si="31"/>
        <v>802</v>
      </c>
      <c r="V93" s="45"/>
      <c r="W93" s="45"/>
      <c r="X93" s="45"/>
      <c r="Y93" s="43"/>
      <c r="Z93" s="43"/>
      <c r="AA93" s="44"/>
      <c r="AB93" s="44"/>
      <c r="AC93" s="176">
        <f>+AE93+AF93+AH93+AJ93+AL93+AN93+AP93+AR93+AT93+AV93+AX93+AZ93+BB93</f>
        <v>4931700</v>
      </c>
      <c r="AD93" s="177">
        <f>+AG93+AI93+AK93+AM93+AO93+AQ93+AS93+AU93+AW93+AY93+BA93+BC93</f>
        <v>0</v>
      </c>
      <c r="AE93" s="176">
        <v>4931700</v>
      </c>
      <c r="AF93" s="178"/>
      <c r="AG93" s="179"/>
      <c r="AH93" s="178"/>
      <c r="AI93" s="179"/>
      <c r="AJ93" s="178"/>
      <c r="AK93" s="179"/>
      <c r="AL93" s="178"/>
      <c r="AM93" s="179"/>
      <c r="AN93" s="221"/>
      <c r="AO93" s="204"/>
      <c r="AP93" s="221"/>
      <c r="AQ93" s="204"/>
      <c r="AR93" s="221"/>
      <c r="AS93" s="204"/>
      <c r="AT93" s="221"/>
      <c r="AU93" s="204"/>
      <c r="AV93" s="221"/>
      <c r="AW93" s="204"/>
      <c r="AX93" s="221"/>
      <c r="AY93" s="204"/>
      <c r="AZ93" s="221"/>
      <c r="BA93" s="204"/>
      <c r="BB93" s="221"/>
      <c r="BC93" s="204"/>
      <c r="BD93" s="204">
        <f t="shared" si="26"/>
        <v>0</v>
      </c>
      <c r="BE93" s="175">
        <f t="shared" si="27"/>
        <v>0</v>
      </c>
      <c r="BF93" s="44"/>
      <c r="BG93" s="44"/>
      <c r="BH93" s="181">
        <f>+BK93-AC93</f>
        <v>-4931700</v>
      </c>
      <c r="BI93" s="181">
        <f>+BL93-AD93</f>
        <v>0</v>
      </c>
      <c r="BJ93" s="208"/>
      <c r="BK93" s="181"/>
      <c r="BL93" s="181"/>
      <c r="BM93" s="44"/>
    </row>
    <row r="94" spans="1:65" s="46" customFormat="1" ht="27.75" customHeight="1" x14ac:dyDescent="0.25">
      <c r="A94" s="664"/>
      <c r="B94" s="521"/>
      <c r="C94" s="539"/>
      <c r="D94" s="56" t="s">
        <v>67</v>
      </c>
      <c r="E94" s="57" t="s">
        <v>68</v>
      </c>
      <c r="F94" s="310">
        <f t="shared" si="25"/>
        <v>9635</v>
      </c>
      <c r="G94" s="347">
        <v>9635</v>
      </c>
      <c r="H94" s="347">
        <v>13672</v>
      </c>
      <c r="I94" s="347">
        <v>13672</v>
      </c>
      <c r="J94" s="348">
        <v>803</v>
      </c>
      <c r="K94" s="348">
        <v>803</v>
      </c>
      <c r="L94" s="348">
        <v>803</v>
      </c>
      <c r="M94" s="348">
        <v>803</v>
      </c>
      <c r="N94" s="348">
        <v>803</v>
      </c>
      <c r="O94" s="348">
        <v>803</v>
      </c>
      <c r="P94" s="348">
        <v>803</v>
      </c>
      <c r="Q94" s="348">
        <v>803</v>
      </c>
      <c r="R94" s="348">
        <v>803</v>
      </c>
      <c r="S94" s="348">
        <v>803</v>
      </c>
      <c r="T94" s="348">
        <v>803</v>
      </c>
      <c r="U94" s="348">
        <v>802</v>
      </c>
      <c r="V94" s="45"/>
      <c r="W94" s="45"/>
      <c r="X94" s="45"/>
      <c r="Y94" s="43"/>
      <c r="Z94" s="43"/>
      <c r="AA94" s="44"/>
      <c r="AB94" s="44"/>
      <c r="AC94" s="176"/>
      <c r="AD94" s="177"/>
      <c r="AE94" s="176"/>
      <c r="AF94" s="223"/>
      <c r="AG94" s="224"/>
      <c r="AH94" s="178"/>
      <c r="AI94" s="179"/>
      <c r="AJ94" s="178"/>
      <c r="AK94" s="179"/>
      <c r="AL94" s="178"/>
      <c r="AM94" s="179"/>
      <c r="AN94" s="221"/>
      <c r="AO94" s="204"/>
      <c r="AP94" s="221"/>
      <c r="AQ94" s="204"/>
      <c r="AR94" s="221"/>
      <c r="AS94" s="204"/>
      <c r="AT94" s="221"/>
      <c r="AU94" s="204"/>
      <c r="AV94" s="221"/>
      <c r="AW94" s="204"/>
      <c r="AX94" s="221"/>
      <c r="AY94" s="204"/>
      <c r="AZ94" s="221"/>
      <c r="BA94" s="204"/>
      <c r="BB94" s="221"/>
      <c r="BC94" s="204"/>
      <c r="BD94" s="204">
        <f t="shared" si="26"/>
        <v>0</v>
      </c>
      <c r="BE94" s="175" t="e">
        <f t="shared" si="27"/>
        <v>#DIV/0!</v>
      </c>
      <c r="BF94" s="44"/>
      <c r="BG94" s="44"/>
      <c r="BH94" s="169"/>
      <c r="BI94" s="169"/>
      <c r="BJ94" s="210"/>
      <c r="BK94" s="169"/>
      <c r="BL94" s="169"/>
      <c r="BM94" s="44"/>
    </row>
    <row r="95" spans="1:65" s="46" customFormat="1" ht="27.75" customHeight="1" x14ac:dyDescent="0.25">
      <c r="A95" s="664"/>
      <c r="B95" s="521"/>
      <c r="C95" s="539"/>
      <c r="D95" s="50" t="s">
        <v>800</v>
      </c>
      <c r="E95" s="51" t="s">
        <v>69</v>
      </c>
      <c r="F95" s="310">
        <f t="shared" si="25"/>
        <v>5780</v>
      </c>
      <c r="G95" s="347">
        <v>5780</v>
      </c>
      <c r="H95" s="347">
        <v>13672</v>
      </c>
      <c r="I95" s="347">
        <v>13672</v>
      </c>
      <c r="J95" s="348">
        <v>482</v>
      </c>
      <c r="K95" s="348">
        <v>482</v>
      </c>
      <c r="L95" s="348">
        <v>482</v>
      </c>
      <c r="M95" s="348">
        <v>482</v>
      </c>
      <c r="N95" s="348">
        <v>482</v>
      </c>
      <c r="O95" s="348">
        <v>482</v>
      </c>
      <c r="P95" s="348">
        <v>482</v>
      </c>
      <c r="Q95" s="348">
        <v>482</v>
      </c>
      <c r="R95" s="348">
        <v>481</v>
      </c>
      <c r="S95" s="348">
        <v>481</v>
      </c>
      <c r="T95" s="348">
        <v>481</v>
      </c>
      <c r="U95" s="348">
        <v>481</v>
      </c>
      <c r="V95" s="45"/>
      <c r="W95" s="45"/>
      <c r="X95" s="45"/>
      <c r="Y95" s="43"/>
      <c r="Z95" s="43"/>
      <c r="AA95" s="44"/>
      <c r="AB95" s="44"/>
      <c r="AC95" s="176"/>
      <c r="AD95" s="177"/>
      <c r="AE95" s="176"/>
      <c r="AF95" s="223"/>
      <c r="AG95" s="224"/>
      <c r="AH95" s="178"/>
      <c r="AI95" s="179"/>
      <c r="AJ95" s="178"/>
      <c r="AK95" s="179"/>
      <c r="AL95" s="178"/>
      <c r="AM95" s="179"/>
      <c r="AN95" s="221"/>
      <c r="AO95" s="204"/>
      <c r="AP95" s="221"/>
      <c r="AQ95" s="204"/>
      <c r="AR95" s="221"/>
      <c r="AS95" s="204"/>
      <c r="AT95" s="221"/>
      <c r="AU95" s="204"/>
      <c r="AV95" s="221"/>
      <c r="AW95" s="204"/>
      <c r="AX95" s="221"/>
      <c r="AY95" s="204"/>
      <c r="AZ95" s="221"/>
      <c r="BA95" s="204"/>
      <c r="BB95" s="221"/>
      <c r="BC95" s="204"/>
      <c r="BD95" s="204">
        <f t="shared" si="26"/>
        <v>0</v>
      </c>
      <c r="BE95" s="175" t="e">
        <f t="shared" si="27"/>
        <v>#DIV/0!</v>
      </c>
      <c r="BF95" s="44"/>
      <c r="BG95" s="44"/>
      <c r="BH95" s="169"/>
      <c r="BI95" s="169"/>
      <c r="BJ95" s="210"/>
      <c r="BK95" s="169"/>
      <c r="BL95" s="169"/>
      <c r="BM95" s="44"/>
    </row>
    <row r="96" spans="1:65" s="46" customFormat="1" ht="27.75" customHeight="1" x14ac:dyDescent="0.25">
      <c r="A96" s="664"/>
      <c r="B96" s="521"/>
      <c r="C96" s="539"/>
      <c r="D96" s="50" t="s">
        <v>70</v>
      </c>
      <c r="E96" s="51" t="s">
        <v>68</v>
      </c>
      <c r="F96" s="310">
        <f t="shared" si="25"/>
        <v>9635</v>
      </c>
      <c r="G96" s="347">
        <v>9635</v>
      </c>
      <c r="H96" s="347">
        <v>13672</v>
      </c>
      <c r="I96" s="347">
        <v>13672</v>
      </c>
      <c r="J96" s="348">
        <v>803</v>
      </c>
      <c r="K96" s="348">
        <v>803</v>
      </c>
      <c r="L96" s="348">
        <v>803</v>
      </c>
      <c r="M96" s="348">
        <v>803</v>
      </c>
      <c r="N96" s="348">
        <v>803</v>
      </c>
      <c r="O96" s="348">
        <v>803</v>
      </c>
      <c r="P96" s="348">
        <v>803</v>
      </c>
      <c r="Q96" s="348">
        <v>803</v>
      </c>
      <c r="R96" s="348">
        <v>803</v>
      </c>
      <c r="S96" s="348">
        <v>803</v>
      </c>
      <c r="T96" s="348">
        <v>803</v>
      </c>
      <c r="U96" s="348">
        <v>802</v>
      </c>
      <c r="V96" s="45"/>
      <c r="W96" s="45"/>
      <c r="X96" s="45"/>
      <c r="Y96" s="43"/>
      <c r="Z96" s="43"/>
      <c r="AC96" s="176"/>
      <c r="AD96" s="177"/>
      <c r="AE96" s="176"/>
      <c r="AF96" s="223"/>
      <c r="AG96" s="224"/>
      <c r="AH96" s="178"/>
      <c r="AI96" s="179"/>
      <c r="AJ96" s="178"/>
      <c r="AK96" s="179"/>
      <c r="AL96" s="178"/>
      <c r="AM96" s="179"/>
      <c r="AN96" s="221"/>
      <c r="AO96" s="204"/>
      <c r="AP96" s="221"/>
      <c r="AQ96" s="204"/>
      <c r="AR96" s="221"/>
      <c r="AS96" s="204"/>
      <c r="AT96" s="221"/>
      <c r="AU96" s="204"/>
      <c r="AV96" s="221"/>
      <c r="AW96" s="204"/>
      <c r="AX96" s="221"/>
      <c r="AY96" s="204"/>
      <c r="AZ96" s="221"/>
      <c r="BA96" s="204"/>
      <c r="BB96" s="221"/>
      <c r="BC96" s="204"/>
      <c r="BD96" s="204">
        <f t="shared" si="26"/>
        <v>0</v>
      </c>
      <c r="BE96" s="175" t="e">
        <f t="shared" si="27"/>
        <v>#DIV/0!</v>
      </c>
      <c r="BH96" s="169"/>
      <c r="BI96" s="169"/>
      <c r="BJ96" s="210"/>
      <c r="BK96" s="169"/>
      <c r="BL96" s="169"/>
    </row>
    <row r="97" spans="1:64" s="46" customFormat="1" ht="27.75" customHeight="1" x14ac:dyDescent="0.25">
      <c r="A97" s="664"/>
      <c r="B97" s="521"/>
      <c r="C97" s="539"/>
      <c r="D97" s="50" t="s">
        <v>71</v>
      </c>
      <c r="E97" s="51" t="s">
        <v>72</v>
      </c>
      <c r="F97" s="310">
        <f t="shared" si="25"/>
        <v>9635</v>
      </c>
      <c r="G97" s="347">
        <v>9635</v>
      </c>
      <c r="H97" s="347">
        <v>13672</v>
      </c>
      <c r="I97" s="347">
        <v>13672</v>
      </c>
      <c r="J97" s="348">
        <v>803</v>
      </c>
      <c r="K97" s="348">
        <v>803</v>
      </c>
      <c r="L97" s="348">
        <v>803</v>
      </c>
      <c r="M97" s="348">
        <v>803</v>
      </c>
      <c r="N97" s="348">
        <v>803</v>
      </c>
      <c r="O97" s="348">
        <v>803</v>
      </c>
      <c r="P97" s="348">
        <v>803</v>
      </c>
      <c r="Q97" s="348">
        <v>803</v>
      </c>
      <c r="R97" s="348">
        <v>803</v>
      </c>
      <c r="S97" s="348">
        <v>803</v>
      </c>
      <c r="T97" s="348">
        <v>803</v>
      </c>
      <c r="U97" s="348">
        <v>802</v>
      </c>
      <c r="V97" s="45"/>
      <c r="W97" s="45"/>
      <c r="X97" s="45"/>
      <c r="Y97" s="43"/>
      <c r="Z97" s="43"/>
      <c r="AC97" s="176"/>
      <c r="AD97" s="177"/>
      <c r="AE97" s="176"/>
      <c r="AF97" s="178"/>
      <c r="AG97" s="179"/>
      <c r="AH97" s="178"/>
      <c r="AI97" s="179"/>
      <c r="AJ97" s="178"/>
      <c r="AK97" s="179"/>
      <c r="AL97" s="178"/>
      <c r="AM97" s="179"/>
      <c r="AN97" s="221"/>
      <c r="AO97" s="204"/>
      <c r="AP97" s="221"/>
      <c r="AQ97" s="204"/>
      <c r="AR97" s="221"/>
      <c r="AS97" s="204"/>
      <c r="AT97" s="221"/>
      <c r="AU97" s="204"/>
      <c r="AV97" s="221"/>
      <c r="AW97" s="204"/>
      <c r="AX97" s="221"/>
      <c r="AY97" s="204"/>
      <c r="AZ97" s="221"/>
      <c r="BA97" s="204"/>
      <c r="BB97" s="221"/>
      <c r="BC97" s="204"/>
      <c r="BD97" s="204">
        <f t="shared" si="26"/>
        <v>0</v>
      </c>
      <c r="BE97" s="175" t="e">
        <f t="shared" si="27"/>
        <v>#DIV/0!</v>
      </c>
      <c r="BF97" s="222"/>
      <c r="BG97" s="222"/>
      <c r="BH97" s="169"/>
      <c r="BI97" s="169"/>
      <c r="BJ97" s="210"/>
      <c r="BK97" s="169"/>
      <c r="BL97" s="169"/>
    </row>
    <row r="98" spans="1:64" s="46" customFormat="1" ht="27.75" customHeight="1" x14ac:dyDescent="0.25">
      <c r="A98" s="664"/>
      <c r="B98" s="521"/>
      <c r="C98" s="539"/>
      <c r="D98" s="50" t="s">
        <v>73</v>
      </c>
      <c r="E98" s="51" t="s">
        <v>72</v>
      </c>
      <c r="F98" s="95">
        <f t="shared" si="25"/>
        <v>9635</v>
      </c>
      <c r="G98" s="347">
        <v>9635</v>
      </c>
      <c r="H98" s="347">
        <v>13672</v>
      </c>
      <c r="I98" s="347">
        <v>13672</v>
      </c>
      <c r="J98" s="348">
        <v>803</v>
      </c>
      <c r="K98" s="348">
        <v>803</v>
      </c>
      <c r="L98" s="348">
        <v>803</v>
      </c>
      <c r="M98" s="348">
        <v>803</v>
      </c>
      <c r="N98" s="348">
        <v>803</v>
      </c>
      <c r="O98" s="348">
        <v>803</v>
      </c>
      <c r="P98" s="348">
        <v>803</v>
      </c>
      <c r="Q98" s="348">
        <v>803</v>
      </c>
      <c r="R98" s="348">
        <v>803</v>
      </c>
      <c r="S98" s="348">
        <v>803</v>
      </c>
      <c r="T98" s="348">
        <v>803</v>
      </c>
      <c r="U98" s="348">
        <v>802</v>
      </c>
      <c r="V98" s="45"/>
      <c r="W98" s="45"/>
      <c r="X98" s="45"/>
      <c r="Y98" s="43"/>
      <c r="Z98" s="45"/>
      <c r="AC98" s="176"/>
      <c r="AD98" s="177"/>
      <c r="AE98" s="176"/>
      <c r="AF98" s="178"/>
      <c r="AG98" s="179"/>
      <c r="AH98" s="178"/>
      <c r="AI98" s="179"/>
      <c r="AJ98" s="178"/>
      <c r="AK98" s="179"/>
      <c r="AL98" s="178"/>
      <c r="AM98" s="179"/>
      <c r="AN98" s="221"/>
      <c r="AO98" s="204"/>
      <c r="AP98" s="221"/>
      <c r="AQ98" s="204"/>
      <c r="AR98" s="221"/>
      <c r="AS98" s="204"/>
      <c r="AT98" s="221"/>
      <c r="AU98" s="204"/>
      <c r="AV98" s="221"/>
      <c r="AW98" s="204"/>
      <c r="AX98" s="221"/>
      <c r="AY98" s="204"/>
      <c r="AZ98" s="221"/>
      <c r="BA98" s="204"/>
      <c r="BB98" s="221"/>
      <c r="BC98" s="204"/>
      <c r="BD98" s="204">
        <f t="shared" si="26"/>
        <v>0</v>
      </c>
      <c r="BE98" s="175" t="e">
        <f t="shared" si="27"/>
        <v>#DIV/0!</v>
      </c>
      <c r="BF98" s="222"/>
      <c r="BG98" s="222"/>
      <c r="BH98" s="169"/>
      <c r="BI98" s="169"/>
      <c r="BJ98" s="210"/>
      <c r="BK98" s="169"/>
      <c r="BL98" s="169"/>
    </row>
    <row r="99" spans="1:64" s="46" customFormat="1" ht="47.25" customHeight="1" x14ac:dyDescent="0.25">
      <c r="A99" s="664"/>
      <c r="B99" s="521"/>
      <c r="C99" s="539"/>
      <c r="D99" s="56" t="s">
        <v>545</v>
      </c>
      <c r="E99" s="51" t="s">
        <v>72</v>
      </c>
      <c r="F99" s="310">
        <f t="shared" si="25"/>
        <v>5780</v>
      </c>
      <c r="G99" s="347">
        <v>5780</v>
      </c>
      <c r="H99" s="347">
        <v>1850</v>
      </c>
      <c r="I99" s="347">
        <v>1850</v>
      </c>
      <c r="J99" s="348">
        <v>482</v>
      </c>
      <c r="K99" s="348">
        <v>482</v>
      </c>
      <c r="L99" s="348">
        <v>482</v>
      </c>
      <c r="M99" s="348">
        <v>482</v>
      </c>
      <c r="N99" s="348">
        <v>482</v>
      </c>
      <c r="O99" s="348">
        <v>482</v>
      </c>
      <c r="P99" s="348">
        <v>482</v>
      </c>
      <c r="Q99" s="348">
        <v>482</v>
      </c>
      <c r="R99" s="348">
        <v>481</v>
      </c>
      <c r="S99" s="348">
        <v>481</v>
      </c>
      <c r="T99" s="348">
        <v>481</v>
      </c>
      <c r="U99" s="348">
        <v>481</v>
      </c>
      <c r="V99" s="45"/>
      <c r="W99" s="45"/>
      <c r="Z99" s="63"/>
      <c r="AC99" s="176"/>
      <c r="AD99" s="177"/>
      <c r="AE99" s="176"/>
      <c r="AF99" s="178"/>
      <c r="AG99" s="179"/>
      <c r="AH99" s="178"/>
      <c r="AI99" s="179"/>
      <c r="AJ99" s="178"/>
      <c r="AK99" s="179"/>
      <c r="AL99" s="178"/>
      <c r="AM99" s="179"/>
      <c r="AN99" s="221"/>
      <c r="AO99" s="204"/>
      <c r="AP99" s="221"/>
      <c r="AQ99" s="204"/>
      <c r="AR99" s="221"/>
      <c r="AS99" s="204"/>
      <c r="AT99" s="221"/>
      <c r="AU99" s="204"/>
      <c r="AV99" s="221"/>
      <c r="AW99" s="204"/>
      <c r="AX99" s="221"/>
      <c r="AY99" s="204"/>
      <c r="AZ99" s="221"/>
      <c r="BA99" s="204"/>
      <c r="BB99" s="221"/>
      <c r="BC99" s="204"/>
      <c r="BD99" s="204">
        <f t="shared" si="26"/>
        <v>0</v>
      </c>
      <c r="BE99" s="175" t="e">
        <f t="shared" si="27"/>
        <v>#DIV/0!</v>
      </c>
      <c r="BF99" s="222"/>
      <c r="BG99" s="222"/>
      <c r="BH99" s="169"/>
      <c r="BI99" s="169"/>
      <c r="BJ99" s="210"/>
      <c r="BK99" s="169"/>
      <c r="BL99" s="169"/>
    </row>
    <row r="100" spans="1:64" s="46" customFormat="1" ht="47.25" customHeight="1" x14ac:dyDescent="0.25">
      <c r="A100" s="664"/>
      <c r="B100" s="521"/>
      <c r="C100" s="539"/>
      <c r="D100" s="50" t="s">
        <v>74</v>
      </c>
      <c r="E100" s="51" t="s">
        <v>75</v>
      </c>
      <c r="F100" s="310">
        <f t="shared" si="25"/>
        <v>4500</v>
      </c>
      <c r="G100" s="347">
        <v>4500</v>
      </c>
      <c r="H100" s="347">
        <v>3600</v>
      </c>
      <c r="I100" s="347">
        <v>3600</v>
      </c>
      <c r="J100" s="348">
        <v>375</v>
      </c>
      <c r="K100" s="348">
        <v>375</v>
      </c>
      <c r="L100" s="348">
        <v>375</v>
      </c>
      <c r="M100" s="348">
        <v>375</v>
      </c>
      <c r="N100" s="348">
        <v>375</v>
      </c>
      <c r="O100" s="348">
        <v>375</v>
      </c>
      <c r="P100" s="348">
        <v>375</v>
      </c>
      <c r="Q100" s="348">
        <v>375</v>
      </c>
      <c r="R100" s="348">
        <v>375</v>
      </c>
      <c r="S100" s="348">
        <v>375</v>
      </c>
      <c r="T100" s="348">
        <v>375</v>
      </c>
      <c r="U100" s="348">
        <v>375</v>
      </c>
      <c r="V100" s="45"/>
      <c r="W100" s="45"/>
      <c r="X100" s="45"/>
      <c r="Y100" s="43"/>
      <c r="Z100" s="45"/>
      <c r="AC100" s="176"/>
      <c r="AD100" s="177"/>
      <c r="AE100" s="176"/>
      <c r="AF100" s="178"/>
      <c r="AG100" s="179"/>
      <c r="AH100" s="178"/>
      <c r="AI100" s="179"/>
      <c r="AJ100" s="178"/>
      <c r="AK100" s="179"/>
      <c r="AL100" s="178"/>
      <c r="AM100" s="179"/>
      <c r="AN100" s="221"/>
      <c r="AO100" s="204"/>
      <c r="AP100" s="221"/>
      <c r="AQ100" s="204"/>
      <c r="AR100" s="221"/>
      <c r="AS100" s="204"/>
      <c r="AT100" s="221"/>
      <c r="AU100" s="204"/>
      <c r="AV100" s="221"/>
      <c r="AW100" s="204"/>
      <c r="AX100" s="221"/>
      <c r="AY100" s="204"/>
      <c r="AZ100" s="221"/>
      <c r="BA100" s="204"/>
      <c r="BB100" s="221"/>
      <c r="BC100" s="204"/>
      <c r="BD100" s="204">
        <f t="shared" si="26"/>
        <v>0</v>
      </c>
      <c r="BE100" s="175" t="e">
        <f t="shared" si="27"/>
        <v>#DIV/0!</v>
      </c>
      <c r="BH100" s="169"/>
      <c r="BI100" s="169"/>
      <c r="BJ100" s="210"/>
      <c r="BK100" s="169"/>
      <c r="BL100" s="169"/>
    </row>
    <row r="101" spans="1:64" s="46" customFormat="1" ht="47.25" customHeight="1" x14ac:dyDescent="0.25">
      <c r="A101" s="664"/>
      <c r="B101" s="521"/>
      <c r="C101" s="539"/>
      <c r="D101" s="56" t="s">
        <v>556</v>
      </c>
      <c r="E101" s="57" t="s">
        <v>557</v>
      </c>
      <c r="F101" s="310">
        <f t="shared" si="25"/>
        <v>9635</v>
      </c>
      <c r="G101" s="347">
        <v>9635</v>
      </c>
      <c r="H101" s="347">
        <v>13672</v>
      </c>
      <c r="I101" s="347">
        <v>13672</v>
      </c>
      <c r="J101" s="348">
        <v>803</v>
      </c>
      <c r="K101" s="348">
        <v>803</v>
      </c>
      <c r="L101" s="348">
        <v>803</v>
      </c>
      <c r="M101" s="348">
        <v>803</v>
      </c>
      <c r="N101" s="348">
        <v>803</v>
      </c>
      <c r="O101" s="348">
        <v>803</v>
      </c>
      <c r="P101" s="348">
        <v>803</v>
      </c>
      <c r="Q101" s="348">
        <v>803</v>
      </c>
      <c r="R101" s="348">
        <v>803</v>
      </c>
      <c r="S101" s="348">
        <v>803</v>
      </c>
      <c r="T101" s="348">
        <v>803</v>
      </c>
      <c r="U101" s="348">
        <v>802</v>
      </c>
      <c r="V101" s="45"/>
      <c r="W101" s="45"/>
      <c r="Z101" s="63"/>
      <c r="AC101" s="176"/>
      <c r="AD101" s="177"/>
      <c r="AE101" s="176"/>
      <c r="AF101" s="178"/>
      <c r="AG101" s="179"/>
      <c r="AH101" s="178"/>
      <c r="AI101" s="179"/>
      <c r="AJ101" s="178"/>
      <c r="AK101" s="179"/>
      <c r="AL101" s="178"/>
      <c r="AM101" s="179"/>
      <c r="AN101" s="221"/>
      <c r="AO101" s="204"/>
      <c r="AP101" s="221"/>
      <c r="AQ101" s="204"/>
      <c r="AR101" s="221"/>
      <c r="AS101" s="204"/>
      <c r="AT101" s="221"/>
      <c r="AU101" s="204"/>
      <c r="AV101" s="221"/>
      <c r="AW101" s="204"/>
      <c r="AX101" s="221"/>
      <c r="AY101" s="204"/>
      <c r="AZ101" s="221"/>
      <c r="BA101" s="204"/>
      <c r="BB101" s="221"/>
      <c r="BC101" s="204"/>
      <c r="BD101" s="204">
        <f t="shared" si="26"/>
        <v>0</v>
      </c>
      <c r="BE101" s="175" t="e">
        <f t="shared" si="27"/>
        <v>#DIV/0!</v>
      </c>
      <c r="BH101" s="169"/>
      <c r="BI101" s="169"/>
      <c r="BJ101" s="210"/>
      <c r="BK101" s="169"/>
      <c r="BL101" s="169"/>
    </row>
    <row r="102" spans="1:64" s="46" customFormat="1" ht="51" customHeight="1" x14ac:dyDescent="0.25">
      <c r="A102" s="664"/>
      <c r="B102" s="521" t="s">
        <v>670</v>
      </c>
      <c r="C102" s="557" t="s">
        <v>52</v>
      </c>
      <c r="D102" s="306" t="s">
        <v>439</v>
      </c>
      <c r="E102" s="306"/>
      <c r="F102" s="349">
        <f>SUM(F103:F113)-F110</f>
        <v>38930</v>
      </c>
      <c r="G102" s="349">
        <f t="shared" ref="G102:U102" si="32">SUM(G103:G113)-G110</f>
        <v>38930</v>
      </c>
      <c r="H102" s="349">
        <f t="shared" si="32"/>
        <v>39705</v>
      </c>
      <c r="I102" s="349">
        <f t="shared" si="32"/>
        <v>40495</v>
      </c>
      <c r="J102" s="349">
        <f t="shared" si="32"/>
        <v>3234</v>
      </c>
      <c r="K102" s="349">
        <f t="shared" si="32"/>
        <v>3239</v>
      </c>
      <c r="L102" s="349">
        <f t="shared" si="32"/>
        <v>3241</v>
      </c>
      <c r="M102" s="349">
        <f t="shared" si="32"/>
        <v>3272</v>
      </c>
      <c r="N102" s="349">
        <f t="shared" si="32"/>
        <v>3239</v>
      </c>
      <c r="O102" s="349">
        <f t="shared" si="32"/>
        <v>3237</v>
      </c>
      <c r="P102" s="349">
        <f t="shared" si="32"/>
        <v>3239</v>
      </c>
      <c r="Q102" s="349">
        <f t="shared" si="32"/>
        <v>3271</v>
      </c>
      <c r="R102" s="349">
        <f t="shared" si="32"/>
        <v>3241</v>
      </c>
      <c r="S102" s="349">
        <f t="shared" si="32"/>
        <v>3239</v>
      </c>
      <c r="T102" s="349">
        <f t="shared" si="32"/>
        <v>3239</v>
      </c>
      <c r="U102" s="349">
        <f t="shared" si="32"/>
        <v>3239</v>
      </c>
      <c r="V102" s="45"/>
      <c r="W102" s="45"/>
      <c r="X102" s="45"/>
      <c r="Y102" s="43"/>
      <c r="Z102" s="43"/>
      <c r="AC102" s="176">
        <f>+AE102+AF102+AH102+AJ102+AL102+AN102+AP102+AR102+AT102+AV102+AX102+AZ102+BB102</f>
        <v>2734616</v>
      </c>
      <c r="AD102" s="177">
        <f>+AG102+AI102+AK102+AM102+AO102+AQ102+AS102+AU102+AW102+AY102+BA102+BC102</f>
        <v>0</v>
      </c>
      <c r="AE102" s="176">
        <v>2734616</v>
      </c>
      <c r="AF102" s="178"/>
      <c r="AG102" s="179"/>
      <c r="AH102" s="178"/>
      <c r="AI102" s="179"/>
      <c r="AJ102" s="178"/>
      <c r="AK102" s="179"/>
      <c r="AL102" s="178"/>
      <c r="AM102" s="179"/>
      <c r="AN102" s="221"/>
      <c r="AO102" s="204"/>
      <c r="AP102" s="221"/>
      <c r="AQ102" s="204"/>
      <c r="AR102" s="221"/>
      <c r="AS102" s="204"/>
      <c r="AT102" s="221"/>
      <c r="AU102" s="204"/>
      <c r="AV102" s="221"/>
      <c r="AW102" s="204"/>
      <c r="AX102" s="221"/>
      <c r="AY102" s="204"/>
      <c r="AZ102" s="221"/>
      <c r="BA102" s="204"/>
      <c r="BB102" s="221"/>
      <c r="BC102" s="204"/>
      <c r="BD102" s="204">
        <f t="shared" si="26"/>
        <v>0</v>
      </c>
      <c r="BE102" s="175">
        <f t="shared" si="27"/>
        <v>0</v>
      </c>
      <c r="BH102" s="181">
        <f>+BK102-AC102</f>
        <v>-2734616</v>
      </c>
      <c r="BI102" s="181">
        <f>+BL102-AD102</f>
        <v>0</v>
      </c>
      <c r="BJ102" s="208"/>
      <c r="BK102" s="181"/>
      <c r="BL102" s="181"/>
    </row>
    <row r="103" spans="1:64" s="46" customFormat="1" ht="29.25" customHeight="1" x14ac:dyDescent="0.25">
      <c r="A103" s="664"/>
      <c r="B103" s="521"/>
      <c r="C103" s="557"/>
      <c r="D103" s="56" t="s">
        <v>54</v>
      </c>
      <c r="E103" s="57" t="s">
        <v>53</v>
      </c>
      <c r="F103" s="95">
        <f t="shared" si="25"/>
        <v>200</v>
      </c>
      <c r="G103" s="333">
        <v>200</v>
      </c>
      <c r="H103" s="333">
        <v>240</v>
      </c>
      <c r="I103" s="333">
        <v>330</v>
      </c>
      <c r="J103" s="348">
        <v>15</v>
      </c>
      <c r="K103" s="348">
        <v>17</v>
      </c>
      <c r="L103" s="348">
        <v>17</v>
      </c>
      <c r="M103" s="348">
        <v>17</v>
      </c>
      <c r="N103" s="348">
        <v>17</v>
      </c>
      <c r="O103" s="348">
        <v>15</v>
      </c>
      <c r="P103" s="348">
        <v>17</v>
      </c>
      <c r="Q103" s="348">
        <v>17</v>
      </c>
      <c r="R103" s="348">
        <v>17</v>
      </c>
      <c r="S103" s="348">
        <v>17</v>
      </c>
      <c r="T103" s="348">
        <v>17</v>
      </c>
      <c r="U103" s="348">
        <v>17</v>
      </c>
      <c r="V103" s="54"/>
      <c r="W103" s="54"/>
      <c r="X103" s="305"/>
      <c r="Y103" s="43"/>
      <c r="Z103" s="43"/>
      <c r="AC103" s="176"/>
      <c r="AD103" s="177"/>
      <c r="AE103" s="176"/>
      <c r="AF103" s="178"/>
      <c r="AG103" s="179"/>
      <c r="AH103" s="178"/>
      <c r="AI103" s="179"/>
      <c r="AJ103" s="178"/>
      <c r="AK103" s="179"/>
      <c r="AL103" s="178"/>
      <c r="AM103" s="179"/>
      <c r="AN103" s="221"/>
      <c r="AO103" s="204"/>
      <c r="AP103" s="221"/>
      <c r="AQ103" s="204"/>
      <c r="AR103" s="221"/>
      <c r="AS103" s="204"/>
      <c r="AT103" s="221"/>
      <c r="AU103" s="204"/>
      <c r="AV103" s="221"/>
      <c r="AW103" s="204"/>
      <c r="AX103" s="221"/>
      <c r="AY103" s="204"/>
      <c r="AZ103" s="221"/>
      <c r="BA103" s="204"/>
      <c r="BB103" s="221"/>
      <c r="BC103" s="204"/>
      <c r="BD103" s="204">
        <f t="shared" si="26"/>
        <v>0</v>
      </c>
      <c r="BE103" s="175" t="e">
        <f t="shared" si="27"/>
        <v>#DIV/0!</v>
      </c>
      <c r="BF103" s="222"/>
      <c r="BH103" s="169"/>
      <c r="BI103" s="169"/>
      <c r="BJ103" s="210"/>
      <c r="BK103" s="169"/>
      <c r="BL103" s="169"/>
    </row>
    <row r="104" spans="1:64" s="46" customFormat="1" ht="29.25" customHeight="1" x14ac:dyDescent="0.25">
      <c r="A104" s="664"/>
      <c r="B104" s="521"/>
      <c r="C104" s="557"/>
      <c r="D104" s="56" t="s">
        <v>801</v>
      </c>
      <c r="E104" s="57" t="s">
        <v>53</v>
      </c>
      <c r="F104" s="310">
        <f t="shared" si="25"/>
        <v>60</v>
      </c>
      <c r="G104" s="347">
        <v>60</v>
      </c>
      <c r="H104" s="347">
        <v>20</v>
      </c>
      <c r="I104" s="347">
        <v>50</v>
      </c>
      <c r="J104" s="348">
        <v>0</v>
      </c>
      <c r="K104" s="348">
        <v>0</v>
      </c>
      <c r="L104" s="348">
        <v>0</v>
      </c>
      <c r="M104" s="348">
        <v>30</v>
      </c>
      <c r="N104" s="348">
        <v>0</v>
      </c>
      <c r="O104" s="348">
        <v>0</v>
      </c>
      <c r="P104" s="348">
        <v>0</v>
      </c>
      <c r="Q104" s="348">
        <v>30</v>
      </c>
      <c r="R104" s="348">
        <v>0</v>
      </c>
      <c r="S104" s="348">
        <v>0</v>
      </c>
      <c r="T104" s="348">
        <v>0</v>
      </c>
      <c r="U104" s="348">
        <v>0</v>
      </c>
      <c r="V104" s="45"/>
      <c r="W104" s="45"/>
      <c r="X104" s="45"/>
      <c r="Y104" s="43"/>
      <c r="Z104" s="43"/>
      <c r="AC104" s="176"/>
      <c r="AD104" s="177"/>
      <c r="AE104" s="176"/>
      <c r="AF104" s="178"/>
      <c r="AG104" s="179"/>
      <c r="AH104" s="178"/>
      <c r="AI104" s="179"/>
      <c r="AJ104" s="178"/>
      <c r="AK104" s="179"/>
      <c r="AL104" s="178"/>
      <c r="AM104" s="179"/>
      <c r="AN104" s="221"/>
      <c r="AO104" s="204"/>
      <c r="AP104" s="221"/>
      <c r="AQ104" s="204"/>
      <c r="AR104" s="221"/>
      <c r="AS104" s="204"/>
      <c r="AT104" s="221"/>
      <c r="AU104" s="204"/>
      <c r="AV104" s="221"/>
      <c r="AW104" s="204"/>
      <c r="AX104" s="221"/>
      <c r="AY104" s="204"/>
      <c r="AZ104" s="221"/>
      <c r="BA104" s="204"/>
      <c r="BB104" s="221"/>
      <c r="BC104" s="204"/>
      <c r="BD104" s="204"/>
      <c r="BE104" s="175"/>
      <c r="BF104" s="222"/>
      <c r="BH104" s="169"/>
      <c r="BI104" s="169"/>
      <c r="BJ104" s="210"/>
      <c r="BK104" s="169"/>
      <c r="BL104" s="169"/>
    </row>
    <row r="105" spans="1:64" s="46" customFormat="1" ht="29.25" customHeight="1" x14ac:dyDescent="0.25">
      <c r="A105" s="664"/>
      <c r="B105" s="521"/>
      <c r="C105" s="557"/>
      <c r="D105" s="56" t="s">
        <v>55</v>
      </c>
      <c r="E105" s="57" t="s">
        <v>53</v>
      </c>
      <c r="F105" s="310">
        <f t="shared" si="25"/>
        <v>709</v>
      </c>
      <c r="G105" s="333">
        <v>709</v>
      </c>
      <c r="H105" s="333">
        <v>709</v>
      </c>
      <c r="I105" s="333">
        <v>896</v>
      </c>
      <c r="J105" s="348">
        <v>59</v>
      </c>
      <c r="K105" s="348">
        <v>59</v>
      </c>
      <c r="L105" s="348">
        <v>59</v>
      </c>
      <c r="M105" s="348">
        <v>60</v>
      </c>
      <c r="N105" s="348">
        <v>59</v>
      </c>
      <c r="O105" s="348">
        <v>59</v>
      </c>
      <c r="P105" s="348">
        <v>59</v>
      </c>
      <c r="Q105" s="348">
        <v>59</v>
      </c>
      <c r="R105" s="348">
        <v>59</v>
      </c>
      <c r="S105" s="348">
        <v>59</v>
      </c>
      <c r="T105" s="348">
        <v>59</v>
      </c>
      <c r="U105" s="348">
        <v>59</v>
      </c>
      <c r="V105" s="45"/>
      <c r="W105" s="45"/>
      <c r="X105" s="45"/>
      <c r="Y105" s="43"/>
      <c r="Z105" s="43"/>
      <c r="AC105" s="176"/>
      <c r="AD105" s="177"/>
      <c r="AE105" s="176"/>
      <c r="AF105" s="178"/>
      <c r="AG105" s="179"/>
      <c r="AH105" s="178"/>
      <c r="AI105" s="179"/>
      <c r="AJ105" s="178"/>
      <c r="AK105" s="179"/>
      <c r="AL105" s="178"/>
      <c r="AM105" s="179"/>
      <c r="AN105" s="221"/>
      <c r="AO105" s="204"/>
      <c r="AP105" s="221"/>
      <c r="AQ105" s="204"/>
      <c r="AR105" s="221"/>
      <c r="AS105" s="204"/>
      <c r="AT105" s="221"/>
      <c r="AU105" s="204"/>
      <c r="AV105" s="221"/>
      <c r="AW105" s="204"/>
      <c r="AX105" s="221"/>
      <c r="AY105" s="204"/>
      <c r="AZ105" s="221"/>
      <c r="BA105" s="204"/>
      <c r="BB105" s="221"/>
      <c r="BC105" s="204"/>
      <c r="BD105" s="204">
        <f t="shared" si="26"/>
        <v>0</v>
      </c>
      <c r="BE105" s="175" t="e">
        <f t="shared" si="27"/>
        <v>#DIV/0!</v>
      </c>
      <c r="BH105" s="169"/>
      <c r="BI105" s="169"/>
      <c r="BJ105" s="210"/>
      <c r="BK105" s="169"/>
      <c r="BL105" s="169"/>
    </row>
    <row r="106" spans="1:64" s="46" customFormat="1" ht="29.25" customHeight="1" x14ac:dyDescent="0.25">
      <c r="A106" s="664"/>
      <c r="B106" s="521"/>
      <c r="C106" s="557"/>
      <c r="D106" s="56" t="s">
        <v>56</v>
      </c>
      <c r="E106" s="57" t="s">
        <v>53</v>
      </c>
      <c r="F106" s="310">
        <f t="shared" si="25"/>
        <v>7490</v>
      </c>
      <c r="G106" s="347">
        <v>7490</v>
      </c>
      <c r="H106" s="347">
        <v>7490</v>
      </c>
      <c r="I106" s="347">
        <v>7490</v>
      </c>
      <c r="J106" s="348">
        <v>624</v>
      </c>
      <c r="K106" s="348">
        <v>624</v>
      </c>
      <c r="L106" s="348">
        <v>624</v>
      </c>
      <c r="M106" s="348">
        <v>624</v>
      </c>
      <c r="N106" s="348">
        <v>626</v>
      </c>
      <c r="O106" s="348">
        <v>624</v>
      </c>
      <c r="P106" s="348">
        <v>624</v>
      </c>
      <c r="Q106" s="348">
        <v>624</v>
      </c>
      <c r="R106" s="348">
        <v>624</v>
      </c>
      <c r="S106" s="348">
        <v>624</v>
      </c>
      <c r="T106" s="348">
        <v>624</v>
      </c>
      <c r="U106" s="348">
        <v>624</v>
      </c>
      <c r="V106" s="45"/>
      <c r="W106" s="45"/>
      <c r="X106" s="45"/>
      <c r="Y106" s="43"/>
      <c r="Z106" s="43"/>
      <c r="AC106" s="176"/>
      <c r="AD106" s="177"/>
      <c r="AE106" s="176"/>
      <c r="AF106" s="178"/>
      <c r="AG106" s="179"/>
      <c r="AH106" s="178"/>
      <c r="AI106" s="179"/>
      <c r="AJ106" s="178"/>
      <c r="AK106" s="179"/>
      <c r="AL106" s="178"/>
      <c r="AM106" s="179"/>
      <c r="AN106" s="221"/>
      <c r="AO106" s="204"/>
      <c r="AP106" s="221"/>
      <c r="AQ106" s="204"/>
      <c r="AR106" s="221"/>
      <c r="AS106" s="204"/>
      <c r="AT106" s="221"/>
      <c r="AU106" s="204"/>
      <c r="AV106" s="221"/>
      <c r="AW106" s="204"/>
      <c r="AX106" s="221"/>
      <c r="AY106" s="204"/>
      <c r="AZ106" s="221"/>
      <c r="BA106" s="204"/>
      <c r="BB106" s="221"/>
      <c r="BC106" s="204"/>
      <c r="BD106" s="204">
        <f t="shared" si="26"/>
        <v>0</v>
      </c>
      <c r="BE106" s="175" t="e">
        <f t="shared" si="27"/>
        <v>#DIV/0!</v>
      </c>
      <c r="BH106" s="169"/>
      <c r="BI106" s="169"/>
      <c r="BJ106" s="210"/>
      <c r="BK106" s="169"/>
      <c r="BL106" s="169"/>
    </row>
    <row r="107" spans="1:64" s="46" customFormat="1" ht="29.25" customHeight="1" x14ac:dyDescent="0.25">
      <c r="A107" s="664"/>
      <c r="B107" s="521"/>
      <c r="C107" s="557"/>
      <c r="D107" s="56" t="s">
        <v>57</v>
      </c>
      <c r="E107" s="57" t="s">
        <v>53</v>
      </c>
      <c r="F107" s="310">
        <f t="shared" si="25"/>
        <v>17471</v>
      </c>
      <c r="G107" s="347">
        <v>17471</v>
      </c>
      <c r="H107" s="347">
        <v>17472</v>
      </c>
      <c r="I107" s="347">
        <v>17560</v>
      </c>
      <c r="J107" s="371">
        <v>1455</v>
      </c>
      <c r="K107" s="371">
        <v>1456</v>
      </c>
      <c r="L107" s="371">
        <v>1456</v>
      </c>
      <c r="M107" s="371">
        <v>1456</v>
      </c>
      <c r="N107" s="371">
        <v>1456</v>
      </c>
      <c r="O107" s="371">
        <v>1456</v>
      </c>
      <c r="P107" s="371">
        <v>1456</v>
      </c>
      <c r="Q107" s="371">
        <v>1456</v>
      </c>
      <c r="R107" s="371">
        <v>1456</v>
      </c>
      <c r="S107" s="371">
        <v>1456</v>
      </c>
      <c r="T107" s="371">
        <v>1456</v>
      </c>
      <c r="U107" s="371">
        <v>1456</v>
      </c>
      <c r="V107" s="54"/>
      <c r="W107" s="54"/>
      <c r="X107" s="305"/>
      <c r="Y107" s="43"/>
      <c r="Z107" s="43"/>
      <c r="AC107" s="176"/>
      <c r="AD107" s="177"/>
      <c r="AE107" s="176"/>
      <c r="AF107" s="178"/>
      <c r="AG107" s="179"/>
      <c r="AH107" s="178"/>
      <c r="AI107" s="179"/>
      <c r="AJ107" s="178"/>
      <c r="AK107" s="179"/>
      <c r="AL107" s="178"/>
      <c r="AM107" s="179"/>
      <c r="AN107" s="221"/>
      <c r="AO107" s="204"/>
      <c r="AP107" s="221"/>
      <c r="AQ107" s="204"/>
      <c r="AR107" s="221"/>
      <c r="AS107" s="204"/>
      <c r="AT107" s="221"/>
      <c r="AU107" s="204"/>
      <c r="AV107" s="221"/>
      <c r="AW107" s="204"/>
      <c r="AX107" s="221"/>
      <c r="AY107" s="204"/>
      <c r="AZ107" s="221"/>
      <c r="BA107" s="204"/>
      <c r="BB107" s="221"/>
      <c r="BC107" s="204"/>
      <c r="BD107" s="204">
        <f t="shared" si="26"/>
        <v>0</v>
      </c>
      <c r="BE107" s="175" t="e">
        <f t="shared" si="27"/>
        <v>#DIV/0!</v>
      </c>
      <c r="BH107" s="169"/>
      <c r="BI107" s="169"/>
      <c r="BJ107" s="210"/>
      <c r="BK107" s="169"/>
      <c r="BL107" s="169"/>
    </row>
    <row r="108" spans="1:64" s="46" customFormat="1" ht="29.25" customHeight="1" x14ac:dyDescent="0.25">
      <c r="A108" s="664"/>
      <c r="B108" s="521"/>
      <c r="C108" s="557"/>
      <c r="D108" s="56" t="s">
        <v>58</v>
      </c>
      <c r="E108" s="57" t="s">
        <v>53</v>
      </c>
      <c r="F108" s="310">
        <f t="shared" si="25"/>
        <v>3000</v>
      </c>
      <c r="G108" s="347">
        <v>3000</v>
      </c>
      <c r="H108" s="347">
        <v>3369</v>
      </c>
      <c r="I108" s="347">
        <v>3369</v>
      </c>
      <c r="J108" s="348">
        <v>250</v>
      </c>
      <c r="K108" s="348">
        <v>250</v>
      </c>
      <c r="L108" s="348">
        <v>250</v>
      </c>
      <c r="M108" s="348">
        <v>250</v>
      </c>
      <c r="N108" s="348">
        <v>250</v>
      </c>
      <c r="O108" s="348">
        <v>250</v>
      </c>
      <c r="P108" s="348">
        <v>250</v>
      </c>
      <c r="Q108" s="348">
        <v>250</v>
      </c>
      <c r="R108" s="348">
        <v>250</v>
      </c>
      <c r="S108" s="348">
        <v>250</v>
      </c>
      <c r="T108" s="348">
        <v>250</v>
      </c>
      <c r="U108" s="348">
        <v>250</v>
      </c>
      <c r="V108" s="45"/>
      <c r="W108" s="45"/>
      <c r="X108" s="45"/>
      <c r="Y108" s="43"/>
      <c r="Z108" s="43"/>
      <c r="AC108" s="176"/>
      <c r="AD108" s="177"/>
      <c r="AE108" s="176"/>
      <c r="AF108" s="178"/>
      <c r="AG108" s="179"/>
      <c r="AH108" s="178"/>
      <c r="AI108" s="179"/>
      <c r="AJ108" s="178"/>
      <c r="AK108" s="179"/>
      <c r="AL108" s="178"/>
      <c r="AM108" s="179"/>
      <c r="AN108" s="221"/>
      <c r="AO108" s="204"/>
      <c r="AP108" s="221"/>
      <c r="AQ108" s="204"/>
      <c r="AR108" s="221"/>
      <c r="AS108" s="204"/>
      <c r="AT108" s="221"/>
      <c r="AU108" s="204"/>
      <c r="AV108" s="221"/>
      <c r="AW108" s="204"/>
      <c r="AX108" s="221"/>
      <c r="AY108" s="204"/>
      <c r="AZ108" s="221"/>
      <c r="BA108" s="204"/>
      <c r="BB108" s="221"/>
      <c r="BC108" s="204"/>
      <c r="BD108" s="204">
        <f t="shared" si="26"/>
        <v>0</v>
      </c>
      <c r="BE108" s="175" t="e">
        <f t="shared" si="27"/>
        <v>#DIV/0!</v>
      </c>
      <c r="BH108" s="169"/>
      <c r="BI108" s="169"/>
      <c r="BJ108" s="210"/>
      <c r="BK108" s="169"/>
      <c r="BL108" s="169"/>
    </row>
    <row r="109" spans="1:64" s="46" customFormat="1" ht="29.25" customHeight="1" x14ac:dyDescent="0.25">
      <c r="A109" s="664"/>
      <c r="B109" s="521"/>
      <c r="C109" s="557"/>
      <c r="D109" s="56" t="s">
        <v>59</v>
      </c>
      <c r="E109" s="57" t="s">
        <v>60</v>
      </c>
      <c r="F109" s="310">
        <f t="shared" si="25"/>
        <v>300</v>
      </c>
      <c r="G109" s="347">
        <v>300</v>
      </c>
      <c r="H109" s="347">
        <v>300</v>
      </c>
      <c r="I109" s="347">
        <v>300</v>
      </c>
      <c r="J109" s="348">
        <v>25</v>
      </c>
      <c r="K109" s="348">
        <v>25</v>
      </c>
      <c r="L109" s="348">
        <v>25</v>
      </c>
      <c r="M109" s="348">
        <v>25</v>
      </c>
      <c r="N109" s="348">
        <v>25</v>
      </c>
      <c r="O109" s="348">
        <v>25</v>
      </c>
      <c r="P109" s="348">
        <v>25</v>
      </c>
      <c r="Q109" s="348">
        <v>25</v>
      </c>
      <c r="R109" s="348">
        <v>25</v>
      </c>
      <c r="S109" s="348">
        <v>25</v>
      </c>
      <c r="T109" s="348">
        <v>25</v>
      </c>
      <c r="U109" s="348">
        <v>25</v>
      </c>
      <c r="V109" s="45"/>
      <c r="W109" s="45"/>
      <c r="X109" s="45"/>
      <c r="Y109" s="43"/>
      <c r="Z109" s="43"/>
      <c r="AC109" s="176"/>
      <c r="AD109" s="177"/>
      <c r="AE109" s="176"/>
      <c r="AF109" s="178"/>
      <c r="AG109" s="179"/>
      <c r="AH109" s="178"/>
      <c r="AI109" s="179"/>
      <c r="AJ109" s="178"/>
      <c r="AK109" s="179"/>
      <c r="AL109" s="178"/>
      <c r="AM109" s="179"/>
      <c r="AN109" s="221"/>
      <c r="AO109" s="204"/>
      <c r="AP109" s="221"/>
      <c r="AQ109" s="204"/>
      <c r="AR109" s="221"/>
      <c r="AS109" s="204"/>
      <c r="AT109" s="221"/>
      <c r="AU109" s="204"/>
      <c r="AV109" s="221"/>
      <c r="AW109" s="204"/>
      <c r="AX109" s="221"/>
      <c r="AY109" s="204"/>
      <c r="AZ109" s="221"/>
      <c r="BA109" s="204"/>
      <c r="BB109" s="221"/>
      <c r="BC109" s="204"/>
      <c r="BD109" s="204">
        <f t="shared" si="26"/>
        <v>0</v>
      </c>
      <c r="BE109" s="175" t="e">
        <f t="shared" si="27"/>
        <v>#DIV/0!</v>
      </c>
      <c r="BH109" s="169"/>
      <c r="BI109" s="169"/>
      <c r="BJ109" s="210"/>
      <c r="BK109" s="169"/>
      <c r="BL109" s="169"/>
    </row>
    <row r="110" spans="1:64" s="46" customFormat="1" ht="29.25" customHeight="1" x14ac:dyDescent="0.25">
      <c r="A110" s="664"/>
      <c r="B110" s="521"/>
      <c r="C110" s="557"/>
      <c r="D110" s="56" t="s">
        <v>61</v>
      </c>
      <c r="E110" s="57" t="s">
        <v>53</v>
      </c>
      <c r="F110" s="95">
        <f t="shared" si="25"/>
        <v>90</v>
      </c>
      <c r="G110" s="333">
        <v>90</v>
      </c>
      <c r="H110" s="333">
        <v>90</v>
      </c>
      <c r="I110" s="333">
        <v>90</v>
      </c>
      <c r="J110" s="348">
        <v>7</v>
      </c>
      <c r="K110" s="348">
        <v>7</v>
      </c>
      <c r="L110" s="348">
        <v>7</v>
      </c>
      <c r="M110" s="348">
        <v>7</v>
      </c>
      <c r="N110" s="348">
        <v>7</v>
      </c>
      <c r="O110" s="348">
        <v>7</v>
      </c>
      <c r="P110" s="348">
        <v>8</v>
      </c>
      <c r="Q110" s="348">
        <v>8</v>
      </c>
      <c r="R110" s="348">
        <v>8</v>
      </c>
      <c r="S110" s="348">
        <v>8</v>
      </c>
      <c r="T110" s="348">
        <v>8</v>
      </c>
      <c r="U110" s="348">
        <v>8</v>
      </c>
      <c r="V110" s="45"/>
      <c r="W110" s="45"/>
      <c r="X110" s="45"/>
      <c r="Y110" s="43"/>
      <c r="Z110" s="43"/>
      <c r="AC110" s="176"/>
      <c r="AD110" s="177"/>
      <c r="AE110" s="176"/>
      <c r="AF110" s="178"/>
      <c r="AG110" s="179"/>
      <c r="AH110" s="178"/>
      <c r="AI110" s="179"/>
      <c r="AJ110" s="178"/>
      <c r="AK110" s="179"/>
      <c r="AL110" s="178"/>
      <c r="AM110" s="179"/>
      <c r="AN110" s="221"/>
      <c r="AO110" s="204"/>
      <c r="AP110" s="221"/>
      <c r="AQ110" s="204"/>
      <c r="AR110" s="221"/>
      <c r="AS110" s="204"/>
      <c r="AT110" s="221"/>
      <c r="AU110" s="204"/>
      <c r="AV110" s="221"/>
      <c r="AW110" s="204"/>
      <c r="AX110" s="221"/>
      <c r="AY110" s="204"/>
      <c r="AZ110" s="221"/>
      <c r="BA110" s="204"/>
      <c r="BB110" s="221"/>
      <c r="BC110" s="204"/>
      <c r="BD110" s="204">
        <f t="shared" si="26"/>
        <v>0</v>
      </c>
      <c r="BE110" s="175" t="e">
        <f t="shared" si="27"/>
        <v>#DIV/0!</v>
      </c>
      <c r="BH110" s="169"/>
      <c r="BI110" s="169"/>
      <c r="BJ110" s="210"/>
      <c r="BK110" s="169"/>
      <c r="BL110" s="169"/>
    </row>
    <row r="111" spans="1:64" s="46" customFormat="1" ht="29.25" customHeight="1" x14ac:dyDescent="0.25">
      <c r="A111" s="664"/>
      <c r="B111" s="521"/>
      <c r="C111" s="557"/>
      <c r="D111" s="56" t="s">
        <v>62</v>
      </c>
      <c r="E111" s="57" t="s">
        <v>53</v>
      </c>
      <c r="F111" s="95">
        <f t="shared" si="25"/>
        <v>200</v>
      </c>
      <c r="G111" s="333">
        <v>200</v>
      </c>
      <c r="H111" s="333">
        <v>200</v>
      </c>
      <c r="I111" s="333">
        <v>200</v>
      </c>
      <c r="J111" s="348">
        <v>15</v>
      </c>
      <c r="K111" s="348">
        <v>17</v>
      </c>
      <c r="L111" s="348">
        <v>17</v>
      </c>
      <c r="M111" s="348">
        <v>17</v>
      </c>
      <c r="N111" s="348">
        <v>15</v>
      </c>
      <c r="O111" s="348">
        <v>17</v>
      </c>
      <c r="P111" s="348">
        <v>17</v>
      </c>
      <c r="Q111" s="348">
        <v>17</v>
      </c>
      <c r="R111" s="348">
        <v>17</v>
      </c>
      <c r="S111" s="348">
        <v>17</v>
      </c>
      <c r="T111" s="348">
        <v>17</v>
      </c>
      <c r="U111" s="348">
        <v>17</v>
      </c>
      <c r="V111" s="45"/>
      <c r="W111" s="45"/>
      <c r="X111" s="45"/>
      <c r="Y111" s="43"/>
      <c r="Z111" s="43"/>
      <c r="AC111" s="176"/>
      <c r="AD111" s="177"/>
      <c r="AE111" s="176"/>
      <c r="AF111" s="178"/>
      <c r="AG111" s="179"/>
      <c r="AH111" s="178"/>
      <c r="AI111" s="179"/>
      <c r="AJ111" s="178"/>
      <c r="AK111" s="179"/>
      <c r="AL111" s="178"/>
      <c r="AM111" s="179"/>
      <c r="AN111" s="221"/>
      <c r="AO111" s="204"/>
      <c r="AP111" s="221"/>
      <c r="AQ111" s="204"/>
      <c r="AR111" s="221"/>
      <c r="AS111" s="204"/>
      <c r="AT111" s="221"/>
      <c r="AU111" s="204"/>
      <c r="AV111" s="221"/>
      <c r="AW111" s="204"/>
      <c r="AX111" s="221"/>
      <c r="AY111" s="204"/>
      <c r="AZ111" s="221"/>
      <c r="BA111" s="204"/>
      <c r="BB111" s="221"/>
      <c r="BC111" s="204"/>
      <c r="BD111" s="204">
        <f t="shared" si="26"/>
        <v>0</v>
      </c>
      <c r="BE111" s="175" t="e">
        <f t="shared" si="27"/>
        <v>#DIV/0!</v>
      </c>
      <c r="BH111" s="169"/>
      <c r="BI111" s="169"/>
      <c r="BJ111" s="210"/>
      <c r="BK111" s="169"/>
      <c r="BL111" s="169"/>
    </row>
    <row r="112" spans="1:64" s="46" customFormat="1" ht="29.25" customHeight="1" x14ac:dyDescent="0.25">
      <c r="A112" s="664"/>
      <c r="B112" s="521"/>
      <c r="C112" s="557"/>
      <c r="D112" s="56" t="s">
        <v>63</v>
      </c>
      <c r="E112" s="57" t="s">
        <v>53</v>
      </c>
      <c r="F112" s="310">
        <f t="shared" si="25"/>
        <v>2500</v>
      </c>
      <c r="G112" s="347">
        <v>2500</v>
      </c>
      <c r="H112" s="347">
        <v>2905</v>
      </c>
      <c r="I112" s="347">
        <v>2905</v>
      </c>
      <c r="J112" s="348">
        <v>208</v>
      </c>
      <c r="K112" s="348">
        <v>208</v>
      </c>
      <c r="L112" s="348">
        <v>208</v>
      </c>
      <c r="M112" s="348">
        <v>210</v>
      </c>
      <c r="N112" s="348">
        <v>208</v>
      </c>
      <c r="O112" s="348">
        <v>208</v>
      </c>
      <c r="P112" s="348">
        <v>208</v>
      </c>
      <c r="Q112" s="348">
        <v>208</v>
      </c>
      <c r="R112" s="348">
        <v>210</v>
      </c>
      <c r="S112" s="348">
        <v>208</v>
      </c>
      <c r="T112" s="348">
        <v>208</v>
      </c>
      <c r="U112" s="348">
        <v>208</v>
      </c>
      <c r="V112" s="45"/>
      <c r="W112" s="45"/>
      <c r="X112" s="45"/>
      <c r="Y112" s="43"/>
      <c r="Z112" s="43"/>
      <c r="AC112" s="176"/>
      <c r="AD112" s="177"/>
      <c r="AE112" s="176"/>
      <c r="AF112" s="223"/>
      <c r="AG112" s="224"/>
      <c r="AH112" s="178"/>
      <c r="AI112" s="179"/>
      <c r="AJ112" s="178"/>
      <c r="AK112" s="179"/>
      <c r="AL112" s="178"/>
      <c r="AM112" s="179"/>
      <c r="AN112" s="221"/>
      <c r="AO112" s="204"/>
      <c r="AP112" s="221"/>
      <c r="AQ112" s="204"/>
      <c r="AR112" s="221"/>
      <c r="AS112" s="204"/>
      <c r="AT112" s="221"/>
      <c r="AU112" s="204"/>
      <c r="AV112" s="221"/>
      <c r="AW112" s="204"/>
      <c r="AX112" s="221"/>
      <c r="AY112" s="204"/>
      <c r="AZ112" s="221"/>
      <c r="BA112" s="204"/>
      <c r="BB112" s="221"/>
      <c r="BC112" s="204"/>
      <c r="BD112" s="204">
        <f t="shared" si="26"/>
        <v>0</v>
      </c>
      <c r="BE112" s="175" t="e">
        <f t="shared" si="27"/>
        <v>#DIV/0!</v>
      </c>
      <c r="BH112" s="169"/>
      <c r="BI112" s="169"/>
      <c r="BJ112" s="210"/>
      <c r="BK112" s="169"/>
      <c r="BL112" s="169"/>
    </row>
    <row r="113" spans="1:64" s="46" customFormat="1" ht="29.25" customHeight="1" x14ac:dyDescent="0.25">
      <c r="A113" s="664"/>
      <c r="B113" s="521"/>
      <c r="C113" s="557"/>
      <c r="D113" s="56" t="s">
        <v>64</v>
      </c>
      <c r="E113" s="57" t="s">
        <v>53</v>
      </c>
      <c r="F113" s="310">
        <f t="shared" si="25"/>
        <v>7000</v>
      </c>
      <c r="G113" s="347">
        <v>7000</v>
      </c>
      <c r="H113" s="347">
        <v>7000</v>
      </c>
      <c r="I113" s="347">
        <v>7395</v>
      </c>
      <c r="J113" s="348">
        <v>583</v>
      </c>
      <c r="K113" s="348">
        <v>583</v>
      </c>
      <c r="L113" s="348">
        <v>585</v>
      </c>
      <c r="M113" s="348">
        <v>583</v>
      </c>
      <c r="N113" s="348">
        <v>583</v>
      </c>
      <c r="O113" s="348">
        <v>583</v>
      </c>
      <c r="P113" s="348">
        <v>583</v>
      </c>
      <c r="Q113" s="348">
        <v>585</v>
      </c>
      <c r="R113" s="348">
        <v>583</v>
      </c>
      <c r="S113" s="348">
        <v>583</v>
      </c>
      <c r="T113" s="348">
        <v>583</v>
      </c>
      <c r="U113" s="348">
        <v>583</v>
      </c>
      <c r="V113" s="45"/>
      <c r="W113" s="45"/>
      <c r="X113" s="45"/>
      <c r="Y113" s="43"/>
      <c r="Z113" s="43"/>
      <c r="AC113" s="176"/>
      <c r="AD113" s="177"/>
      <c r="AE113" s="176"/>
      <c r="AF113" s="178"/>
      <c r="AG113" s="179"/>
      <c r="AH113" s="178"/>
      <c r="AI113" s="179"/>
      <c r="AJ113" s="178"/>
      <c r="AK113" s="179"/>
      <c r="AL113" s="178"/>
      <c r="AM113" s="179"/>
      <c r="AN113" s="221"/>
      <c r="AO113" s="204"/>
      <c r="AP113" s="221"/>
      <c r="AQ113" s="204"/>
      <c r="AR113" s="221"/>
      <c r="AS113" s="204"/>
      <c r="AT113" s="221"/>
      <c r="AU113" s="204"/>
      <c r="AV113" s="221"/>
      <c r="AW113" s="204"/>
      <c r="AX113" s="221"/>
      <c r="AY113" s="204"/>
      <c r="AZ113" s="221"/>
      <c r="BA113" s="204"/>
      <c r="BB113" s="221"/>
      <c r="BC113" s="204"/>
      <c r="BD113" s="204">
        <f t="shared" si="26"/>
        <v>0</v>
      </c>
      <c r="BE113" s="175" t="e">
        <f t="shared" si="27"/>
        <v>#DIV/0!</v>
      </c>
      <c r="BH113" s="169"/>
      <c r="BI113" s="169"/>
      <c r="BJ113" s="210"/>
      <c r="BK113" s="169"/>
      <c r="BL113" s="169"/>
    </row>
    <row r="114" spans="1:64" s="46" customFormat="1" ht="48" customHeight="1" x14ac:dyDescent="0.25">
      <c r="A114" s="664"/>
      <c r="B114" s="644" t="s">
        <v>672</v>
      </c>
      <c r="C114" s="645" t="s">
        <v>671</v>
      </c>
      <c r="D114" s="306" t="s">
        <v>439</v>
      </c>
      <c r="E114" s="311"/>
      <c r="F114" s="333">
        <f>+F115</f>
        <v>105940</v>
      </c>
      <c r="G114" s="333">
        <f t="shared" ref="G114:U114" si="33">+G115</f>
        <v>105940</v>
      </c>
      <c r="H114" s="333">
        <f t="shared" si="33"/>
        <v>132548</v>
      </c>
      <c r="I114" s="333">
        <f t="shared" si="33"/>
        <v>148003</v>
      </c>
      <c r="J114" s="333">
        <f t="shared" si="33"/>
        <v>8830</v>
      </c>
      <c r="K114" s="333">
        <f t="shared" si="33"/>
        <v>8828</v>
      </c>
      <c r="L114" s="333">
        <f t="shared" si="33"/>
        <v>8828</v>
      </c>
      <c r="M114" s="333">
        <f t="shared" si="33"/>
        <v>8828</v>
      </c>
      <c r="N114" s="333">
        <f t="shared" si="33"/>
        <v>8828</v>
      </c>
      <c r="O114" s="333">
        <f t="shared" si="33"/>
        <v>8830</v>
      </c>
      <c r="P114" s="333">
        <f t="shared" si="33"/>
        <v>8828</v>
      </c>
      <c r="Q114" s="333">
        <f t="shared" si="33"/>
        <v>8828</v>
      </c>
      <c r="R114" s="333">
        <f t="shared" si="33"/>
        <v>8828</v>
      </c>
      <c r="S114" s="333">
        <f t="shared" si="33"/>
        <v>8828</v>
      </c>
      <c r="T114" s="333">
        <f t="shared" si="33"/>
        <v>8828</v>
      </c>
      <c r="U114" s="333">
        <f t="shared" si="33"/>
        <v>8828</v>
      </c>
      <c r="V114" s="45"/>
      <c r="W114" s="45"/>
      <c r="X114" s="45"/>
      <c r="Y114" s="43"/>
      <c r="Z114" s="43"/>
      <c r="AC114" s="176">
        <f>+AE114+AF114+AH114+AJ114+AL114+AN114+AP114+AR114+AT114+AV114+AX114+AZ114+BB114</f>
        <v>9000</v>
      </c>
      <c r="AD114" s="177">
        <f>+AG114+AI114+AK114+AM114+AO114+AQ114+AS114+AU114+AW114+AY114+BA114+BC114</f>
        <v>0</v>
      </c>
      <c r="AE114" s="176">
        <v>9000</v>
      </c>
      <c r="AF114" s="223"/>
      <c r="AG114" s="224"/>
      <c r="AH114" s="178"/>
      <c r="AI114" s="179"/>
      <c r="AJ114" s="178"/>
      <c r="AK114" s="179"/>
      <c r="AL114" s="178"/>
      <c r="AM114" s="179"/>
      <c r="AN114" s="221"/>
      <c r="AO114" s="204"/>
      <c r="AP114" s="221"/>
      <c r="AQ114" s="204"/>
      <c r="AR114" s="221"/>
      <c r="AS114" s="204"/>
      <c r="AT114" s="221"/>
      <c r="AU114" s="204"/>
      <c r="AV114" s="221"/>
      <c r="AW114" s="204"/>
      <c r="AX114" s="221"/>
      <c r="AY114" s="204"/>
      <c r="AZ114" s="221"/>
      <c r="BA114" s="204"/>
      <c r="BB114" s="221"/>
      <c r="BC114" s="204"/>
      <c r="BD114" s="204">
        <f t="shared" si="26"/>
        <v>0</v>
      </c>
      <c r="BE114" s="175">
        <f t="shared" si="27"/>
        <v>0</v>
      </c>
      <c r="BH114" s="181">
        <f>+BK114-AC114</f>
        <v>-9000</v>
      </c>
      <c r="BI114" s="181">
        <f>+BL114-AD114</f>
        <v>0</v>
      </c>
      <c r="BJ114" s="208"/>
      <c r="BK114" s="181"/>
      <c r="BL114" s="181"/>
    </row>
    <row r="115" spans="1:64" s="46" customFormat="1" ht="46.5" customHeight="1" x14ac:dyDescent="0.25">
      <c r="A115" s="664"/>
      <c r="B115" s="644"/>
      <c r="C115" s="645"/>
      <c r="D115" s="56" t="s">
        <v>65</v>
      </c>
      <c r="E115" s="57" t="s">
        <v>60</v>
      </c>
      <c r="F115" s="310">
        <f t="shared" si="25"/>
        <v>105940</v>
      </c>
      <c r="G115" s="347">
        <v>105940</v>
      </c>
      <c r="H115" s="347">
        <v>132548</v>
      </c>
      <c r="I115" s="347">
        <v>148003</v>
      </c>
      <c r="J115" s="371">
        <v>8830</v>
      </c>
      <c r="K115" s="371">
        <v>8828</v>
      </c>
      <c r="L115" s="371">
        <v>8828</v>
      </c>
      <c r="M115" s="371">
        <v>8828</v>
      </c>
      <c r="N115" s="371">
        <v>8828</v>
      </c>
      <c r="O115" s="371">
        <v>8830</v>
      </c>
      <c r="P115" s="371">
        <v>8828</v>
      </c>
      <c r="Q115" s="371">
        <v>8828</v>
      </c>
      <c r="R115" s="371">
        <v>8828</v>
      </c>
      <c r="S115" s="371">
        <v>8828</v>
      </c>
      <c r="T115" s="371">
        <v>8828</v>
      </c>
      <c r="U115" s="371">
        <v>8828</v>
      </c>
      <c r="V115" s="45"/>
      <c r="W115" s="45"/>
      <c r="X115" s="45"/>
      <c r="Y115" s="43"/>
      <c r="Z115" s="43"/>
      <c r="AC115" s="176"/>
      <c r="AD115" s="177"/>
      <c r="AE115" s="176"/>
      <c r="AF115" s="223"/>
      <c r="AG115" s="224"/>
      <c r="AH115" s="178"/>
      <c r="AI115" s="179"/>
      <c r="AJ115" s="178"/>
      <c r="AK115" s="179"/>
      <c r="AL115" s="178"/>
      <c r="AM115" s="179"/>
      <c r="AN115" s="221"/>
      <c r="AO115" s="204"/>
      <c r="AP115" s="221"/>
      <c r="AQ115" s="204"/>
      <c r="AR115" s="221"/>
      <c r="AS115" s="204"/>
      <c r="AT115" s="221"/>
      <c r="AU115" s="204"/>
      <c r="AV115" s="221"/>
      <c r="AW115" s="204"/>
      <c r="AX115" s="221"/>
      <c r="AY115" s="204"/>
      <c r="AZ115" s="221"/>
      <c r="BA115" s="204"/>
      <c r="BB115" s="221"/>
      <c r="BC115" s="204"/>
      <c r="BD115" s="204">
        <f t="shared" si="26"/>
        <v>0</v>
      </c>
      <c r="BE115" s="175" t="e">
        <f t="shared" si="27"/>
        <v>#DIV/0!</v>
      </c>
      <c r="BH115" s="169"/>
      <c r="BI115" s="169"/>
      <c r="BJ115" s="210"/>
      <c r="BK115" s="169"/>
      <c r="BL115" s="169"/>
    </row>
    <row r="116" spans="1:64" s="46" customFormat="1" ht="55.5" customHeight="1" x14ac:dyDescent="0.25">
      <c r="A116" s="664"/>
      <c r="B116" s="644" t="s">
        <v>464</v>
      </c>
      <c r="C116" s="645" t="s">
        <v>76</v>
      </c>
      <c r="D116" s="306" t="s">
        <v>439</v>
      </c>
      <c r="E116" s="306"/>
      <c r="F116" s="347">
        <f>SUM(F117:F124)</f>
        <v>960</v>
      </c>
      <c r="G116" s="347">
        <f t="shared" ref="G116:U116" si="34">SUM(G117:G124)</f>
        <v>960</v>
      </c>
      <c r="H116" s="347">
        <f t="shared" si="34"/>
        <v>960</v>
      </c>
      <c r="I116" s="347">
        <f t="shared" si="34"/>
        <v>960</v>
      </c>
      <c r="J116" s="347">
        <f t="shared" si="34"/>
        <v>60</v>
      </c>
      <c r="K116" s="347">
        <f t="shared" si="34"/>
        <v>85</v>
      </c>
      <c r="L116" s="347">
        <f t="shared" si="34"/>
        <v>85</v>
      </c>
      <c r="M116" s="347">
        <f t="shared" si="34"/>
        <v>85</v>
      </c>
      <c r="N116" s="347">
        <f t="shared" si="34"/>
        <v>85</v>
      </c>
      <c r="O116" s="347">
        <f t="shared" si="34"/>
        <v>80</v>
      </c>
      <c r="P116" s="347">
        <f t="shared" si="34"/>
        <v>80</v>
      </c>
      <c r="Q116" s="347">
        <f t="shared" si="34"/>
        <v>83</v>
      </c>
      <c r="R116" s="347">
        <f t="shared" si="34"/>
        <v>83</v>
      </c>
      <c r="S116" s="347">
        <f t="shared" si="34"/>
        <v>80</v>
      </c>
      <c r="T116" s="347">
        <f t="shared" si="34"/>
        <v>80</v>
      </c>
      <c r="U116" s="347">
        <f t="shared" si="34"/>
        <v>74</v>
      </c>
      <c r="V116" s="45"/>
      <c r="W116" s="45"/>
      <c r="X116" s="45"/>
      <c r="Y116" s="43"/>
      <c r="Z116" s="43"/>
      <c r="AC116" s="176">
        <f>+AE116+AF116+AH116+AJ116+AL116+AN116+AP116+AR116+AT116+AV116+AX116+AZ116+BB116</f>
        <v>54500</v>
      </c>
      <c r="AD116" s="177">
        <f>+AG116+AI116+AK116+AM116+AO116+AQ116+AS116+AU116+AW116+AY116+BA116+BC116</f>
        <v>0</v>
      </c>
      <c r="AE116" s="176">
        <v>54500</v>
      </c>
      <c r="AF116" s="223"/>
      <c r="AG116" s="224"/>
      <c r="AH116" s="178"/>
      <c r="AI116" s="179"/>
      <c r="AJ116" s="178"/>
      <c r="AK116" s="179"/>
      <c r="AL116" s="178"/>
      <c r="AM116" s="179"/>
      <c r="AN116" s="221"/>
      <c r="AO116" s="204"/>
      <c r="AP116" s="221"/>
      <c r="AQ116" s="204"/>
      <c r="AR116" s="221"/>
      <c r="AS116" s="204"/>
      <c r="AT116" s="221"/>
      <c r="AU116" s="204"/>
      <c r="AV116" s="221"/>
      <c r="AW116" s="204"/>
      <c r="AX116" s="221"/>
      <c r="AY116" s="204"/>
      <c r="AZ116" s="221"/>
      <c r="BA116" s="204"/>
      <c r="BB116" s="221"/>
      <c r="BC116" s="204"/>
      <c r="BD116" s="204">
        <f t="shared" si="26"/>
        <v>0</v>
      </c>
      <c r="BE116" s="175">
        <f t="shared" si="27"/>
        <v>0</v>
      </c>
      <c r="BH116" s="181">
        <f>+BK116-AC116</f>
        <v>-54500</v>
      </c>
      <c r="BI116" s="181">
        <f>+BL116-AD116</f>
        <v>0</v>
      </c>
      <c r="BJ116" s="208"/>
      <c r="BK116" s="181"/>
      <c r="BL116" s="181"/>
    </row>
    <row r="117" spans="1:64" s="46" customFormat="1" ht="27.75" customHeight="1" x14ac:dyDescent="0.25">
      <c r="A117" s="664"/>
      <c r="B117" s="644"/>
      <c r="C117" s="645"/>
      <c r="D117" s="56" t="s">
        <v>77</v>
      </c>
      <c r="E117" s="57" t="s">
        <v>27</v>
      </c>
      <c r="F117" s="310">
        <f t="shared" ref="F117:F124" si="35">SUM(J117:U117)</f>
        <v>20</v>
      </c>
      <c r="G117" s="333">
        <v>20</v>
      </c>
      <c r="H117" s="333">
        <v>20</v>
      </c>
      <c r="I117" s="333">
        <v>20</v>
      </c>
      <c r="J117" s="348">
        <v>0</v>
      </c>
      <c r="K117" s="348">
        <v>2</v>
      </c>
      <c r="L117" s="348">
        <v>2</v>
      </c>
      <c r="M117" s="348">
        <v>2</v>
      </c>
      <c r="N117" s="348">
        <v>2</v>
      </c>
      <c r="O117" s="348">
        <v>1</v>
      </c>
      <c r="P117" s="348">
        <v>1</v>
      </c>
      <c r="Q117" s="348">
        <v>2</v>
      </c>
      <c r="R117" s="348">
        <v>2</v>
      </c>
      <c r="S117" s="348">
        <v>2</v>
      </c>
      <c r="T117" s="348">
        <v>2</v>
      </c>
      <c r="U117" s="348">
        <v>2</v>
      </c>
      <c r="V117" s="45"/>
      <c r="W117" s="45"/>
      <c r="X117" s="45"/>
      <c r="Y117" s="43"/>
      <c r="Z117" s="43"/>
      <c r="AC117" s="176"/>
      <c r="AD117" s="177"/>
      <c r="AE117" s="176"/>
      <c r="AF117" s="223"/>
      <c r="AG117" s="224"/>
      <c r="AH117" s="178"/>
      <c r="AI117" s="179"/>
      <c r="AJ117" s="178"/>
      <c r="AK117" s="179"/>
      <c r="AL117" s="178"/>
      <c r="AM117" s="179"/>
      <c r="AN117" s="221"/>
      <c r="AO117" s="204"/>
      <c r="AP117" s="221"/>
      <c r="AQ117" s="204"/>
      <c r="AR117" s="221"/>
      <c r="AS117" s="204"/>
      <c r="AT117" s="221"/>
      <c r="AU117" s="204"/>
      <c r="AV117" s="221"/>
      <c r="AW117" s="204"/>
      <c r="AX117" s="221"/>
      <c r="AY117" s="204"/>
      <c r="AZ117" s="221"/>
      <c r="BA117" s="204"/>
      <c r="BB117" s="221"/>
      <c r="BC117" s="204"/>
      <c r="BD117" s="204">
        <f t="shared" si="26"/>
        <v>0</v>
      </c>
      <c r="BE117" s="175" t="e">
        <f t="shared" si="27"/>
        <v>#DIV/0!</v>
      </c>
      <c r="BH117" s="169"/>
      <c r="BI117" s="169"/>
      <c r="BJ117" s="210"/>
      <c r="BK117" s="169"/>
      <c r="BL117" s="169"/>
    </row>
    <row r="118" spans="1:64" s="46" customFormat="1" ht="27.75" customHeight="1" x14ac:dyDescent="0.25">
      <c r="A118" s="664"/>
      <c r="B118" s="644"/>
      <c r="C118" s="645"/>
      <c r="D118" s="56" t="s">
        <v>78</v>
      </c>
      <c r="E118" s="57" t="s">
        <v>27</v>
      </c>
      <c r="F118" s="310">
        <f t="shared" si="35"/>
        <v>400</v>
      </c>
      <c r="G118" s="333">
        <v>400</v>
      </c>
      <c r="H118" s="333">
        <v>400</v>
      </c>
      <c r="I118" s="333">
        <v>400</v>
      </c>
      <c r="J118" s="348">
        <v>30</v>
      </c>
      <c r="K118" s="348">
        <v>35</v>
      </c>
      <c r="L118" s="348">
        <v>35</v>
      </c>
      <c r="M118" s="348">
        <v>35</v>
      </c>
      <c r="N118" s="348">
        <v>35</v>
      </c>
      <c r="O118" s="348">
        <v>33</v>
      </c>
      <c r="P118" s="348">
        <v>33</v>
      </c>
      <c r="Q118" s="348">
        <v>33</v>
      </c>
      <c r="R118" s="348">
        <v>33</v>
      </c>
      <c r="S118" s="348">
        <v>33</v>
      </c>
      <c r="T118" s="348">
        <v>33</v>
      </c>
      <c r="U118" s="348">
        <v>32</v>
      </c>
      <c r="V118" s="45"/>
      <c r="W118" s="45"/>
      <c r="X118" s="45"/>
      <c r="Y118" s="43"/>
      <c r="Z118" s="43"/>
      <c r="AC118" s="176"/>
      <c r="AD118" s="177"/>
      <c r="AE118" s="176"/>
      <c r="AF118" s="223"/>
      <c r="AG118" s="224"/>
      <c r="AH118" s="178"/>
      <c r="AI118" s="179"/>
      <c r="AJ118" s="178"/>
      <c r="AK118" s="179"/>
      <c r="AL118" s="178"/>
      <c r="AM118" s="179"/>
      <c r="AN118" s="221"/>
      <c r="AO118" s="204"/>
      <c r="AP118" s="221"/>
      <c r="AQ118" s="204"/>
      <c r="AR118" s="221"/>
      <c r="AS118" s="204"/>
      <c r="AT118" s="221"/>
      <c r="AU118" s="204"/>
      <c r="AV118" s="221"/>
      <c r="AW118" s="204"/>
      <c r="AX118" s="221"/>
      <c r="AY118" s="204"/>
      <c r="AZ118" s="221"/>
      <c r="BA118" s="204"/>
      <c r="BB118" s="221"/>
      <c r="BC118" s="204"/>
      <c r="BD118" s="204">
        <f t="shared" si="26"/>
        <v>0</v>
      </c>
      <c r="BE118" s="175" t="e">
        <f t="shared" si="27"/>
        <v>#DIV/0!</v>
      </c>
      <c r="BH118" s="169"/>
      <c r="BI118" s="169"/>
      <c r="BJ118" s="210"/>
      <c r="BK118" s="169"/>
      <c r="BL118" s="169"/>
    </row>
    <row r="119" spans="1:64" s="46" customFormat="1" ht="27.75" customHeight="1" x14ac:dyDescent="0.25">
      <c r="A119" s="664"/>
      <c r="B119" s="644"/>
      <c r="C119" s="645"/>
      <c r="D119" s="56" t="s">
        <v>79</v>
      </c>
      <c r="E119" s="57" t="s">
        <v>27</v>
      </c>
      <c r="F119" s="310">
        <f t="shared" si="35"/>
        <v>20</v>
      </c>
      <c r="G119" s="333">
        <v>20</v>
      </c>
      <c r="H119" s="333">
        <v>20</v>
      </c>
      <c r="I119" s="333">
        <v>20</v>
      </c>
      <c r="J119" s="348">
        <v>0</v>
      </c>
      <c r="K119" s="348">
        <v>2</v>
      </c>
      <c r="L119" s="348">
        <v>2</v>
      </c>
      <c r="M119" s="348">
        <v>2</v>
      </c>
      <c r="N119" s="348">
        <v>2</v>
      </c>
      <c r="O119" s="348">
        <v>1</v>
      </c>
      <c r="P119" s="348">
        <v>1</v>
      </c>
      <c r="Q119" s="348">
        <v>2</v>
      </c>
      <c r="R119" s="348">
        <v>2</v>
      </c>
      <c r="S119" s="348">
        <v>2</v>
      </c>
      <c r="T119" s="348">
        <v>2</v>
      </c>
      <c r="U119" s="348">
        <v>2</v>
      </c>
      <c r="V119" s="45"/>
      <c r="W119" s="45"/>
      <c r="X119" s="45"/>
      <c r="Y119" s="43"/>
      <c r="Z119" s="43"/>
      <c r="AC119" s="176"/>
      <c r="AD119" s="177"/>
      <c r="AE119" s="176"/>
      <c r="AF119" s="223"/>
      <c r="AG119" s="224"/>
      <c r="AH119" s="178"/>
      <c r="AI119" s="179"/>
      <c r="AJ119" s="178"/>
      <c r="AK119" s="179"/>
      <c r="AL119" s="178"/>
      <c r="AM119" s="179"/>
      <c r="AN119" s="221"/>
      <c r="AO119" s="204"/>
      <c r="AP119" s="221"/>
      <c r="AQ119" s="204"/>
      <c r="AR119" s="221"/>
      <c r="AS119" s="204"/>
      <c r="AT119" s="221"/>
      <c r="AU119" s="204"/>
      <c r="AV119" s="221"/>
      <c r="AW119" s="204"/>
      <c r="AX119" s="221"/>
      <c r="AY119" s="204"/>
      <c r="AZ119" s="221"/>
      <c r="BA119" s="204"/>
      <c r="BB119" s="221"/>
      <c r="BC119" s="204"/>
      <c r="BD119" s="204">
        <f t="shared" si="26"/>
        <v>0</v>
      </c>
      <c r="BE119" s="175" t="e">
        <f t="shared" si="27"/>
        <v>#DIV/0!</v>
      </c>
      <c r="BH119" s="169"/>
      <c r="BI119" s="169"/>
      <c r="BJ119" s="210"/>
      <c r="BK119" s="169"/>
      <c r="BL119" s="169"/>
    </row>
    <row r="120" spans="1:64" s="46" customFormat="1" ht="27.75" customHeight="1" x14ac:dyDescent="0.25">
      <c r="A120" s="664"/>
      <c r="B120" s="644"/>
      <c r="C120" s="645"/>
      <c r="D120" s="56" t="s">
        <v>80</v>
      </c>
      <c r="E120" s="57" t="s">
        <v>27</v>
      </c>
      <c r="F120" s="310">
        <f t="shared" si="35"/>
        <v>200</v>
      </c>
      <c r="G120" s="333">
        <v>200</v>
      </c>
      <c r="H120" s="333">
        <v>200</v>
      </c>
      <c r="I120" s="333">
        <v>200</v>
      </c>
      <c r="J120" s="348">
        <v>15</v>
      </c>
      <c r="K120" s="348">
        <v>17</v>
      </c>
      <c r="L120" s="348">
        <v>17</v>
      </c>
      <c r="M120" s="348">
        <v>17</v>
      </c>
      <c r="N120" s="348">
        <v>17</v>
      </c>
      <c r="O120" s="348">
        <v>17</v>
      </c>
      <c r="P120" s="348">
        <v>17</v>
      </c>
      <c r="Q120" s="348">
        <v>17</v>
      </c>
      <c r="R120" s="348">
        <v>17</v>
      </c>
      <c r="S120" s="348">
        <v>17</v>
      </c>
      <c r="T120" s="348">
        <v>17</v>
      </c>
      <c r="U120" s="348">
        <v>15</v>
      </c>
      <c r="V120" s="45"/>
      <c r="W120" s="45"/>
      <c r="X120" s="45"/>
      <c r="Y120" s="43"/>
      <c r="Z120" s="43"/>
      <c r="AC120" s="176"/>
      <c r="AD120" s="177"/>
      <c r="AE120" s="176"/>
      <c r="AF120" s="223"/>
      <c r="AG120" s="224"/>
      <c r="AH120" s="178"/>
      <c r="AI120" s="179"/>
      <c r="AJ120" s="178"/>
      <c r="AK120" s="179"/>
      <c r="AL120" s="178"/>
      <c r="AM120" s="179"/>
      <c r="AN120" s="221"/>
      <c r="AO120" s="204"/>
      <c r="AP120" s="221"/>
      <c r="AQ120" s="204"/>
      <c r="AR120" s="221"/>
      <c r="AS120" s="204"/>
      <c r="AT120" s="221"/>
      <c r="AU120" s="204"/>
      <c r="AV120" s="221"/>
      <c r="AW120" s="204"/>
      <c r="AX120" s="221"/>
      <c r="AY120" s="204"/>
      <c r="AZ120" s="221"/>
      <c r="BA120" s="204"/>
      <c r="BB120" s="221"/>
      <c r="BC120" s="204"/>
      <c r="BD120" s="204">
        <f t="shared" si="26"/>
        <v>0</v>
      </c>
      <c r="BE120" s="175" t="e">
        <f t="shared" si="27"/>
        <v>#DIV/0!</v>
      </c>
      <c r="BH120" s="169"/>
      <c r="BI120" s="169"/>
      <c r="BJ120" s="210"/>
      <c r="BK120" s="169"/>
      <c r="BL120" s="169"/>
    </row>
    <row r="121" spans="1:64" s="46" customFormat="1" ht="27.75" customHeight="1" x14ac:dyDescent="0.25">
      <c r="A121" s="664"/>
      <c r="B121" s="644"/>
      <c r="C121" s="645"/>
      <c r="D121" s="56" t="s">
        <v>81</v>
      </c>
      <c r="E121" s="57" t="s">
        <v>27</v>
      </c>
      <c r="F121" s="310">
        <f t="shared" si="35"/>
        <v>100</v>
      </c>
      <c r="G121" s="347">
        <v>100</v>
      </c>
      <c r="H121" s="347">
        <v>100</v>
      </c>
      <c r="I121" s="347">
        <v>100</v>
      </c>
      <c r="J121" s="348">
        <v>5</v>
      </c>
      <c r="K121" s="348">
        <v>9</v>
      </c>
      <c r="L121" s="348">
        <v>9</v>
      </c>
      <c r="M121" s="348">
        <v>9</v>
      </c>
      <c r="N121" s="348">
        <v>9</v>
      </c>
      <c r="O121" s="348">
        <v>9</v>
      </c>
      <c r="P121" s="348">
        <v>9</v>
      </c>
      <c r="Q121" s="348">
        <v>9</v>
      </c>
      <c r="R121" s="348">
        <v>9</v>
      </c>
      <c r="S121" s="348">
        <v>8</v>
      </c>
      <c r="T121" s="348">
        <v>8</v>
      </c>
      <c r="U121" s="348">
        <v>7</v>
      </c>
      <c r="V121" s="45"/>
      <c r="W121" s="45"/>
      <c r="X121" s="45"/>
      <c r="Y121" s="43"/>
      <c r="Z121" s="43"/>
      <c r="AC121" s="176"/>
      <c r="AD121" s="177"/>
      <c r="AE121" s="176"/>
      <c r="AF121" s="223"/>
      <c r="AG121" s="224"/>
      <c r="AH121" s="178"/>
      <c r="AI121" s="179"/>
      <c r="AJ121" s="178"/>
      <c r="AK121" s="179"/>
      <c r="AL121" s="178"/>
      <c r="AM121" s="179"/>
      <c r="AN121" s="221"/>
      <c r="AO121" s="204"/>
      <c r="AP121" s="221"/>
      <c r="AQ121" s="204"/>
      <c r="AR121" s="221"/>
      <c r="AS121" s="204"/>
      <c r="AT121" s="221"/>
      <c r="AU121" s="204"/>
      <c r="AV121" s="221"/>
      <c r="AW121" s="204"/>
      <c r="AX121" s="221"/>
      <c r="AY121" s="204"/>
      <c r="AZ121" s="221"/>
      <c r="BA121" s="204"/>
      <c r="BB121" s="221"/>
      <c r="BC121" s="204"/>
      <c r="BD121" s="204">
        <f t="shared" si="26"/>
        <v>0</v>
      </c>
      <c r="BE121" s="175" t="e">
        <f t="shared" si="27"/>
        <v>#DIV/0!</v>
      </c>
      <c r="BH121" s="169"/>
      <c r="BI121" s="169"/>
      <c r="BJ121" s="210"/>
      <c r="BK121" s="169"/>
      <c r="BL121" s="169"/>
    </row>
    <row r="122" spans="1:64" s="46" customFormat="1" ht="27.75" customHeight="1" x14ac:dyDescent="0.25">
      <c r="A122" s="664"/>
      <c r="B122" s="644"/>
      <c r="C122" s="645"/>
      <c r="D122" s="56" t="s">
        <v>438</v>
      </c>
      <c r="E122" s="57" t="s">
        <v>27</v>
      </c>
      <c r="F122" s="310">
        <f t="shared" si="35"/>
        <v>100</v>
      </c>
      <c r="G122" s="347">
        <v>100</v>
      </c>
      <c r="H122" s="347">
        <v>100</v>
      </c>
      <c r="I122" s="347">
        <v>100</v>
      </c>
      <c r="J122" s="348">
        <v>5</v>
      </c>
      <c r="K122" s="348">
        <v>9</v>
      </c>
      <c r="L122" s="348">
        <v>9</v>
      </c>
      <c r="M122" s="348">
        <v>9</v>
      </c>
      <c r="N122" s="348">
        <v>9</v>
      </c>
      <c r="O122" s="348">
        <v>9</v>
      </c>
      <c r="P122" s="348">
        <v>9</v>
      </c>
      <c r="Q122" s="348">
        <v>9</v>
      </c>
      <c r="R122" s="348">
        <v>9</v>
      </c>
      <c r="S122" s="348">
        <v>8</v>
      </c>
      <c r="T122" s="348">
        <v>8</v>
      </c>
      <c r="U122" s="348">
        <v>7</v>
      </c>
      <c r="V122" s="45"/>
      <c r="W122" s="45"/>
      <c r="X122" s="45"/>
      <c r="Y122" s="43"/>
      <c r="Z122" s="43"/>
      <c r="AC122" s="176"/>
      <c r="AD122" s="177"/>
      <c r="AE122" s="176"/>
      <c r="AF122" s="178"/>
      <c r="AG122" s="179"/>
      <c r="AH122" s="178"/>
      <c r="AI122" s="179"/>
      <c r="AJ122" s="178"/>
      <c r="AK122" s="179"/>
      <c r="AL122" s="178"/>
      <c r="AM122" s="179"/>
      <c r="AN122" s="221"/>
      <c r="AO122" s="204"/>
      <c r="AP122" s="221"/>
      <c r="AQ122" s="204"/>
      <c r="AR122" s="221"/>
      <c r="AS122" s="204"/>
      <c r="AT122" s="221"/>
      <c r="AU122" s="204"/>
      <c r="AV122" s="221"/>
      <c r="AW122" s="204"/>
      <c r="AX122" s="221"/>
      <c r="AY122" s="204"/>
      <c r="AZ122" s="221"/>
      <c r="BA122" s="204"/>
      <c r="BB122" s="221"/>
      <c r="BC122" s="204"/>
      <c r="BD122" s="204">
        <f t="shared" si="26"/>
        <v>0</v>
      </c>
      <c r="BE122" s="175" t="e">
        <f t="shared" si="27"/>
        <v>#DIV/0!</v>
      </c>
      <c r="BH122" s="169"/>
      <c r="BI122" s="169"/>
      <c r="BJ122" s="210"/>
      <c r="BK122" s="169"/>
      <c r="BL122" s="169"/>
    </row>
    <row r="123" spans="1:64" s="46" customFormat="1" ht="27.75" customHeight="1" x14ac:dyDescent="0.25">
      <c r="A123" s="664"/>
      <c r="B123" s="644"/>
      <c r="C123" s="645"/>
      <c r="D123" s="56" t="s">
        <v>82</v>
      </c>
      <c r="E123" s="57" t="s">
        <v>27</v>
      </c>
      <c r="F123" s="310">
        <f t="shared" si="35"/>
        <v>100</v>
      </c>
      <c r="G123" s="333">
        <v>100</v>
      </c>
      <c r="H123" s="333">
        <v>100</v>
      </c>
      <c r="I123" s="333">
        <v>100</v>
      </c>
      <c r="J123" s="348">
        <v>5</v>
      </c>
      <c r="K123" s="348">
        <v>9</v>
      </c>
      <c r="L123" s="348">
        <v>9</v>
      </c>
      <c r="M123" s="348">
        <v>9</v>
      </c>
      <c r="N123" s="348">
        <v>9</v>
      </c>
      <c r="O123" s="348">
        <v>9</v>
      </c>
      <c r="P123" s="348">
        <v>9</v>
      </c>
      <c r="Q123" s="348">
        <v>9</v>
      </c>
      <c r="R123" s="348">
        <v>9</v>
      </c>
      <c r="S123" s="348">
        <v>8</v>
      </c>
      <c r="T123" s="348">
        <v>8</v>
      </c>
      <c r="U123" s="348">
        <v>7</v>
      </c>
      <c r="V123" s="45"/>
      <c r="W123" s="45"/>
      <c r="X123" s="45"/>
      <c r="Y123" s="43"/>
      <c r="Z123" s="43"/>
      <c r="AC123" s="176"/>
      <c r="AD123" s="177"/>
      <c r="AE123" s="176"/>
      <c r="AF123" s="178"/>
      <c r="AG123" s="179"/>
      <c r="AH123" s="178"/>
      <c r="AI123" s="179"/>
      <c r="AJ123" s="178"/>
      <c r="AK123" s="179"/>
      <c r="AL123" s="178"/>
      <c r="AM123" s="179"/>
      <c r="AN123" s="221"/>
      <c r="AO123" s="204"/>
      <c r="AP123" s="221"/>
      <c r="AQ123" s="204"/>
      <c r="AR123" s="221"/>
      <c r="AS123" s="204"/>
      <c r="AT123" s="221"/>
      <c r="AU123" s="204"/>
      <c r="AV123" s="221"/>
      <c r="AW123" s="204"/>
      <c r="AX123" s="221"/>
      <c r="AY123" s="204"/>
      <c r="AZ123" s="221"/>
      <c r="BA123" s="204"/>
      <c r="BB123" s="221"/>
      <c r="BC123" s="204"/>
      <c r="BD123" s="204">
        <f t="shared" si="26"/>
        <v>0</v>
      </c>
      <c r="BE123" s="175" t="e">
        <f t="shared" si="27"/>
        <v>#DIV/0!</v>
      </c>
      <c r="BH123" s="169"/>
      <c r="BI123" s="169"/>
      <c r="BJ123" s="210"/>
      <c r="BK123" s="169"/>
      <c r="BL123" s="169"/>
    </row>
    <row r="124" spans="1:64" s="46" customFormat="1" ht="27.75" customHeight="1" x14ac:dyDescent="0.25">
      <c r="A124" s="664"/>
      <c r="B124" s="644"/>
      <c r="C124" s="645"/>
      <c r="D124" s="56" t="s">
        <v>558</v>
      </c>
      <c r="E124" s="57" t="s">
        <v>27</v>
      </c>
      <c r="F124" s="310">
        <f t="shared" si="35"/>
        <v>20</v>
      </c>
      <c r="G124" s="333">
        <v>20</v>
      </c>
      <c r="H124" s="333">
        <v>20</v>
      </c>
      <c r="I124" s="333">
        <v>20</v>
      </c>
      <c r="J124" s="348">
        <v>0</v>
      </c>
      <c r="K124" s="348">
        <v>2</v>
      </c>
      <c r="L124" s="348">
        <v>2</v>
      </c>
      <c r="M124" s="348">
        <v>2</v>
      </c>
      <c r="N124" s="348">
        <v>2</v>
      </c>
      <c r="O124" s="348">
        <v>1</v>
      </c>
      <c r="P124" s="348">
        <v>1</v>
      </c>
      <c r="Q124" s="348">
        <v>2</v>
      </c>
      <c r="R124" s="348">
        <v>2</v>
      </c>
      <c r="S124" s="348">
        <v>2</v>
      </c>
      <c r="T124" s="348">
        <v>2</v>
      </c>
      <c r="U124" s="348">
        <v>2</v>
      </c>
      <c r="V124" s="45"/>
      <c r="W124" s="45"/>
      <c r="X124" s="45"/>
      <c r="Y124" s="43"/>
      <c r="Z124" s="43"/>
      <c r="AC124" s="176"/>
      <c r="AD124" s="177"/>
      <c r="AE124" s="176"/>
      <c r="AF124" s="178"/>
      <c r="AG124" s="179"/>
      <c r="AH124" s="178"/>
      <c r="AI124" s="179"/>
      <c r="AJ124" s="178"/>
      <c r="AK124" s="179"/>
      <c r="AL124" s="178"/>
      <c r="AM124" s="179"/>
      <c r="AN124" s="221"/>
      <c r="AO124" s="204"/>
      <c r="AP124" s="221"/>
      <c r="AQ124" s="204"/>
      <c r="AR124" s="221"/>
      <c r="AS124" s="204"/>
      <c r="AT124" s="221"/>
      <c r="AU124" s="204"/>
      <c r="AV124" s="221"/>
      <c r="AW124" s="204"/>
      <c r="AX124" s="221"/>
      <c r="AY124" s="204"/>
      <c r="AZ124" s="221"/>
      <c r="BA124" s="204"/>
      <c r="BB124" s="221"/>
      <c r="BC124" s="204"/>
      <c r="BD124" s="204">
        <f t="shared" si="26"/>
        <v>0</v>
      </c>
      <c r="BE124" s="175" t="e">
        <f t="shared" si="27"/>
        <v>#DIV/0!</v>
      </c>
      <c r="BH124" s="169"/>
      <c r="BI124" s="169"/>
      <c r="BJ124" s="210"/>
      <c r="BK124" s="169"/>
      <c r="BL124" s="169"/>
    </row>
    <row r="125" spans="1:64" s="46" customFormat="1" ht="48.75" customHeight="1" x14ac:dyDescent="0.25">
      <c r="A125" s="664"/>
      <c r="B125" s="644" t="s">
        <v>465</v>
      </c>
      <c r="C125" s="645" t="s">
        <v>83</v>
      </c>
      <c r="D125" s="306" t="s">
        <v>439</v>
      </c>
      <c r="E125" s="306"/>
      <c r="F125" s="347">
        <f>+F126</f>
        <v>6618</v>
      </c>
      <c r="G125" s="347">
        <f t="shared" ref="G125:U125" si="36">+G126</f>
        <v>6618</v>
      </c>
      <c r="H125" s="347">
        <f t="shared" si="36"/>
        <v>8810</v>
      </c>
      <c r="I125" s="347">
        <f t="shared" si="36"/>
        <v>8810</v>
      </c>
      <c r="J125" s="347">
        <f t="shared" si="36"/>
        <v>552</v>
      </c>
      <c r="K125" s="347">
        <f t="shared" si="36"/>
        <v>552</v>
      </c>
      <c r="L125" s="347">
        <f t="shared" si="36"/>
        <v>552</v>
      </c>
      <c r="M125" s="347">
        <f t="shared" si="36"/>
        <v>552</v>
      </c>
      <c r="N125" s="347">
        <f t="shared" si="36"/>
        <v>552</v>
      </c>
      <c r="O125" s="347">
        <f t="shared" si="36"/>
        <v>552</v>
      </c>
      <c r="P125" s="347">
        <f t="shared" si="36"/>
        <v>551</v>
      </c>
      <c r="Q125" s="347">
        <f t="shared" si="36"/>
        <v>551</v>
      </c>
      <c r="R125" s="347">
        <f t="shared" si="36"/>
        <v>551</v>
      </c>
      <c r="S125" s="347">
        <f t="shared" si="36"/>
        <v>551</v>
      </c>
      <c r="T125" s="347">
        <f t="shared" si="36"/>
        <v>551</v>
      </c>
      <c r="U125" s="347">
        <f t="shared" si="36"/>
        <v>551</v>
      </c>
      <c r="V125" s="45"/>
      <c r="W125" s="45"/>
      <c r="X125" s="45"/>
      <c r="Y125" s="43"/>
      <c r="Z125" s="43"/>
      <c r="AC125" s="176">
        <f>+AE125+AF125+AH125+AJ125+AL125+AN125+AP125+AR125+AT125+AV125+AX125+AZ125+BB125</f>
        <v>1228423</v>
      </c>
      <c r="AD125" s="177">
        <f>+AG125+AI125+AK125+AM125+AO125+AQ125+AS125+AU125+AW125+AY125+BA125+BC125</f>
        <v>0</v>
      </c>
      <c r="AE125" s="176">
        <v>1228423</v>
      </c>
      <c r="AF125" s="178"/>
      <c r="AG125" s="179"/>
      <c r="AH125" s="178"/>
      <c r="AI125" s="179"/>
      <c r="AJ125" s="178"/>
      <c r="AK125" s="179"/>
      <c r="AL125" s="178"/>
      <c r="AM125" s="179"/>
      <c r="AN125" s="221"/>
      <c r="AO125" s="204"/>
      <c r="AP125" s="221"/>
      <c r="AQ125" s="204"/>
      <c r="AR125" s="221"/>
      <c r="AS125" s="204"/>
      <c r="AT125" s="221"/>
      <c r="AU125" s="204"/>
      <c r="AV125" s="221"/>
      <c r="AW125" s="204"/>
      <c r="AX125" s="221"/>
      <c r="AY125" s="204"/>
      <c r="AZ125" s="221"/>
      <c r="BA125" s="204"/>
      <c r="BB125" s="221"/>
      <c r="BC125" s="204"/>
      <c r="BD125" s="204">
        <f t="shared" si="26"/>
        <v>0</v>
      </c>
      <c r="BE125" s="175">
        <f t="shared" si="27"/>
        <v>0</v>
      </c>
      <c r="BH125" s="181">
        <f>+BK125-AC125</f>
        <v>-1228423</v>
      </c>
      <c r="BI125" s="181">
        <f>+BL125-AD125</f>
        <v>0</v>
      </c>
      <c r="BJ125" s="208"/>
      <c r="BK125" s="181"/>
      <c r="BL125" s="181"/>
    </row>
    <row r="126" spans="1:64" s="46" customFormat="1" ht="36.75" customHeight="1" x14ac:dyDescent="0.25">
      <c r="A126" s="664"/>
      <c r="B126" s="644"/>
      <c r="C126" s="645"/>
      <c r="D126" s="56" t="s">
        <v>84</v>
      </c>
      <c r="E126" s="57" t="s">
        <v>85</v>
      </c>
      <c r="F126" s="310">
        <f t="shared" ref="F126" si="37">SUM(J126:U126)</f>
        <v>6618</v>
      </c>
      <c r="G126" s="347">
        <v>6618</v>
      </c>
      <c r="H126" s="347">
        <v>8810</v>
      </c>
      <c r="I126" s="347">
        <v>8810</v>
      </c>
      <c r="J126" s="348">
        <v>552</v>
      </c>
      <c r="K126" s="348">
        <v>552</v>
      </c>
      <c r="L126" s="348">
        <v>552</v>
      </c>
      <c r="M126" s="348">
        <v>552</v>
      </c>
      <c r="N126" s="348">
        <v>552</v>
      </c>
      <c r="O126" s="348">
        <v>552</v>
      </c>
      <c r="P126" s="348">
        <v>551</v>
      </c>
      <c r="Q126" s="348">
        <v>551</v>
      </c>
      <c r="R126" s="348">
        <v>551</v>
      </c>
      <c r="S126" s="348">
        <v>551</v>
      </c>
      <c r="T126" s="348">
        <v>551</v>
      </c>
      <c r="U126" s="348">
        <v>551</v>
      </c>
      <c r="V126" s="45"/>
      <c r="W126" s="45"/>
      <c r="X126" s="45"/>
      <c r="Y126" s="43"/>
      <c r="Z126" s="43"/>
      <c r="AC126" s="176"/>
      <c r="AD126" s="177"/>
      <c r="AE126" s="176"/>
      <c r="AF126" s="178"/>
      <c r="AG126" s="179"/>
      <c r="AH126" s="178"/>
      <c r="AI126" s="179"/>
      <c r="AJ126" s="178"/>
      <c r="AK126" s="179"/>
      <c r="AL126" s="178"/>
      <c r="AM126" s="179"/>
      <c r="AN126" s="221"/>
      <c r="AO126" s="204"/>
      <c r="AP126" s="221"/>
      <c r="AQ126" s="204"/>
      <c r="AR126" s="221"/>
      <c r="AS126" s="204"/>
      <c r="AT126" s="221"/>
      <c r="AU126" s="204"/>
      <c r="AV126" s="221"/>
      <c r="AW126" s="204"/>
      <c r="AX126" s="221"/>
      <c r="AY126" s="204"/>
      <c r="AZ126" s="221"/>
      <c r="BA126" s="204"/>
      <c r="BB126" s="221"/>
      <c r="BC126" s="204"/>
      <c r="BD126" s="204">
        <f t="shared" si="26"/>
        <v>0</v>
      </c>
      <c r="BE126" s="175" t="e">
        <f t="shared" si="27"/>
        <v>#DIV/0!</v>
      </c>
      <c r="BF126" s="222"/>
      <c r="BH126" s="169"/>
      <c r="BI126" s="169"/>
      <c r="BJ126" s="210"/>
      <c r="BK126" s="169"/>
      <c r="BL126" s="169"/>
    </row>
    <row r="127" spans="1:64" s="46" customFormat="1" ht="53.25" customHeight="1" x14ac:dyDescent="0.25">
      <c r="A127" s="664"/>
      <c r="B127" s="649" t="s">
        <v>673</v>
      </c>
      <c r="C127" s="645" t="s">
        <v>674</v>
      </c>
      <c r="D127" s="306" t="s">
        <v>439</v>
      </c>
      <c r="E127" s="306"/>
      <c r="F127" s="333">
        <f>+F128</f>
        <v>720</v>
      </c>
      <c r="G127" s="333">
        <f t="shared" ref="G127:U127" si="38">+G128</f>
        <v>720</v>
      </c>
      <c r="H127" s="333">
        <f t="shared" si="38"/>
        <v>720</v>
      </c>
      <c r="I127" s="333">
        <f t="shared" si="38"/>
        <v>720</v>
      </c>
      <c r="J127" s="333">
        <f t="shared" si="38"/>
        <v>60</v>
      </c>
      <c r="K127" s="333">
        <f t="shared" si="38"/>
        <v>60</v>
      </c>
      <c r="L127" s="333">
        <f t="shared" si="38"/>
        <v>60</v>
      </c>
      <c r="M127" s="333">
        <f t="shared" si="38"/>
        <v>60</v>
      </c>
      <c r="N127" s="333">
        <f t="shared" si="38"/>
        <v>60</v>
      </c>
      <c r="O127" s="333">
        <f t="shared" si="38"/>
        <v>60</v>
      </c>
      <c r="P127" s="333">
        <f t="shared" si="38"/>
        <v>60</v>
      </c>
      <c r="Q127" s="333">
        <f t="shared" si="38"/>
        <v>60</v>
      </c>
      <c r="R127" s="333">
        <f t="shared" si="38"/>
        <v>60</v>
      </c>
      <c r="S127" s="333">
        <f t="shared" si="38"/>
        <v>60</v>
      </c>
      <c r="T127" s="333">
        <f t="shared" si="38"/>
        <v>60</v>
      </c>
      <c r="U127" s="333">
        <f t="shared" si="38"/>
        <v>60</v>
      </c>
      <c r="V127" s="45"/>
      <c r="W127" s="45"/>
      <c r="X127" s="45"/>
      <c r="Y127" s="43"/>
      <c r="Z127" s="43"/>
      <c r="AC127" s="176">
        <f>+AE127+AF127+AH127+AJ127+AL127+AN127+AP127+AR127+AT127+AV127+AX127+AZ127+BB127</f>
        <v>35000</v>
      </c>
      <c r="AD127" s="177">
        <f>+AG127+AI127+AK127+AM127+AO127+AQ127+AS127+AU127+AW127+AY127+BA127+BC127</f>
        <v>0</v>
      </c>
      <c r="AE127" s="176">
        <v>35000</v>
      </c>
      <c r="AF127" s="223"/>
      <c r="AG127" s="224"/>
      <c r="AH127" s="178"/>
      <c r="AI127" s="179"/>
      <c r="AJ127" s="178"/>
      <c r="AK127" s="179"/>
      <c r="AL127" s="178"/>
      <c r="AM127" s="179"/>
      <c r="AN127" s="221"/>
      <c r="AO127" s="204"/>
      <c r="AP127" s="221"/>
      <c r="AQ127" s="204"/>
      <c r="AR127" s="221"/>
      <c r="AS127" s="204"/>
      <c r="AT127" s="221"/>
      <c r="AU127" s="204"/>
      <c r="AV127" s="221"/>
      <c r="AW127" s="204"/>
      <c r="AX127" s="221"/>
      <c r="AY127" s="204"/>
      <c r="AZ127" s="221"/>
      <c r="BA127" s="204"/>
      <c r="BB127" s="221"/>
      <c r="BC127" s="204"/>
      <c r="BD127" s="204">
        <f t="shared" si="26"/>
        <v>0</v>
      </c>
      <c r="BE127" s="175">
        <f t="shared" si="27"/>
        <v>0</v>
      </c>
      <c r="BH127" s="181">
        <f>+BK127-AC127</f>
        <v>-35000</v>
      </c>
      <c r="BI127" s="181">
        <f>+BL127-AD127</f>
        <v>0</v>
      </c>
      <c r="BJ127" s="208"/>
      <c r="BK127" s="181"/>
      <c r="BL127" s="181"/>
    </row>
    <row r="128" spans="1:64" s="46" customFormat="1" ht="38.25" customHeight="1" x14ac:dyDescent="0.25">
      <c r="A128" s="664"/>
      <c r="B128" s="650"/>
      <c r="C128" s="645"/>
      <c r="D128" s="56" t="s">
        <v>445</v>
      </c>
      <c r="E128" s="57" t="s">
        <v>86</v>
      </c>
      <c r="F128" s="310">
        <f t="shared" ref="F128" si="39">SUM(J128:U128)</f>
        <v>720</v>
      </c>
      <c r="G128" s="333">
        <v>720</v>
      </c>
      <c r="H128" s="333">
        <v>720</v>
      </c>
      <c r="I128" s="333">
        <v>720</v>
      </c>
      <c r="J128" s="348">
        <v>60</v>
      </c>
      <c r="K128" s="348">
        <v>60</v>
      </c>
      <c r="L128" s="348">
        <v>60</v>
      </c>
      <c r="M128" s="348">
        <v>60</v>
      </c>
      <c r="N128" s="348">
        <v>60</v>
      </c>
      <c r="O128" s="348">
        <v>60</v>
      </c>
      <c r="P128" s="348">
        <v>60</v>
      </c>
      <c r="Q128" s="348">
        <v>60</v>
      </c>
      <c r="R128" s="348">
        <v>60</v>
      </c>
      <c r="S128" s="348">
        <v>60</v>
      </c>
      <c r="T128" s="348">
        <v>60</v>
      </c>
      <c r="U128" s="348">
        <v>60</v>
      </c>
      <c r="V128" s="45"/>
      <c r="W128" s="45"/>
      <c r="X128" s="45"/>
      <c r="Y128" s="43"/>
      <c r="Z128" s="43"/>
      <c r="AC128" s="176"/>
      <c r="AD128" s="177"/>
      <c r="AE128" s="176"/>
      <c r="AF128" s="178"/>
      <c r="AG128" s="179"/>
      <c r="AH128" s="178"/>
      <c r="AI128" s="179"/>
      <c r="AJ128" s="178"/>
      <c r="AK128" s="179"/>
      <c r="AL128" s="178"/>
      <c r="AM128" s="179"/>
      <c r="AN128" s="221"/>
      <c r="AO128" s="204"/>
      <c r="AP128" s="221"/>
      <c r="AQ128" s="204"/>
      <c r="AR128" s="221"/>
      <c r="AS128" s="204"/>
      <c r="AT128" s="221"/>
      <c r="AU128" s="204"/>
      <c r="AV128" s="221"/>
      <c r="AW128" s="204"/>
      <c r="AX128" s="221"/>
      <c r="AY128" s="204"/>
      <c r="AZ128" s="221"/>
      <c r="BA128" s="204"/>
      <c r="BB128" s="221"/>
      <c r="BC128" s="204"/>
      <c r="BD128" s="204">
        <f t="shared" si="26"/>
        <v>0</v>
      </c>
      <c r="BE128" s="175" t="e">
        <f t="shared" si="27"/>
        <v>#DIV/0!</v>
      </c>
      <c r="BH128" s="169"/>
      <c r="BI128" s="169"/>
      <c r="BJ128" s="210"/>
      <c r="BK128" s="169"/>
      <c r="BL128" s="169"/>
    </row>
    <row r="129" spans="1:65" s="46" customFormat="1" ht="50.25" customHeight="1" x14ac:dyDescent="0.25">
      <c r="A129" s="664"/>
      <c r="B129" s="644" t="s">
        <v>466</v>
      </c>
      <c r="C129" s="645" t="s">
        <v>87</v>
      </c>
      <c r="D129" s="306" t="s">
        <v>439</v>
      </c>
      <c r="E129" s="306"/>
      <c r="F129" s="347">
        <f>+F130</f>
        <v>7338</v>
      </c>
      <c r="G129" s="347">
        <f t="shared" ref="G129:U129" si="40">+G130</f>
        <v>7338</v>
      </c>
      <c r="H129" s="347">
        <f t="shared" si="40"/>
        <v>13672</v>
      </c>
      <c r="I129" s="347">
        <f t="shared" si="40"/>
        <v>13672</v>
      </c>
      <c r="J129" s="347">
        <f t="shared" si="40"/>
        <v>612</v>
      </c>
      <c r="K129" s="347">
        <f t="shared" si="40"/>
        <v>612</v>
      </c>
      <c r="L129" s="347">
        <f t="shared" si="40"/>
        <v>612</v>
      </c>
      <c r="M129" s="347">
        <f t="shared" si="40"/>
        <v>612</v>
      </c>
      <c r="N129" s="347">
        <f t="shared" si="40"/>
        <v>612</v>
      </c>
      <c r="O129" s="347">
        <f t="shared" si="40"/>
        <v>612</v>
      </c>
      <c r="P129" s="347">
        <f t="shared" si="40"/>
        <v>611</v>
      </c>
      <c r="Q129" s="347">
        <f t="shared" si="40"/>
        <v>611</v>
      </c>
      <c r="R129" s="347">
        <f t="shared" si="40"/>
        <v>611</v>
      </c>
      <c r="S129" s="347">
        <f t="shared" si="40"/>
        <v>611</v>
      </c>
      <c r="T129" s="347">
        <f t="shared" si="40"/>
        <v>611</v>
      </c>
      <c r="U129" s="347">
        <f t="shared" si="40"/>
        <v>611</v>
      </c>
      <c r="V129" s="45"/>
      <c r="W129" s="45"/>
      <c r="X129" s="45"/>
      <c r="Y129" s="43" t="s">
        <v>454</v>
      </c>
      <c r="Z129" s="43"/>
      <c r="AC129" s="176">
        <f>+AE129+AF129+AH129+AJ129+AL129+AN129+AP129+AR129+AT129+AV129+AX129+AZ129+BB129</f>
        <v>0</v>
      </c>
      <c r="AD129" s="177">
        <f>+AG129+AI129+AK129+AM129+AO129+AQ129+AS129+AU129+AW129+AY129+BA129+BC129</f>
        <v>0</v>
      </c>
      <c r="AE129" s="176">
        <v>0</v>
      </c>
      <c r="AF129" s="178"/>
      <c r="AG129" s="179"/>
      <c r="AH129" s="178"/>
      <c r="AI129" s="179"/>
      <c r="AJ129" s="178"/>
      <c r="AK129" s="179"/>
      <c r="AL129" s="178"/>
      <c r="AM129" s="179"/>
      <c r="AN129" s="221"/>
      <c r="AO129" s="204"/>
      <c r="AP129" s="221"/>
      <c r="AQ129" s="204"/>
      <c r="AR129" s="221"/>
      <c r="AS129" s="204"/>
      <c r="AT129" s="221"/>
      <c r="AU129" s="204"/>
      <c r="AV129" s="221"/>
      <c r="AW129" s="204"/>
      <c r="AX129" s="221"/>
      <c r="AY129" s="204"/>
      <c r="AZ129" s="221"/>
      <c r="BA129" s="204"/>
      <c r="BB129" s="221"/>
      <c r="BC129" s="204"/>
      <c r="BD129" s="204">
        <f t="shared" si="26"/>
        <v>0</v>
      </c>
      <c r="BE129" s="175" t="e">
        <f t="shared" si="27"/>
        <v>#DIV/0!</v>
      </c>
      <c r="BH129" s="181">
        <f>+BK129-AC129</f>
        <v>0</v>
      </c>
      <c r="BI129" s="181">
        <f>+BL129-AD129</f>
        <v>0</v>
      </c>
      <c r="BJ129" s="208"/>
      <c r="BK129" s="181"/>
      <c r="BL129" s="181"/>
    </row>
    <row r="130" spans="1:65" s="46" customFormat="1" ht="40.5" customHeight="1" x14ac:dyDescent="0.25">
      <c r="A130" s="664"/>
      <c r="B130" s="644"/>
      <c r="C130" s="645"/>
      <c r="D130" s="56" t="s">
        <v>88</v>
      </c>
      <c r="E130" s="57" t="s">
        <v>664</v>
      </c>
      <c r="F130" s="310">
        <f t="shared" ref="F130" si="41">SUM(J130:U130)</f>
        <v>7338</v>
      </c>
      <c r="G130" s="347">
        <v>7338</v>
      </c>
      <c r="H130" s="347">
        <v>13672</v>
      </c>
      <c r="I130" s="347">
        <v>13672</v>
      </c>
      <c r="J130" s="348">
        <v>612</v>
      </c>
      <c r="K130" s="348">
        <v>612</v>
      </c>
      <c r="L130" s="348">
        <v>612</v>
      </c>
      <c r="M130" s="348">
        <v>612</v>
      </c>
      <c r="N130" s="348">
        <v>612</v>
      </c>
      <c r="O130" s="348">
        <v>612</v>
      </c>
      <c r="P130" s="348">
        <v>611</v>
      </c>
      <c r="Q130" s="348">
        <v>611</v>
      </c>
      <c r="R130" s="348">
        <v>611</v>
      </c>
      <c r="S130" s="348">
        <v>611</v>
      </c>
      <c r="T130" s="348">
        <v>611</v>
      </c>
      <c r="U130" s="348">
        <v>611</v>
      </c>
      <c r="V130" s="45"/>
      <c r="W130" s="45"/>
      <c r="X130" s="45"/>
      <c r="Y130" s="5" t="s">
        <v>447</v>
      </c>
      <c r="Z130" s="43"/>
      <c r="AC130" s="176"/>
      <c r="AD130" s="177"/>
      <c r="AE130" s="176"/>
      <c r="AF130" s="178"/>
      <c r="AG130" s="179"/>
      <c r="AH130" s="178"/>
      <c r="AI130" s="179"/>
      <c r="AJ130" s="178"/>
      <c r="AK130" s="179"/>
      <c r="AL130" s="178"/>
      <c r="AM130" s="179"/>
      <c r="AN130" s="221"/>
      <c r="AO130" s="204"/>
      <c r="AP130" s="221"/>
      <c r="AQ130" s="204"/>
      <c r="AR130" s="221"/>
      <c r="AS130" s="204"/>
      <c r="AT130" s="221"/>
      <c r="AU130" s="204"/>
      <c r="AV130" s="221"/>
      <c r="AW130" s="204"/>
      <c r="AX130" s="221"/>
      <c r="AY130" s="204"/>
      <c r="AZ130" s="221"/>
      <c r="BA130" s="204"/>
      <c r="BB130" s="221"/>
      <c r="BC130" s="204"/>
      <c r="BD130" s="204">
        <f t="shared" si="26"/>
        <v>0</v>
      </c>
      <c r="BE130" s="175" t="e">
        <f t="shared" si="27"/>
        <v>#DIV/0!</v>
      </c>
      <c r="BH130" s="169"/>
      <c r="BI130" s="169"/>
      <c r="BJ130" s="210"/>
      <c r="BK130" s="169"/>
      <c r="BL130" s="169"/>
    </row>
    <row r="131" spans="1:65" s="46" customFormat="1" ht="57" customHeight="1" x14ac:dyDescent="0.25">
      <c r="A131" s="664"/>
      <c r="B131" s="649" t="s">
        <v>675</v>
      </c>
      <c r="C131" s="646" t="s">
        <v>677</v>
      </c>
      <c r="D131" s="306" t="s">
        <v>439</v>
      </c>
      <c r="E131" s="306"/>
      <c r="F131" s="347">
        <f>SUM(F132:F134)</f>
        <v>2600</v>
      </c>
      <c r="G131" s="347">
        <f t="shared" ref="G131:U131" si="42">SUM(G132:G134)</f>
        <v>2600</v>
      </c>
      <c r="H131" s="347">
        <f t="shared" si="42"/>
        <v>2600</v>
      </c>
      <c r="I131" s="347">
        <f t="shared" si="42"/>
        <v>2600</v>
      </c>
      <c r="J131" s="347">
        <f t="shared" si="42"/>
        <v>217</v>
      </c>
      <c r="K131" s="347">
        <f t="shared" si="42"/>
        <v>217</v>
      </c>
      <c r="L131" s="347">
        <f t="shared" si="42"/>
        <v>217</v>
      </c>
      <c r="M131" s="347">
        <f t="shared" si="42"/>
        <v>217</v>
      </c>
      <c r="N131" s="347">
        <f t="shared" si="42"/>
        <v>217</v>
      </c>
      <c r="O131" s="347">
        <f t="shared" si="42"/>
        <v>217</v>
      </c>
      <c r="P131" s="347">
        <f t="shared" si="42"/>
        <v>217</v>
      </c>
      <c r="Q131" s="347">
        <f t="shared" si="42"/>
        <v>217</v>
      </c>
      <c r="R131" s="347">
        <f t="shared" si="42"/>
        <v>216</v>
      </c>
      <c r="S131" s="347">
        <f t="shared" si="42"/>
        <v>216</v>
      </c>
      <c r="T131" s="347">
        <f t="shared" si="42"/>
        <v>216</v>
      </c>
      <c r="U131" s="347">
        <f t="shared" si="42"/>
        <v>216</v>
      </c>
      <c r="V131" s="45"/>
      <c r="W131" s="45"/>
      <c r="X131" s="44">
        <v>3000879</v>
      </c>
      <c r="Y131" s="5" t="s">
        <v>448</v>
      </c>
      <c r="Z131" s="43"/>
      <c r="AC131" s="176">
        <f>+AE131+AF131+AH131+AJ131+AL131+AN131+AP131+AR131+AT131+AV131+AX131+AZ131+BB131</f>
        <v>0</v>
      </c>
      <c r="AD131" s="177">
        <f>+AG131+AI131+AK131+AM131+AO131+AQ131+AS131+AU131+AW131+AY131+BA131+BC131</f>
        <v>0</v>
      </c>
      <c r="AE131" s="176">
        <v>0</v>
      </c>
      <c r="AF131" s="178"/>
      <c r="AG131" s="179"/>
      <c r="AH131" s="178"/>
      <c r="AI131" s="179"/>
      <c r="AJ131" s="178"/>
      <c r="AK131" s="179"/>
      <c r="AL131" s="178"/>
      <c r="AM131" s="179"/>
      <c r="AN131" s="221"/>
      <c r="AO131" s="204"/>
      <c r="AP131" s="221"/>
      <c r="AQ131" s="204"/>
      <c r="AR131" s="221"/>
      <c r="AS131" s="204"/>
      <c r="AT131" s="221"/>
      <c r="AU131" s="204"/>
      <c r="AV131" s="221"/>
      <c r="AW131" s="204"/>
      <c r="AX131" s="221"/>
      <c r="AY131" s="204"/>
      <c r="AZ131" s="221"/>
      <c r="BA131" s="204"/>
      <c r="BB131" s="221"/>
      <c r="BC131" s="204"/>
      <c r="BD131" s="204">
        <f t="shared" si="26"/>
        <v>0</v>
      </c>
      <c r="BE131" s="175" t="e">
        <f t="shared" si="27"/>
        <v>#DIV/0!</v>
      </c>
      <c r="BH131" s="181">
        <f>+BK131-AC131</f>
        <v>0</v>
      </c>
      <c r="BI131" s="181">
        <f>+BL131-AD131</f>
        <v>0</v>
      </c>
      <c r="BJ131" s="208"/>
      <c r="BK131" s="181"/>
      <c r="BL131" s="181"/>
    </row>
    <row r="132" spans="1:65" s="46" customFormat="1" ht="30" customHeight="1" x14ac:dyDescent="0.25">
      <c r="A132" s="664"/>
      <c r="B132" s="650"/>
      <c r="C132" s="647"/>
      <c r="D132" s="56" t="s">
        <v>89</v>
      </c>
      <c r="E132" s="51" t="s">
        <v>90</v>
      </c>
      <c r="F132" s="310">
        <f t="shared" ref="F132:F134" si="43">SUM(J132:U132)</f>
        <v>200</v>
      </c>
      <c r="G132" s="347">
        <v>200</v>
      </c>
      <c r="H132" s="347">
        <v>200</v>
      </c>
      <c r="I132" s="347">
        <v>200</v>
      </c>
      <c r="J132" s="348">
        <v>17</v>
      </c>
      <c r="K132" s="348">
        <v>17</v>
      </c>
      <c r="L132" s="348">
        <v>17</v>
      </c>
      <c r="M132" s="348">
        <v>17</v>
      </c>
      <c r="N132" s="348">
        <v>17</v>
      </c>
      <c r="O132" s="348">
        <v>17</v>
      </c>
      <c r="P132" s="348">
        <v>17</v>
      </c>
      <c r="Q132" s="348">
        <v>17</v>
      </c>
      <c r="R132" s="348">
        <v>16</v>
      </c>
      <c r="S132" s="348">
        <v>16</v>
      </c>
      <c r="T132" s="348">
        <v>16</v>
      </c>
      <c r="U132" s="348">
        <v>16</v>
      </c>
      <c r="V132" s="45"/>
      <c r="W132" s="45"/>
      <c r="X132" s="44">
        <v>3033172</v>
      </c>
      <c r="Y132" s="5" t="s">
        <v>449</v>
      </c>
      <c r="Z132" s="43"/>
      <c r="AC132" s="176"/>
      <c r="AD132" s="177"/>
      <c r="AE132" s="176"/>
      <c r="AF132" s="178"/>
      <c r="AG132" s="179"/>
      <c r="AH132" s="178"/>
      <c r="AI132" s="179"/>
      <c r="AJ132" s="178"/>
      <c r="AK132" s="179"/>
      <c r="AL132" s="178"/>
      <c r="AM132" s="179"/>
      <c r="AN132" s="221"/>
      <c r="AO132" s="204"/>
      <c r="AP132" s="178"/>
      <c r="AQ132" s="204"/>
      <c r="AR132" s="221"/>
      <c r="AS132" s="204"/>
      <c r="AT132" s="221"/>
      <c r="AU132" s="204"/>
      <c r="AV132" s="221"/>
      <c r="AW132" s="204"/>
      <c r="AX132" s="221"/>
      <c r="AY132" s="204"/>
      <c r="AZ132" s="221"/>
      <c r="BA132" s="204"/>
      <c r="BB132" s="221"/>
      <c r="BC132" s="204"/>
      <c r="BD132" s="204">
        <f t="shared" si="26"/>
        <v>0</v>
      </c>
      <c r="BE132" s="175" t="e">
        <f t="shared" si="27"/>
        <v>#DIV/0!</v>
      </c>
      <c r="BH132" s="169"/>
      <c r="BI132" s="169"/>
      <c r="BJ132" s="210"/>
      <c r="BK132" s="169"/>
      <c r="BL132" s="169"/>
    </row>
    <row r="133" spans="1:65" s="46" customFormat="1" ht="30" customHeight="1" x14ac:dyDescent="0.25">
      <c r="A133" s="664"/>
      <c r="B133" s="650"/>
      <c r="C133" s="647"/>
      <c r="D133" s="56" t="s">
        <v>91</v>
      </c>
      <c r="E133" s="57" t="s">
        <v>90</v>
      </c>
      <c r="F133" s="310">
        <f t="shared" si="43"/>
        <v>900</v>
      </c>
      <c r="G133" s="333">
        <v>900</v>
      </c>
      <c r="H133" s="333">
        <v>900</v>
      </c>
      <c r="I133" s="333">
        <v>900</v>
      </c>
      <c r="J133" s="335">
        <v>75</v>
      </c>
      <c r="K133" s="336">
        <v>75</v>
      </c>
      <c r="L133" s="336">
        <v>75</v>
      </c>
      <c r="M133" s="336">
        <v>75</v>
      </c>
      <c r="N133" s="336">
        <v>75</v>
      </c>
      <c r="O133" s="336">
        <v>75</v>
      </c>
      <c r="P133" s="336">
        <v>75</v>
      </c>
      <c r="Q133" s="336">
        <v>75</v>
      </c>
      <c r="R133" s="336">
        <v>75</v>
      </c>
      <c r="S133" s="336">
        <v>75</v>
      </c>
      <c r="T133" s="336">
        <v>75</v>
      </c>
      <c r="U133" s="336">
        <v>75</v>
      </c>
      <c r="V133" s="45"/>
      <c r="W133" s="45"/>
      <c r="X133" s="44">
        <v>3033291</v>
      </c>
      <c r="Y133" s="5" t="s">
        <v>450</v>
      </c>
      <c r="Z133" s="43"/>
      <c r="AC133" s="176"/>
      <c r="AD133" s="177"/>
      <c r="AE133" s="176"/>
      <c r="AF133" s="178"/>
      <c r="AG133" s="179"/>
      <c r="AH133" s="178"/>
      <c r="AI133" s="179"/>
      <c r="AJ133" s="178"/>
      <c r="AK133" s="179"/>
      <c r="AL133" s="178"/>
      <c r="AM133" s="84"/>
      <c r="AN133" s="178"/>
      <c r="AO133" s="204"/>
      <c r="AP133" s="178"/>
      <c r="AQ133" s="84"/>
      <c r="AR133" s="178"/>
      <c r="AS133" s="84"/>
      <c r="AT133" s="178"/>
      <c r="AU133" s="84"/>
      <c r="AV133" s="178"/>
      <c r="AW133" s="84"/>
      <c r="AX133" s="178"/>
      <c r="AY133" s="84"/>
      <c r="AZ133" s="178"/>
      <c r="BA133" s="84"/>
      <c r="BB133" s="178"/>
      <c r="BC133" s="84"/>
      <c r="BD133" s="204">
        <f t="shared" si="26"/>
        <v>0</v>
      </c>
      <c r="BE133" s="175" t="e">
        <f t="shared" si="27"/>
        <v>#DIV/0!</v>
      </c>
      <c r="BH133" s="169"/>
      <c r="BI133" s="169"/>
      <c r="BJ133" s="210"/>
      <c r="BK133" s="169"/>
      <c r="BL133" s="169"/>
    </row>
    <row r="134" spans="1:65" s="46" customFormat="1" ht="30" customHeight="1" x14ac:dyDescent="0.25">
      <c r="A134" s="664"/>
      <c r="B134" s="650"/>
      <c r="C134" s="647"/>
      <c r="D134" s="56" t="s">
        <v>92</v>
      </c>
      <c r="E134" s="57" t="s">
        <v>90</v>
      </c>
      <c r="F134" s="310">
        <f t="shared" si="43"/>
        <v>1500</v>
      </c>
      <c r="G134" s="347">
        <v>1500</v>
      </c>
      <c r="H134" s="347">
        <v>1500</v>
      </c>
      <c r="I134" s="347">
        <v>1500</v>
      </c>
      <c r="J134" s="335">
        <v>125</v>
      </c>
      <c r="K134" s="336">
        <v>125</v>
      </c>
      <c r="L134" s="336">
        <v>125</v>
      </c>
      <c r="M134" s="336">
        <v>125</v>
      </c>
      <c r="N134" s="336">
        <v>125</v>
      </c>
      <c r="O134" s="336">
        <v>125</v>
      </c>
      <c r="P134" s="336">
        <v>125</v>
      </c>
      <c r="Q134" s="336">
        <v>125</v>
      </c>
      <c r="R134" s="336">
        <v>125</v>
      </c>
      <c r="S134" s="336">
        <v>125</v>
      </c>
      <c r="T134" s="336">
        <v>125</v>
      </c>
      <c r="U134" s="336">
        <v>125</v>
      </c>
      <c r="V134" s="45"/>
      <c r="W134" s="45"/>
      <c r="X134" s="44">
        <v>3033294</v>
      </c>
      <c r="Y134" s="5" t="s">
        <v>451</v>
      </c>
      <c r="Z134" s="43"/>
      <c r="AA134" s="183" t="s">
        <v>17</v>
      </c>
      <c r="AB134" s="184">
        <f>SUM(AC84:AC135)</f>
        <v>14927180</v>
      </c>
      <c r="AC134" s="176"/>
      <c r="AD134" s="177"/>
      <c r="AE134" s="176"/>
      <c r="AF134" s="178"/>
      <c r="AG134" s="179"/>
      <c r="AH134" s="178"/>
      <c r="AI134" s="179"/>
      <c r="AJ134" s="178"/>
      <c r="AK134" s="179"/>
      <c r="AL134" s="178"/>
      <c r="AM134" s="179"/>
      <c r="AN134" s="221"/>
      <c r="AO134" s="204"/>
      <c r="AP134" s="221"/>
      <c r="AQ134" s="204"/>
      <c r="AR134" s="221"/>
      <c r="AS134" s="204"/>
      <c r="AT134" s="221"/>
      <c r="AU134" s="204"/>
      <c r="AV134" s="221"/>
      <c r="AW134" s="204"/>
      <c r="AX134" s="221"/>
      <c r="AY134" s="204"/>
      <c r="AZ134" s="221"/>
      <c r="BA134" s="204"/>
      <c r="BB134" s="221"/>
      <c r="BC134" s="204"/>
      <c r="BD134" s="204">
        <f t="shared" si="26"/>
        <v>0</v>
      </c>
      <c r="BE134" s="175" t="e">
        <f t="shared" si="27"/>
        <v>#DIV/0!</v>
      </c>
      <c r="BH134" s="169"/>
      <c r="BI134" s="169"/>
      <c r="BJ134" s="210"/>
      <c r="BK134" s="169"/>
      <c r="BL134" s="169"/>
    </row>
    <row r="135" spans="1:65" s="46" customFormat="1" ht="63.75" customHeight="1" x14ac:dyDescent="0.25">
      <c r="A135" s="664"/>
      <c r="B135" s="649" t="s">
        <v>676</v>
      </c>
      <c r="C135" s="645" t="s">
        <v>467</v>
      </c>
      <c r="D135" s="306" t="s">
        <v>439</v>
      </c>
      <c r="E135" s="306"/>
      <c r="F135" s="347">
        <f>+F136</f>
        <v>7338</v>
      </c>
      <c r="G135" s="347">
        <f t="shared" ref="G135:U135" si="44">+G136</f>
        <v>7338</v>
      </c>
      <c r="H135" s="347">
        <f t="shared" si="44"/>
        <v>7338</v>
      </c>
      <c r="I135" s="347">
        <f t="shared" si="44"/>
        <v>7338</v>
      </c>
      <c r="J135" s="347">
        <f t="shared" si="44"/>
        <v>612</v>
      </c>
      <c r="K135" s="347">
        <f t="shared" si="44"/>
        <v>612</v>
      </c>
      <c r="L135" s="347">
        <f t="shared" si="44"/>
        <v>612</v>
      </c>
      <c r="M135" s="347">
        <f t="shared" si="44"/>
        <v>612</v>
      </c>
      <c r="N135" s="347">
        <f t="shared" si="44"/>
        <v>612</v>
      </c>
      <c r="O135" s="347">
        <f t="shared" si="44"/>
        <v>612</v>
      </c>
      <c r="P135" s="347">
        <f t="shared" si="44"/>
        <v>611</v>
      </c>
      <c r="Q135" s="347">
        <f t="shared" si="44"/>
        <v>611</v>
      </c>
      <c r="R135" s="347">
        <f t="shared" si="44"/>
        <v>611</v>
      </c>
      <c r="S135" s="347">
        <f t="shared" si="44"/>
        <v>611</v>
      </c>
      <c r="T135" s="347">
        <f t="shared" si="44"/>
        <v>611</v>
      </c>
      <c r="U135" s="347">
        <f t="shared" si="44"/>
        <v>611</v>
      </c>
      <c r="V135" s="45"/>
      <c r="W135" s="45"/>
      <c r="X135" s="44">
        <v>3033295</v>
      </c>
      <c r="Y135" s="5" t="s">
        <v>452</v>
      </c>
      <c r="Z135" s="43"/>
      <c r="AA135" s="225" t="s">
        <v>638</v>
      </c>
      <c r="AB135" s="226">
        <f>SUM(AD84:AD135)</f>
        <v>0</v>
      </c>
      <c r="AC135" s="176">
        <f>+AE135+AF135+AH135+AJ135+AL135+AN135+AP135+AR135+AT135+AV135+AX135+AZ135+BB135</f>
        <v>2857853</v>
      </c>
      <c r="AD135" s="177">
        <f>+AG135+AI135+AK135+AM135+AO135+AQ135+AS135+AU135+AW135+AY135+BA135+BC135</f>
        <v>0</v>
      </c>
      <c r="AE135" s="176">
        <v>2857853</v>
      </c>
      <c r="AF135" s="178"/>
      <c r="AG135" s="84"/>
      <c r="AH135" s="178"/>
      <c r="AI135" s="179"/>
      <c r="AJ135" s="178"/>
      <c r="AK135" s="179"/>
      <c r="AL135" s="178"/>
      <c r="AM135" s="84"/>
      <c r="AN135" s="178"/>
      <c r="AO135" s="84"/>
      <c r="AP135" s="178"/>
      <c r="AQ135" s="84"/>
      <c r="AR135" s="178"/>
      <c r="AS135" s="84"/>
      <c r="AT135" s="178"/>
      <c r="AU135" s="84"/>
      <c r="AV135" s="178"/>
      <c r="AW135" s="84"/>
      <c r="AX135" s="178"/>
      <c r="AY135" s="84"/>
      <c r="AZ135" s="178"/>
      <c r="BA135" s="84"/>
      <c r="BB135" s="178"/>
      <c r="BC135" s="84"/>
      <c r="BD135" s="204">
        <f t="shared" si="26"/>
        <v>0</v>
      </c>
      <c r="BE135" s="175">
        <f t="shared" si="27"/>
        <v>0</v>
      </c>
      <c r="BH135" s="181">
        <f>+BK135-AC135</f>
        <v>-2857853</v>
      </c>
      <c r="BI135" s="181">
        <f>+BL135-AD135</f>
        <v>0</v>
      </c>
      <c r="BJ135" s="208"/>
      <c r="BK135" s="181"/>
      <c r="BL135" s="181"/>
    </row>
    <row r="136" spans="1:65" s="46" customFormat="1" ht="33" customHeight="1" x14ac:dyDescent="0.25">
      <c r="A136" s="664"/>
      <c r="B136" s="650"/>
      <c r="C136" s="645"/>
      <c r="D136" s="56" t="s">
        <v>93</v>
      </c>
      <c r="E136" s="57" t="s">
        <v>94</v>
      </c>
      <c r="F136" s="310">
        <f t="shared" ref="F136" si="45">SUM(J136:U136)</f>
        <v>7338</v>
      </c>
      <c r="G136" s="347">
        <v>7338</v>
      </c>
      <c r="H136" s="347">
        <v>7338</v>
      </c>
      <c r="I136" s="347">
        <v>7338</v>
      </c>
      <c r="J136" s="278">
        <v>612</v>
      </c>
      <c r="K136" s="334">
        <v>612</v>
      </c>
      <c r="L136" s="334">
        <v>612</v>
      </c>
      <c r="M136" s="334">
        <v>612</v>
      </c>
      <c r="N136" s="334">
        <v>612</v>
      </c>
      <c r="O136" s="334">
        <v>612</v>
      </c>
      <c r="P136" s="334">
        <v>611</v>
      </c>
      <c r="Q136" s="334">
        <v>611</v>
      </c>
      <c r="R136" s="334">
        <v>611</v>
      </c>
      <c r="S136" s="334">
        <v>611</v>
      </c>
      <c r="T136" s="334">
        <v>611</v>
      </c>
      <c r="U136" s="334">
        <v>611</v>
      </c>
      <c r="V136" s="45"/>
      <c r="W136" s="45"/>
      <c r="X136" s="44">
        <v>3033305</v>
      </c>
      <c r="Y136" s="44" t="s">
        <v>453</v>
      </c>
      <c r="Z136" s="43"/>
      <c r="AA136" s="275" t="s">
        <v>637</v>
      </c>
      <c r="AB136" s="276">
        <f>SUM(AE84:AE135)</f>
        <v>14927180</v>
      </c>
      <c r="AC136" s="176"/>
      <c r="AD136" s="177"/>
      <c r="AE136" s="176"/>
      <c r="AF136" s="178"/>
      <c r="AG136" s="84"/>
      <c r="AH136" s="178"/>
      <c r="AI136" s="179"/>
      <c r="AJ136" s="178"/>
      <c r="AK136" s="179"/>
      <c r="AL136" s="178"/>
      <c r="AM136" s="84"/>
      <c r="AN136" s="178"/>
      <c r="AO136" s="84"/>
      <c r="AP136" s="178"/>
      <c r="AQ136" s="84"/>
      <c r="AR136" s="178"/>
      <c r="AS136" s="84"/>
      <c r="AT136" s="178"/>
      <c r="AU136" s="84"/>
      <c r="AV136" s="178"/>
      <c r="AW136" s="84"/>
      <c r="AX136" s="178"/>
      <c r="AY136" s="84"/>
      <c r="AZ136" s="178"/>
      <c r="BA136" s="84"/>
      <c r="BB136" s="178"/>
      <c r="BC136" s="84"/>
      <c r="BD136" s="204">
        <f t="shared" si="26"/>
        <v>0</v>
      </c>
      <c r="BE136" s="175" t="e">
        <f t="shared" si="27"/>
        <v>#DIV/0!</v>
      </c>
      <c r="BH136" s="169"/>
      <c r="BI136" s="169"/>
      <c r="BJ136" s="210"/>
      <c r="BK136" s="169"/>
      <c r="BL136" s="169"/>
    </row>
    <row r="137" spans="1:65" ht="18.75" customHeight="1" x14ac:dyDescent="0.25">
      <c r="A137" s="671" t="s">
        <v>678</v>
      </c>
      <c r="B137" s="672"/>
      <c r="C137" s="672"/>
      <c r="D137" s="672"/>
      <c r="E137" s="673"/>
      <c r="F137" s="109"/>
      <c r="G137" s="113"/>
      <c r="H137" s="113"/>
      <c r="I137" s="112"/>
      <c r="J137" s="113"/>
      <c r="K137" s="113"/>
      <c r="L137" s="113"/>
      <c r="M137" s="113"/>
      <c r="N137" s="113"/>
      <c r="O137" s="113"/>
      <c r="P137" s="113"/>
      <c r="Q137" s="113"/>
      <c r="R137" s="113"/>
      <c r="S137" s="113"/>
      <c r="T137" s="113"/>
      <c r="U137" s="113"/>
      <c r="AA137" s="46"/>
      <c r="AB137" s="46"/>
      <c r="BF137" s="46"/>
      <c r="BG137" s="46"/>
      <c r="BH137" s="169"/>
      <c r="BI137" s="169"/>
      <c r="BJ137" s="210"/>
      <c r="BM137" s="46"/>
    </row>
    <row r="138" spans="1:65" x14ac:dyDescent="0.25">
      <c r="A138" s="674"/>
      <c r="B138" s="675"/>
      <c r="C138" s="675"/>
      <c r="D138" s="675"/>
      <c r="E138" s="676"/>
      <c r="F138" s="109"/>
      <c r="G138" s="113"/>
      <c r="H138" s="113"/>
      <c r="I138" s="112"/>
      <c r="J138" s="113"/>
      <c r="K138" s="113"/>
      <c r="L138" s="113"/>
      <c r="M138" s="113"/>
      <c r="N138" s="113"/>
      <c r="O138" s="113"/>
      <c r="P138" s="113"/>
      <c r="Q138" s="113"/>
      <c r="R138" s="113"/>
      <c r="S138" s="113"/>
      <c r="T138" s="113"/>
      <c r="U138" s="113"/>
      <c r="AA138" s="46"/>
      <c r="AB138" s="46"/>
      <c r="BF138" s="46"/>
      <c r="BG138" s="46"/>
      <c r="BH138" s="169"/>
      <c r="BI138" s="169"/>
      <c r="BJ138" s="210"/>
      <c r="BM138" s="46"/>
    </row>
    <row r="139" spans="1:65" x14ac:dyDescent="0.25">
      <c r="A139" s="677"/>
      <c r="B139" s="678"/>
      <c r="C139" s="678"/>
      <c r="D139" s="678"/>
      <c r="E139" s="679"/>
      <c r="F139" s="109"/>
      <c r="G139" s="113"/>
      <c r="H139" s="113"/>
      <c r="I139" s="112"/>
      <c r="J139" s="113"/>
      <c r="K139" s="113"/>
      <c r="L139" s="113"/>
      <c r="M139" s="113"/>
      <c r="N139" s="113"/>
      <c r="O139" s="113"/>
      <c r="P139" s="113"/>
      <c r="Q139" s="113"/>
      <c r="R139" s="113"/>
      <c r="S139" s="113"/>
      <c r="T139" s="113"/>
      <c r="U139" s="113"/>
      <c r="AA139" s="46"/>
      <c r="AB139" s="46"/>
      <c r="BF139" s="46"/>
      <c r="BG139" s="46"/>
      <c r="BH139" s="169"/>
      <c r="BI139" s="169"/>
      <c r="BJ139" s="210"/>
      <c r="BM139" s="46"/>
    </row>
    <row r="140" spans="1:65" x14ac:dyDescent="0.25">
      <c r="A140" s="16"/>
      <c r="B140" s="10"/>
      <c r="C140" s="16"/>
      <c r="D140" s="16"/>
      <c r="E140" s="17"/>
      <c r="F140" s="111"/>
      <c r="G140" s="112"/>
      <c r="H140" s="112"/>
      <c r="I140" s="112"/>
      <c r="J140" s="113"/>
      <c r="K140" s="113"/>
      <c r="L140" s="113"/>
      <c r="M140" s="113"/>
      <c r="N140" s="113"/>
      <c r="O140" s="113"/>
      <c r="P140" s="113"/>
      <c r="Q140" s="113"/>
      <c r="R140" s="113"/>
      <c r="S140" s="113"/>
      <c r="T140" s="113"/>
      <c r="U140" s="113"/>
      <c r="Y140" s="44"/>
      <c r="AA140" s="46"/>
      <c r="AB140" s="46"/>
      <c r="BF140" s="46"/>
      <c r="BG140" s="46"/>
      <c r="BH140" s="169"/>
      <c r="BI140" s="169"/>
      <c r="BJ140" s="210"/>
      <c r="BM140" s="46"/>
    </row>
    <row r="141" spans="1:65" x14ac:dyDescent="0.25">
      <c r="A141" s="16"/>
      <c r="B141" s="10"/>
      <c r="C141" s="16"/>
      <c r="D141" s="16"/>
      <c r="E141" s="17"/>
      <c r="F141" s="111"/>
      <c r="G141" s="112"/>
      <c r="H141" s="112"/>
      <c r="I141" s="112"/>
      <c r="J141" s="113"/>
      <c r="K141" s="113"/>
      <c r="L141" s="113"/>
      <c r="M141" s="113"/>
      <c r="N141" s="113"/>
      <c r="O141" s="113"/>
      <c r="P141" s="113"/>
      <c r="Q141" s="113"/>
      <c r="R141" s="113"/>
      <c r="S141" s="113"/>
      <c r="T141" s="113"/>
      <c r="U141" s="113"/>
      <c r="AA141" s="46"/>
      <c r="AB141" s="46"/>
      <c r="BF141" s="46"/>
      <c r="BG141" s="46"/>
      <c r="BH141" s="169"/>
      <c r="BI141" s="169"/>
      <c r="BJ141" s="210"/>
      <c r="BM141" s="46"/>
    </row>
    <row r="142" spans="1:65" x14ac:dyDescent="0.25">
      <c r="A142" s="16"/>
      <c r="B142" s="10"/>
      <c r="C142" s="16"/>
      <c r="D142" s="16"/>
      <c r="E142" s="17"/>
      <c r="F142" s="111"/>
      <c r="G142" s="112"/>
      <c r="H142" s="112"/>
      <c r="I142" s="112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AA142" s="46"/>
      <c r="AB142" s="46"/>
      <c r="BF142" s="46"/>
      <c r="BG142" s="46"/>
      <c r="BH142" s="169"/>
      <c r="BI142" s="169"/>
      <c r="BJ142" s="210"/>
      <c r="BM142" s="46"/>
    </row>
    <row r="143" spans="1:65" x14ac:dyDescent="0.25">
      <c r="A143" s="16"/>
      <c r="B143" s="10"/>
      <c r="C143" s="16"/>
      <c r="D143" s="16"/>
      <c r="E143" s="17"/>
      <c r="F143" s="111"/>
      <c r="G143" s="112"/>
      <c r="H143" s="112"/>
      <c r="I143" s="112"/>
      <c r="J143" s="113"/>
      <c r="K143" s="113"/>
      <c r="L143" s="113"/>
      <c r="M143" s="113"/>
      <c r="N143" s="113"/>
      <c r="O143" s="113"/>
      <c r="P143" s="113"/>
      <c r="Q143" s="113"/>
      <c r="R143" s="113"/>
      <c r="S143" s="113"/>
      <c r="T143" s="113"/>
      <c r="U143" s="113"/>
      <c r="AA143" s="46"/>
      <c r="AB143" s="46"/>
      <c r="BF143" s="46"/>
      <c r="BG143" s="46"/>
      <c r="BH143" s="169"/>
      <c r="BI143" s="169"/>
      <c r="BJ143" s="210"/>
      <c r="BM143" s="46"/>
    </row>
    <row r="144" spans="1:65" ht="27.75" customHeight="1" x14ac:dyDescent="0.25">
      <c r="A144" s="18" t="s">
        <v>9</v>
      </c>
      <c r="B144" s="534" t="s">
        <v>10</v>
      </c>
      <c r="C144" s="534"/>
      <c r="D144" s="534"/>
      <c r="E144" s="534"/>
      <c r="F144" s="534"/>
      <c r="G144" s="534"/>
      <c r="H144" s="534"/>
      <c r="I144" s="116"/>
      <c r="J144" s="117"/>
      <c r="K144" s="117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AA144" s="46"/>
      <c r="AB144" s="46"/>
      <c r="BF144" s="46"/>
      <c r="BG144" s="46"/>
      <c r="BH144" s="169"/>
      <c r="BI144" s="169"/>
      <c r="BJ144" s="210"/>
      <c r="BM144" s="46"/>
    </row>
    <row r="145" spans="1:65" ht="27.75" customHeight="1" x14ac:dyDescent="0.25">
      <c r="A145" s="16"/>
      <c r="B145" s="307" t="s">
        <v>151</v>
      </c>
      <c r="C145" s="534" t="s">
        <v>836</v>
      </c>
      <c r="D145" s="534"/>
      <c r="E145" s="534"/>
      <c r="F145" s="534"/>
      <c r="G145" s="534"/>
      <c r="H145" s="534"/>
      <c r="I145" s="114"/>
      <c r="J145" s="115"/>
      <c r="K145" s="115"/>
      <c r="L145" s="115"/>
      <c r="M145" s="115"/>
      <c r="N145" s="115"/>
      <c r="O145" s="115"/>
      <c r="P145" s="115"/>
      <c r="Q145" s="115"/>
      <c r="R145" s="115"/>
      <c r="S145" s="115"/>
      <c r="T145" s="115"/>
      <c r="U145" s="115"/>
      <c r="AA145" s="46"/>
      <c r="AB145" s="46"/>
      <c r="BF145" s="46"/>
      <c r="BG145" s="46"/>
      <c r="BH145" s="169"/>
      <c r="BI145" s="169"/>
      <c r="BJ145" s="210"/>
      <c r="BM145" s="46"/>
    </row>
    <row r="146" spans="1:65" ht="21.75" customHeight="1" x14ac:dyDescent="0.25">
      <c r="A146" s="536" t="s">
        <v>12</v>
      </c>
      <c r="B146" s="526" t="s">
        <v>13</v>
      </c>
      <c r="C146" s="526" t="s">
        <v>14</v>
      </c>
      <c r="D146" s="542" t="s">
        <v>15</v>
      </c>
      <c r="E146" s="589" t="s">
        <v>16</v>
      </c>
      <c r="F146" s="570" t="s">
        <v>660</v>
      </c>
      <c r="G146" s="540" t="s">
        <v>433</v>
      </c>
      <c r="H146" s="541"/>
      <c r="I146" s="541"/>
      <c r="J146" s="535" t="s">
        <v>662</v>
      </c>
      <c r="K146" s="535"/>
      <c r="L146" s="535"/>
      <c r="M146" s="535"/>
      <c r="N146" s="535"/>
      <c r="O146" s="535"/>
      <c r="P146" s="535"/>
      <c r="Q146" s="535"/>
      <c r="R146" s="535"/>
      <c r="S146" s="535"/>
      <c r="T146" s="535"/>
      <c r="U146" s="535"/>
      <c r="AA146" s="46"/>
      <c r="AB146" s="46"/>
      <c r="AC146" s="604" t="s">
        <v>640</v>
      </c>
      <c r="AD146" s="166"/>
      <c r="AE146" s="604" t="s">
        <v>640</v>
      </c>
      <c r="AF146" s="599" t="s">
        <v>612</v>
      </c>
      <c r="AG146" s="680"/>
      <c r="AH146" s="680"/>
      <c r="AI146" s="680"/>
      <c r="AJ146" s="680"/>
      <c r="AK146" s="680"/>
      <c r="AL146" s="680"/>
      <c r="AM146" s="680"/>
      <c r="AN146" s="680"/>
      <c r="AO146" s="680"/>
      <c r="AP146" s="680"/>
      <c r="AQ146" s="680"/>
      <c r="AR146" s="680"/>
      <c r="AS146" s="680"/>
      <c r="AT146" s="680"/>
      <c r="AU146" s="680"/>
      <c r="AV146" s="680"/>
      <c r="AW146" s="680"/>
      <c r="AX146" s="680"/>
      <c r="AY146" s="680"/>
      <c r="AZ146" s="680"/>
      <c r="BA146" s="680"/>
      <c r="BB146" s="600"/>
      <c r="BC146" s="167"/>
      <c r="BD146" s="168"/>
      <c r="BE146" s="168"/>
      <c r="BF146" s="46"/>
      <c r="BG146" s="46"/>
      <c r="BH146" s="169"/>
      <c r="BI146" s="169"/>
      <c r="BJ146" s="210"/>
      <c r="BM146" s="46"/>
    </row>
    <row r="147" spans="1:65" ht="27.75" customHeight="1" x14ac:dyDescent="0.25">
      <c r="A147" s="537"/>
      <c r="B147" s="527"/>
      <c r="C147" s="527"/>
      <c r="D147" s="543"/>
      <c r="E147" s="590"/>
      <c r="F147" s="571"/>
      <c r="G147" s="556" t="s">
        <v>661</v>
      </c>
      <c r="H147" s="556"/>
      <c r="I147" s="540"/>
      <c r="J147" s="535" t="s">
        <v>526</v>
      </c>
      <c r="K147" s="535"/>
      <c r="L147" s="535"/>
      <c r="M147" s="535"/>
      <c r="N147" s="535"/>
      <c r="O147" s="535"/>
      <c r="P147" s="535"/>
      <c r="Q147" s="535"/>
      <c r="R147" s="535"/>
      <c r="S147" s="535"/>
      <c r="T147" s="535"/>
      <c r="U147" s="535"/>
      <c r="AA147" s="46"/>
      <c r="AB147" s="46"/>
      <c r="AC147" s="605"/>
      <c r="AD147" s="171"/>
      <c r="AE147" s="605"/>
      <c r="AF147" s="599" t="s">
        <v>600</v>
      </c>
      <c r="AG147" s="600"/>
      <c r="AH147" s="599" t="s">
        <v>601</v>
      </c>
      <c r="AI147" s="600"/>
      <c r="AJ147" s="599" t="s">
        <v>602</v>
      </c>
      <c r="AK147" s="600"/>
      <c r="AL147" s="599" t="s">
        <v>603</v>
      </c>
      <c r="AM147" s="600"/>
      <c r="AN147" s="599" t="s">
        <v>604</v>
      </c>
      <c r="AO147" s="600"/>
      <c r="AP147" s="599" t="s">
        <v>605</v>
      </c>
      <c r="AQ147" s="600"/>
      <c r="AR147" s="599" t="s">
        <v>606</v>
      </c>
      <c r="AS147" s="600"/>
      <c r="AT147" s="599" t="s">
        <v>607</v>
      </c>
      <c r="AU147" s="600"/>
      <c r="AV147" s="599" t="s">
        <v>608</v>
      </c>
      <c r="AW147" s="600"/>
      <c r="AX147" s="599" t="s">
        <v>609</v>
      </c>
      <c r="AY147" s="600"/>
      <c r="AZ147" s="599" t="s">
        <v>610</v>
      </c>
      <c r="BA147" s="600"/>
      <c r="BB147" s="599" t="s">
        <v>611</v>
      </c>
      <c r="BC147" s="600"/>
      <c r="BD147" s="682" t="s">
        <v>614</v>
      </c>
      <c r="BE147" s="683" t="s">
        <v>613</v>
      </c>
      <c r="BF147" s="46"/>
      <c r="BG147" s="46"/>
      <c r="BH147" s="169"/>
      <c r="BI147" s="169"/>
      <c r="BJ147" s="210"/>
      <c r="BM147" s="46"/>
    </row>
    <row r="148" spans="1:65" ht="27" customHeight="1" x14ac:dyDescent="0.25">
      <c r="A148" s="537"/>
      <c r="B148" s="527"/>
      <c r="C148" s="527"/>
      <c r="D148" s="543"/>
      <c r="E148" s="590"/>
      <c r="F148" s="571"/>
      <c r="G148" s="585">
        <v>2024</v>
      </c>
      <c r="H148" s="585">
        <v>2025</v>
      </c>
      <c r="I148" s="585">
        <v>2026</v>
      </c>
      <c r="J148" s="308"/>
      <c r="K148" s="308"/>
      <c r="L148" s="308"/>
      <c r="M148" s="308"/>
      <c r="N148" s="308"/>
      <c r="O148" s="308"/>
      <c r="P148" s="308"/>
      <c r="Q148" s="308"/>
      <c r="R148" s="308"/>
      <c r="S148" s="308"/>
      <c r="T148" s="308"/>
      <c r="U148" s="308"/>
      <c r="AC148" s="605"/>
      <c r="AD148" s="171"/>
      <c r="AE148" s="605"/>
      <c r="AF148" s="598" t="s">
        <v>615</v>
      </c>
      <c r="AG148" s="596" t="s">
        <v>616</v>
      </c>
      <c r="AH148" s="598" t="s">
        <v>615</v>
      </c>
      <c r="AI148" s="596" t="s">
        <v>616</v>
      </c>
      <c r="AJ148" s="598" t="s">
        <v>615</v>
      </c>
      <c r="AK148" s="596" t="s">
        <v>616</v>
      </c>
      <c r="AL148" s="598" t="s">
        <v>615</v>
      </c>
      <c r="AM148" s="596" t="s">
        <v>616</v>
      </c>
      <c r="AN148" s="598" t="s">
        <v>615</v>
      </c>
      <c r="AO148" s="596" t="s">
        <v>616</v>
      </c>
      <c r="AP148" s="598" t="s">
        <v>615</v>
      </c>
      <c r="AQ148" s="596" t="s">
        <v>616</v>
      </c>
      <c r="AR148" s="598" t="s">
        <v>615</v>
      </c>
      <c r="AS148" s="596" t="s">
        <v>616</v>
      </c>
      <c r="AT148" s="598" t="s">
        <v>615</v>
      </c>
      <c r="AU148" s="596" t="s">
        <v>616</v>
      </c>
      <c r="AV148" s="598" t="s">
        <v>615</v>
      </c>
      <c r="AW148" s="596" t="s">
        <v>616</v>
      </c>
      <c r="AX148" s="598" t="s">
        <v>615</v>
      </c>
      <c r="AY148" s="596" t="s">
        <v>616</v>
      </c>
      <c r="AZ148" s="598" t="s">
        <v>615</v>
      </c>
      <c r="BA148" s="596" t="s">
        <v>616</v>
      </c>
      <c r="BB148" s="598" t="s">
        <v>615</v>
      </c>
      <c r="BC148" s="596" t="s">
        <v>616</v>
      </c>
      <c r="BD148" s="682"/>
      <c r="BE148" s="683"/>
      <c r="BH148" s="169"/>
      <c r="BI148" s="169"/>
      <c r="BJ148" s="210"/>
    </row>
    <row r="149" spans="1:65" ht="51" customHeight="1" x14ac:dyDescent="0.25">
      <c r="A149" s="538"/>
      <c r="B149" s="528"/>
      <c r="C149" s="528"/>
      <c r="D149" s="544"/>
      <c r="E149" s="591"/>
      <c r="F149" s="572"/>
      <c r="G149" s="586"/>
      <c r="H149" s="586"/>
      <c r="I149" s="586"/>
      <c r="J149" s="309" t="s">
        <v>499</v>
      </c>
      <c r="K149" s="309" t="s">
        <v>500</v>
      </c>
      <c r="L149" s="309" t="s">
        <v>501</v>
      </c>
      <c r="M149" s="309" t="s">
        <v>502</v>
      </c>
      <c r="N149" s="309" t="s">
        <v>503</v>
      </c>
      <c r="O149" s="309" t="s">
        <v>504</v>
      </c>
      <c r="P149" s="309" t="s">
        <v>505</v>
      </c>
      <c r="Q149" s="309" t="s">
        <v>506</v>
      </c>
      <c r="R149" s="309" t="s">
        <v>507</v>
      </c>
      <c r="S149" s="309" t="s">
        <v>508</v>
      </c>
      <c r="T149" s="309" t="s">
        <v>509</v>
      </c>
      <c r="U149" s="309" t="s">
        <v>510</v>
      </c>
      <c r="AC149" s="606"/>
      <c r="AD149" s="174"/>
      <c r="AE149" s="606"/>
      <c r="AF149" s="598"/>
      <c r="AG149" s="597"/>
      <c r="AH149" s="598"/>
      <c r="AI149" s="597"/>
      <c r="AJ149" s="598"/>
      <c r="AK149" s="597"/>
      <c r="AL149" s="598"/>
      <c r="AM149" s="597"/>
      <c r="AN149" s="598"/>
      <c r="AO149" s="597"/>
      <c r="AP149" s="598"/>
      <c r="AQ149" s="597"/>
      <c r="AR149" s="598"/>
      <c r="AS149" s="597"/>
      <c r="AT149" s="598"/>
      <c r="AU149" s="597"/>
      <c r="AV149" s="598"/>
      <c r="AW149" s="597"/>
      <c r="AX149" s="598"/>
      <c r="AY149" s="597"/>
      <c r="AZ149" s="598"/>
      <c r="BA149" s="597"/>
      <c r="BB149" s="598"/>
      <c r="BC149" s="597"/>
      <c r="BD149" s="682"/>
      <c r="BE149" s="683"/>
      <c r="BH149" s="169"/>
      <c r="BI149" s="169"/>
      <c r="BJ149" s="210"/>
    </row>
    <row r="150" spans="1:65" ht="54.75" customHeight="1" x14ac:dyDescent="0.25">
      <c r="A150" s="590" t="s">
        <v>582</v>
      </c>
      <c r="B150" s="562" t="s">
        <v>446</v>
      </c>
      <c r="C150" s="628" t="s">
        <v>474</v>
      </c>
      <c r="D150" s="313" t="s">
        <v>439</v>
      </c>
      <c r="E150" s="362"/>
      <c r="F150" s="310">
        <f>+F151+F152</f>
        <v>7</v>
      </c>
      <c r="G150" s="310">
        <f t="shared" ref="G150:U150" si="46">+G151+G152</f>
        <v>7</v>
      </c>
      <c r="H150" s="310">
        <f t="shared" si="46"/>
        <v>7</v>
      </c>
      <c r="I150" s="310">
        <f t="shared" si="46"/>
        <v>7</v>
      </c>
      <c r="J150" s="310">
        <f t="shared" si="46"/>
        <v>0</v>
      </c>
      <c r="K150" s="310">
        <f t="shared" si="46"/>
        <v>0</v>
      </c>
      <c r="L150" s="310">
        <f t="shared" si="46"/>
        <v>1</v>
      </c>
      <c r="M150" s="310">
        <f t="shared" si="46"/>
        <v>1</v>
      </c>
      <c r="N150" s="310">
        <f t="shared" si="46"/>
        <v>1</v>
      </c>
      <c r="O150" s="310">
        <f t="shared" si="46"/>
        <v>0</v>
      </c>
      <c r="P150" s="310">
        <f t="shared" si="46"/>
        <v>1</v>
      </c>
      <c r="Q150" s="310">
        <f t="shared" si="46"/>
        <v>0</v>
      </c>
      <c r="R150" s="310">
        <f t="shared" si="46"/>
        <v>0</v>
      </c>
      <c r="S150" s="310">
        <f t="shared" si="46"/>
        <v>1</v>
      </c>
      <c r="T150" s="310">
        <f t="shared" si="46"/>
        <v>2</v>
      </c>
      <c r="U150" s="310">
        <f t="shared" si="46"/>
        <v>0</v>
      </c>
      <c r="AC150" s="176">
        <f>+AE150+AF150+AH150+AJ150+AL150+AN150+AP150+AR150+AT150+AV150+AX150+AZ150+BB150</f>
        <v>25589</v>
      </c>
      <c r="AD150" s="177">
        <f>+AG150+AI150+AK150+AM150+AO150+AQ150+AS150+AU150+AW150+AY150+BA150+BC150</f>
        <v>0</v>
      </c>
      <c r="AE150" s="176">
        <v>25589</v>
      </c>
      <c r="AF150" s="206"/>
      <c r="AG150" s="179"/>
      <c r="AH150" s="206"/>
      <c r="AI150" s="179"/>
      <c r="AJ150" s="206"/>
      <c r="AK150" s="83"/>
      <c r="AL150" s="206"/>
      <c r="AM150" s="83"/>
      <c r="AN150" s="206"/>
      <c r="AO150" s="207"/>
      <c r="AP150" s="206"/>
      <c r="AQ150" s="83"/>
      <c r="AR150" s="206"/>
      <c r="AS150" s="83"/>
      <c r="AT150" s="206"/>
      <c r="AU150" s="83"/>
      <c r="AV150" s="206"/>
      <c r="AW150" s="83"/>
      <c r="AX150" s="206"/>
      <c r="AY150" s="83"/>
      <c r="AZ150" s="206"/>
      <c r="BA150" s="83"/>
      <c r="BB150" s="206"/>
      <c r="BC150" s="83"/>
      <c r="BD150" s="204">
        <f t="shared" ref="BD150" si="47">+AG150+AI150+AK150+AM150+AO150+AQ150+AS150+AU150+AW150+AY150+BA150+BC150</f>
        <v>0</v>
      </c>
      <c r="BE150" s="175">
        <f t="shared" ref="BE150" si="48">+BD150/AC150*100</f>
        <v>0</v>
      </c>
      <c r="BH150" s="181">
        <f>+BK150-AC150</f>
        <v>-25589</v>
      </c>
      <c r="BI150" s="181">
        <f>+BL150-AD150</f>
        <v>0</v>
      </c>
      <c r="BJ150" s="208"/>
      <c r="BK150" s="181"/>
      <c r="BL150" s="181"/>
    </row>
    <row r="151" spans="1:65" ht="65.25" customHeight="1" x14ac:dyDescent="0.25">
      <c r="A151" s="590"/>
      <c r="B151" s="563"/>
      <c r="C151" s="629"/>
      <c r="D151" s="92" t="s">
        <v>488</v>
      </c>
      <c r="E151" s="9" t="s">
        <v>46</v>
      </c>
      <c r="F151" s="310">
        <f>SUM(J151:U151)</f>
        <v>5</v>
      </c>
      <c r="G151" s="96">
        <v>5</v>
      </c>
      <c r="H151" s="110">
        <v>5</v>
      </c>
      <c r="I151" s="96">
        <v>5</v>
      </c>
      <c r="J151" s="278">
        <v>0</v>
      </c>
      <c r="K151" s="278">
        <v>0</v>
      </c>
      <c r="L151" s="278">
        <v>1</v>
      </c>
      <c r="M151" s="278">
        <v>0</v>
      </c>
      <c r="N151" s="278">
        <v>1</v>
      </c>
      <c r="O151" s="278">
        <v>0</v>
      </c>
      <c r="P151" s="278">
        <v>1</v>
      </c>
      <c r="Q151" s="278">
        <v>0</v>
      </c>
      <c r="R151" s="278">
        <v>0</v>
      </c>
      <c r="S151" s="278">
        <v>1</v>
      </c>
      <c r="T151" s="278">
        <v>1</v>
      </c>
      <c r="U151" s="278">
        <v>0</v>
      </c>
      <c r="AC151" s="176"/>
      <c r="AD151" s="177"/>
      <c r="AE151" s="176"/>
      <c r="AF151" s="206"/>
      <c r="AG151" s="179"/>
      <c r="AH151" s="206"/>
      <c r="AI151" s="179"/>
      <c r="AJ151" s="206"/>
      <c r="AK151" s="83"/>
      <c r="AL151" s="206"/>
      <c r="AM151" s="83"/>
      <c r="AN151" s="206"/>
      <c r="AO151" s="179"/>
      <c r="AP151" s="206"/>
      <c r="AQ151" s="83"/>
      <c r="AR151" s="206"/>
      <c r="AS151" s="83"/>
      <c r="AT151" s="206"/>
      <c r="AU151" s="83"/>
      <c r="AV151" s="206"/>
      <c r="AW151" s="83"/>
      <c r="AX151" s="206"/>
      <c r="AY151" s="83"/>
      <c r="AZ151" s="206"/>
      <c r="BA151" s="83"/>
      <c r="BB151" s="206"/>
      <c r="BC151" s="83"/>
      <c r="BD151" s="204">
        <f t="shared" ref="BD151:BD194" si="49">+AG151+AI151+AK151+AM151+AO151+AQ151+AS151+AU151+AW151+AY151+BA151+BC151</f>
        <v>0</v>
      </c>
      <c r="BE151" s="175" t="e">
        <f t="shared" ref="BE151:BE194" si="50">+BD151/AC151*100</f>
        <v>#DIV/0!</v>
      </c>
      <c r="BH151" s="205"/>
      <c r="BI151" s="205"/>
    </row>
    <row r="152" spans="1:65" ht="65.25" customHeight="1" x14ac:dyDescent="0.25">
      <c r="A152" s="590"/>
      <c r="B152" s="564"/>
      <c r="C152" s="630"/>
      <c r="D152" s="93" t="s">
        <v>512</v>
      </c>
      <c r="E152" s="9" t="s">
        <v>46</v>
      </c>
      <c r="F152" s="310">
        <f>SUM(J152:U152)</f>
        <v>2</v>
      </c>
      <c r="G152" s="96">
        <v>2</v>
      </c>
      <c r="H152" s="110">
        <v>2</v>
      </c>
      <c r="I152" s="96">
        <v>2</v>
      </c>
      <c r="J152" s="278">
        <v>0</v>
      </c>
      <c r="K152" s="278">
        <v>0</v>
      </c>
      <c r="L152" s="278">
        <v>0</v>
      </c>
      <c r="M152" s="278">
        <v>1</v>
      </c>
      <c r="N152" s="278">
        <v>0</v>
      </c>
      <c r="O152" s="278">
        <v>0</v>
      </c>
      <c r="P152" s="278">
        <v>0</v>
      </c>
      <c r="Q152" s="278">
        <v>0</v>
      </c>
      <c r="R152" s="278">
        <v>0</v>
      </c>
      <c r="S152" s="278">
        <v>0</v>
      </c>
      <c r="T152" s="278">
        <v>1</v>
      </c>
      <c r="U152" s="278">
        <v>0</v>
      </c>
      <c r="AC152" s="176"/>
      <c r="AD152" s="177"/>
      <c r="AE152" s="176"/>
      <c r="AF152" s="206"/>
      <c r="AG152" s="179"/>
      <c r="AH152" s="206"/>
      <c r="AI152" s="179"/>
      <c r="AJ152" s="206"/>
      <c r="AK152" s="83"/>
      <c r="AL152" s="206"/>
      <c r="AM152" s="83"/>
      <c r="AN152" s="206"/>
      <c r="AO152" s="83"/>
      <c r="AP152" s="206"/>
      <c r="AQ152" s="83"/>
      <c r="AR152" s="206"/>
      <c r="AS152" s="83"/>
      <c r="AT152" s="206"/>
      <c r="AU152" s="83"/>
      <c r="AV152" s="206"/>
      <c r="AW152" s="83"/>
      <c r="AX152" s="206"/>
      <c r="AY152" s="83"/>
      <c r="AZ152" s="206"/>
      <c r="BA152" s="83"/>
      <c r="BB152" s="206"/>
      <c r="BC152" s="83"/>
      <c r="BD152" s="204">
        <f t="shared" si="49"/>
        <v>0</v>
      </c>
      <c r="BE152" s="175" t="e">
        <f t="shared" si="50"/>
        <v>#DIV/0!</v>
      </c>
      <c r="BH152" s="205"/>
      <c r="BI152" s="205"/>
    </row>
    <row r="153" spans="1:65" ht="55.5" customHeight="1" x14ac:dyDescent="0.25">
      <c r="A153" s="590"/>
      <c r="B153" s="568" t="s">
        <v>679</v>
      </c>
      <c r="C153" s="638" t="s">
        <v>688</v>
      </c>
      <c r="D153" s="313" t="s">
        <v>439</v>
      </c>
      <c r="E153" s="314"/>
      <c r="F153" s="310">
        <f>+F154</f>
        <v>25830</v>
      </c>
      <c r="G153" s="310">
        <f t="shared" ref="G153:U153" si="51">+G154</f>
        <v>25830</v>
      </c>
      <c r="H153" s="310">
        <f t="shared" si="51"/>
        <v>25830</v>
      </c>
      <c r="I153" s="310">
        <f t="shared" si="51"/>
        <v>25830</v>
      </c>
      <c r="J153" s="310">
        <f t="shared" si="51"/>
        <v>2153</v>
      </c>
      <c r="K153" s="310">
        <f t="shared" si="51"/>
        <v>2153</v>
      </c>
      <c r="L153" s="310">
        <f t="shared" si="51"/>
        <v>2152</v>
      </c>
      <c r="M153" s="310">
        <f t="shared" si="51"/>
        <v>2153</v>
      </c>
      <c r="N153" s="310">
        <f t="shared" si="51"/>
        <v>2152</v>
      </c>
      <c r="O153" s="310">
        <f t="shared" si="51"/>
        <v>2152</v>
      </c>
      <c r="P153" s="310">
        <f t="shared" si="51"/>
        <v>2152</v>
      </c>
      <c r="Q153" s="310">
        <f t="shared" si="51"/>
        <v>2153</v>
      </c>
      <c r="R153" s="310">
        <f t="shared" si="51"/>
        <v>2152</v>
      </c>
      <c r="S153" s="310">
        <f t="shared" si="51"/>
        <v>2153</v>
      </c>
      <c r="T153" s="310">
        <f t="shared" si="51"/>
        <v>2152</v>
      </c>
      <c r="U153" s="310">
        <f t="shared" si="51"/>
        <v>2153</v>
      </c>
      <c r="AC153" s="176">
        <f>+AE153+AF153+AH153+AJ153+AL153+AN153+AP153+AR153+AT153+AV153+AX153+AZ153+BB153</f>
        <v>2900005</v>
      </c>
      <c r="AD153" s="177">
        <f>+AG153+AI153+AK153+AM153+AO153+AQ153+AS153+AU153+AW153+AY153+BA153+BC153</f>
        <v>0</v>
      </c>
      <c r="AE153" s="176">
        <v>2900005</v>
      </c>
      <c r="AF153" s="206"/>
      <c r="AG153" s="179"/>
      <c r="AH153" s="206"/>
      <c r="AI153" s="179"/>
      <c r="AJ153" s="206"/>
      <c r="AK153" s="83"/>
      <c r="AL153" s="206"/>
      <c r="AM153" s="83"/>
      <c r="AN153" s="206"/>
      <c r="AO153" s="83"/>
      <c r="AP153" s="206"/>
      <c r="AQ153" s="83"/>
      <c r="AR153" s="206"/>
      <c r="AS153" s="83"/>
      <c r="AT153" s="206"/>
      <c r="AU153" s="83"/>
      <c r="AV153" s="206"/>
      <c r="AW153" s="83"/>
      <c r="AX153" s="206"/>
      <c r="AY153" s="83"/>
      <c r="AZ153" s="206"/>
      <c r="BA153" s="83"/>
      <c r="BB153" s="206"/>
      <c r="BC153" s="83"/>
      <c r="BD153" s="204">
        <f t="shared" si="49"/>
        <v>0</v>
      </c>
      <c r="BE153" s="175">
        <f t="shared" si="50"/>
        <v>0</v>
      </c>
      <c r="BH153" s="181">
        <f>+BK153-AC153</f>
        <v>-2900005</v>
      </c>
      <c r="BI153" s="181">
        <f>+BL153-AD153</f>
        <v>0</v>
      </c>
      <c r="BJ153" s="208"/>
      <c r="BK153" s="181"/>
      <c r="BL153" s="181"/>
    </row>
    <row r="154" spans="1:65" ht="69" customHeight="1" x14ac:dyDescent="0.25">
      <c r="A154" s="590"/>
      <c r="B154" s="568"/>
      <c r="C154" s="653"/>
      <c r="D154" s="53" t="s">
        <v>153</v>
      </c>
      <c r="E154" s="9" t="s">
        <v>60</v>
      </c>
      <c r="F154" s="310">
        <f t="shared" ref="F154:F155" si="52">SUM(J154:U154)</f>
        <v>25830</v>
      </c>
      <c r="G154" s="96">
        <v>25830</v>
      </c>
      <c r="H154" s="96">
        <v>25830</v>
      </c>
      <c r="I154" s="96">
        <v>25830</v>
      </c>
      <c r="J154" s="279">
        <v>2153</v>
      </c>
      <c r="K154" s="279">
        <v>2153</v>
      </c>
      <c r="L154" s="279">
        <v>2152</v>
      </c>
      <c r="M154" s="279">
        <v>2153</v>
      </c>
      <c r="N154" s="279">
        <v>2152</v>
      </c>
      <c r="O154" s="279">
        <v>2152</v>
      </c>
      <c r="P154" s="279">
        <v>2152</v>
      </c>
      <c r="Q154" s="279">
        <v>2153</v>
      </c>
      <c r="R154" s="279">
        <v>2152</v>
      </c>
      <c r="S154" s="279">
        <v>2153</v>
      </c>
      <c r="T154" s="279">
        <v>2152</v>
      </c>
      <c r="U154" s="279">
        <v>2153</v>
      </c>
      <c r="AC154" s="176"/>
      <c r="AD154" s="177"/>
      <c r="AE154" s="176"/>
      <c r="AF154" s="206"/>
      <c r="AG154" s="179"/>
      <c r="AH154" s="206"/>
      <c r="AI154" s="179"/>
      <c r="AJ154" s="206"/>
      <c r="AK154" s="83"/>
      <c r="AL154" s="206"/>
      <c r="AM154" s="83"/>
      <c r="AN154" s="206"/>
      <c r="AO154" s="179"/>
      <c r="AP154" s="206"/>
      <c r="AQ154" s="83"/>
      <c r="AR154" s="206"/>
      <c r="AS154" s="83"/>
      <c r="AT154" s="206"/>
      <c r="AU154" s="83"/>
      <c r="AV154" s="206"/>
      <c r="AW154" s="83"/>
      <c r="AX154" s="206"/>
      <c r="AY154" s="83"/>
      <c r="AZ154" s="206"/>
      <c r="BA154" s="83"/>
      <c r="BB154" s="206"/>
      <c r="BC154" s="83"/>
      <c r="BD154" s="204">
        <f t="shared" si="49"/>
        <v>0</v>
      </c>
      <c r="BE154" s="175" t="e">
        <f t="shared" si="50"/>
        <v>#DIV/0!</v>
      </c>
      <c r="BH154" s="205"/>
      <c r="BI154" s="205"/>
    </row>
    <row r="155" spans="1:65" ht="51.75" customHeight="1" x14ac:dyDescent="0.25">
      <c r="A155" s="590"/>
      <c r="B155" s="568"/>
      <c r="C155" s="639"/>
      <c r="D155" s="39" t="s">
        <v>154</v>
      </c>
      <c r="E155" s="20" t="s">
        <v>60</v>
      </c>
      <c r="F155" s="310">
        <f t="shared" si="52"/>
        <v>2583</v>
      </c>
      <c r="G155" s="96">
        <v>2583</v>
      </c>
      <c r="H155" s="110">
        <v>2583</v>
      </c>
      <c r="I155" s="110">
        <v>2583</v>
      </c>
      <c r="J155" s="335">
        <v>215</v>
      </c>
      <c r="K155" s="335">
        <v>216</v>
      </c>
      <c r="L155" s="335">
        <v>215</v>
      </c>
      <c r="M155" s="335">
        <v>215</v>
      </c>
      <c r="N155" s="335">
        <v>215</v>
      </c>
      <c r="O155" s="335">
        <v>216</v>
      </c>
      <c r="P155" s="335">
        <v>215</v>
      </c>
      <c r="Q155" s="335">
        <v>215</v>
      </c>
      <c r="R155" s="335">
        <v>215</v>
      </c>
      <c r="S155" s="335">
        <v>215</v>
      </c>
      <c r="T155" s="335">
        <v>216</v>
      </c>
      <c r="U155" s="335">
        <v>215</v>
      </c>
      <c r="AC155" s="176"/>
      <c r="AD155" s="177"/>
      <c r="AE155" s="176"/>
      <c r="AF155" s="206"/>
      <c r="AG155" s="179"/>
      <c r="AH155" s="206"/>
      <c r="AI155" s="179"/>
      <c r="AJ155" s="206"/>
      <c r="AK155" s="83"/>
      <c r="AL155" s="206"/>
      <c r="AM155" s="83"/>
      <c r="AN155" s="206"/>
      <c r="AO155" s="83"/>
      <c r="AP155" s="206"/>
      <c r="AQ155" s="83"/>
      <c r="AR155" s="206"/>
      <c r="AS155" s="83"/>
      <c r="AT155" s="206"/>
      <c r="AU155" s="83"/>
      <c r="AV155" s="206"/>
      <c r="AW155" s="83"/>
      <c r="AX155" s="206"/>
      <c r="AY155" s="83"/>
      <c r="AZ155" s="206"/>
      <c r="BA155" s="83"/>
      <c r="BB155" s="206"/>
      <c r="BC155" s="83"/>
      <c r="BD155" s="204">
        <f t="shared" si="49"/>
        <v>0</v>
      </c>
      <c r="BE155" s="175" t="e">
        <f t="shared" si="50"/>
        <v>#DIV/0!</v>
      </c>
      <c r="BH155" s="205"/>
      <c r="BI155" s="205"/>
    </row>
    <row r="156" spans="1:65" ht="51.75" customHeight="1" x14ac:dyDescent="0.25">
      <c r="A156" s="590"/>
      <c r="B156" s="562" t="s">
        <v>680</v>
      </c>
      <c r="C156" s="559" t="s">
        <v>851</v>
      </c>
      <c r="D156" s="560"/>
      <c r="E156" s="561"/>
      <c r="F156" s="310">
        <f>+F157+F159</f>
        <v>3264</v>
      </c>
      <c r="G156" s="310">
        <f t="shared" ref="G156:U156" si="53">+G157+G159</f>
        <v>3264</v>
      </c>
      <c r="H156" s="310">
        <f t="shared" si="53"/>
        <v>3264</v>
      </c>
      <c r="I156" s="310">
        <f t="shared" si="53"/>
        <v>3264</v>
      </c>
      <c r="J156" s="310">
        <f t="shared" si="53"/>
        <v>272</v>
      </c>
      <c r="K156" s="310">
        <f t="shared" si="53"/>
        <v>272</v>
      </c>
      <c r="L156" s="310">
        <f t="shared" si="53"/>
        <v>272</v>
      </c>
      <c r="M156" s="310">
        <f t="shared" si="53"/>
        <v>272</v>
      </c>
      <c r="N156" s="310">
        <f t="shared" si="53"/>
        <v>272</v>
      </c>
      <c r="O156" s="310">
        <f t="shared" si="53"/>
        <v>272</v>
      </c>
      <c r="P156" s="310">
        <f t="shared" si="53"/>
        <v>272</v>
      </c>
      <c r="Q156" s="310">
        <f t="shared" si="53"/>
        <v>273</v>
      </c>
      <c r="R156" s="310">
        <f t="shared" si="53"/>
        <v>272</v>
      </c>
      <c r="S156" s="310">
        <f t="shared" si="53"/>
        <v>272</v>
      </c>
      <c r="T156" s="310">
        <f t="shared" si="53"/>
        <v>272</v>
      </c>
      <c r="U156" s="310">
        <f t="shared" si="53"/>
        <v>271</v>
      </c>
      <c r="AC156" s="176"/>
      <c r="AD156" s="177"/>
      <c r="AE156" s="176"/>
      <c r="AF156" s="206"/>
      <c r="AG156" s="179"/>
      <c r="AH156" s="206"/>
      <c r="AI156" s="179"/>
      <c r="AJ156" s="206"/>
      <c r="AK156" s="83"/>
      <c r="AL156" s="206"/>
      <c r="AM156" s="83"/>
      <c r="AN156" s="206"/>
      <c r="AO156" s="83"/>
      <c r="AP156" s="206"/>
      <c r="AQ156" s="83"/>
      <c r="AR156" s="206"/>
      <c r="AS156" s="83"/>
      <c r="AT156" s="206"/>
      <c r="AU156" s="83"/>
      <c r="AV156" s="206"/>
      <c r="AW156" s="83"/>
      <c r="AX156" s="206"/>
      <c r="AY156" s="83"/>
      <c r="AZ156" s="206"/>
      <c r="BA156" s="83"/>
      <c r="BB156" s="206"/>
      <c r="BC156" s="83"/>
      <c r="BD156" s="204"/>
      <c r="BE156" s="175"/>
      <c r="BH156" s="205"/>
      <c r="BI156" s="205"/>
    </row>
    <row r="157" spans="1:65" ht="52.5" customHeight="1" x14ac:dyDescent="0.35">
      <c r="A157" s="590"/>
      <c r="B157" s="563"/>
      <c r="C157" s="632" t="s">
        <v>694</v>
      </c>
      <c r="D157" s="313" t="s">
        <v>439</v>
      </c>
      <c r="E157" s="314"/>
      <c r="F157" s="310">
        <f>+F158</f>
        <v>3109</v>
      </c>
      <c r="G157" s="310">
        <f t="shared" ref="G157:U157" si="54">+G158</f>
        <v>3109</v>
      </c>
      <c r="H157" s="310">
        <f t="shared" si="54"/>
        <v>3109</v>
      </c>
      <c r="I157" s="310">
        <f t="shared" si="54"/>
        <v>3109</v>
      </c>
      <c r="J157" s="310">
        <f t="shared" si="54"/>
        <v>259</v>
      </c>
      <c r="K157" s="310">
        <f t="shared" si="54"/>
        <v>259</v>
      </c>
      <c r="L157" s="310">
        <f t="shared" si="54"/>
        <v>259</v>
      </c>
      <c r="M157" s="310">
        <f t="shared" si="54"/>
        <v>259</v>
      </c>
      <c r="N157" s="310">
        <f t="shared" si="54"/>
        <v>259</v>
      </c>
      <c r="O157" s="310">
        <f t="shared" si="54"/>
        <v>259</v>
      </c>
      <c r="P157" s="310">
        <f t="shared" si="54"/>
        <v>259</v>
      </c>
      <c r="Q157" s="310">
        <f t="shared" si="54"/>
        <v>260</v>
      </c>
      <c r="R157" s="310">
        <f t="shared" si="54"/>
        <v>259</v>
      </c>
      <c r="S157" s="310">
        <f t="shared" si="54"/>
        <v>259</v>
      </c>
      <c r="T157" s="310">
        <f t="shared" si="54"/>
        <v>259</v>
      </c>
      <c r="U157" s="310">
        <f t="shared" si="54"/>
        <v>259</v>
      </c>
      <c r="AA157" s="172"/>
      <c r="AB157" s="172"/>
      <c r="AC157" s="176">
        <f>+AE157+AF157+AH157+AJ157+AL157+AN157+AP157+AR157+AT157+AV157+AX157+AZ157+BB157</f>
        <v>1200</v>
      </c>
      <c r="AD157" s="177">
        <f>+AG157+AI157+AK157+AM157+AO157+AQ157+AS157+AU157+AW157+AY157+BA157+BC157</f>
        <v>0</v>
      </c>
      <c r="AE157" s="176">
        <v>1200</v>
      </c>
      <c r="AF157" s="206"/>
      <c r="AG157" s="179"/>
      <c r="AH157" s="206"/>
      <c r="AI157" s="179"/>
      <c r="AJ157" s="206"/>
      <c r="AK157" s="83"/>
      <c r="AL157" s="206"/>
      <c r="AM157" s="83"/>
      <c r="AN157" s="206"/>
      <c r="AO157" s="83"/>
      <c r="AP157" s="206"/>
      <c r="AQ157" s="83"/>
      <c r="AR157" s="206"/>
      <c r="AS157" s="83"/>
      <c r="AT157" s="206"/>
      <c r="AU157" s="83"/>
      <c r="AV157" s="206"/>
      <c r="AW157" s="83"/>
      <c r="AX157" s="206"/>
      <c r="AY157" s="83"/>
      <c r="AZ157" s="206"/>
      <c r="BA157" s="83"/>
      <c r="BB157" s="206"/>
      <c r="BC157" s="83"/>
      <c r="BD157" s="204">
        <f t="shared" si="49"/>
        <v>0</v>
      </c>
      <c r="BE157" s="175">
        <f t="shared" si="50"/>
        <v>0</v>
      </c>
      <c r="BF157" s="172"/>
      <c r="BG157" s="172"/>
      <c r="BH157" s="181">
        <f>+BK157-AC157</f>
        <v>-1200</v>
      </c>
      <c r="BI157" s="181">
        <f>+BL157-AD157</f>
        <v>0</v>
      </c>
      <c r="BJ157" s="208"/>
      <c r="BK157" s="181"/>
      <c r="BL157" s="181"/>
      <c r="BM157" s="172"/>
    </row>
    <row r="158" spans="1:65" ht="39.75" customHeight="1" x14ac:dyDescent="0.25">
      <c r="A158" s="590"/>
      <c r="B158" s="563"/>
      <c r="C158" s="633"/>
      <c r="D158" s="53" t="s">
        <v>155</v>
      </c>
      <c r="E158" s="20" t="s">
        <v>60</v>
      </c>
      <c r="F158" s="310">
        <f t="shared" ref="F158:F160" si="55">SUM(J158:U158)</f>
        <v>3109</v>
      </c>
      <c r="G158" s="96">
        <v>3109</v>
      </c>
      <c r="H158" s="96">
        <v>3109</v>
      </c>
      <c r="I158" s="96">
        <v>3109</v>
      </c>
      <c r="J158" s="278">
        <v>259</v>
      </c>
      <c r="K158" s="278">
        <v>259</v>
      </c>
      <c r="L158" s="278">
        <v>259</v>
      </c>
      <c r="M158" s="278">
        <v>259</v>
      </c>
      <c r="N158" s="278">
        <v>259</v>
      </c>
      <c r="O158" s="278">
        <v>259</v>
      </c>
      <c r="P158" s="278">
        <v>259</v>
      </c>
      <c r="Q158" s="278">
        <v>260</v>
      </c>
      <c r="R158" s="278">
        <v>259</v>
      </c>
      <c r="S158" s="278">
        <v>259</v>
      </c>
      <c r="T158" s="278">
        <v>259</v>
      </c>
      <c r="U158" s="278">
        <v>259</v>
      </c>
      <c r="AC158" s="176"/>
      <c r="AD158" s="177"/>
      <c r="AE158" s="176"/>
      <c r="AF158" s="206"/>
      <c r="AG158" s="179"/>
      <c r="AH158" s="206"/>
      <c r="AI158" s="179"/>
      <c r="AJ158" s="206"/>
      <c r="AK158" s="83"/>
      <c r="AL158" s="206"/>
      <c r="AM158" s="83"/>
      <c r="AN158" s="206"/>
      <c r="AO158" s="179"/>
      <c r="AP158" s="206"/>
      <c r="AQ158" s="83"/>
      <c r="AR158" s="206"/>
      <c r="AS158" s="83"/>
      <c r="AT158" s="206"/>
      <c r="AU158" s="83"/>
      <c r="AV158" s="206"/>
      <c r="AW158" s="83"/>
      <c r="AX158" s="206"/>
      <c r="AY158" s="83"/>
      <c r="AZ158" s="206"/>
      <c r="BA158" s="83"/>
      <c r="BB158" s="206"/>
      <c r="BC158" s="83"/>
      <c r="BD158" s="204">
        <f t="shared" si="49"/>
        <v>0</v>
      </c>
      <c r="BE158" s="175" t="e">
        <f t="shared" si="50"/>
        <v>#DIV/0!</v>
      </c>
      <c r="BH158" s="205"/>
      <c r="BI158" s="205"/>
    </row>
    <row r="159" spans="1:65" ht="39.75" customHeight="1" x14ac:dyDescent="0.25">
      <c r="A159" s="590"/>
      <c r="B159" s="563"/>
      <c r="C159" s="632" t="s">
        <v>695</v>
      </c>
      <c r="D159" s="313" t="s">
        <v>439</v>
      </c>
      <c r="E159" s="314"/>
      <c r="F159" s="310">
        <f>+F160</f>
        <v>155</v>
      </c>
      <c r="G159" s="310">
        <f t="shared" ref="G159:U159" si="56">+G160</f>
        <v>155</v>
      </c>
      <c r="H159" s="310">
        <f t="shared" si="56"/>
        <v>155</v>
      </c>
      <c r="I159" s="310">
        <f t="shared" si="56"/>
        <v>155</v>
      </c>
      <c r="J159" s="310">
        <f t="shared" si="56"/>
        <v>13</v>
      </c>
      <c r="K159" s="310">
        <f t="shared" si="56"/>
        <v>13</v>
      </c>
      <c r="L159" s="310">
        <f t="shared" si="56"/>
        <v>13</v>
      </c>
      <c r="M159" s="310">
        <f t="shared" si="56"/>
        <v>13</v>
      </c>
      <c r="N159" s="310">
        <f t="shared" si="56"/>
        <v>13</v>
      </c>
      <c r="O159" s="310">
        <f t="shared" si="56"/>
        <v>13</v>
      </c>
      <c r="P159" s="310">
        <f t="shared" si="56"/>
        <v>13</v>
      </c>
      <c r="Q159" s="310">
        <f t="shared" si="56"/>
        <v>13</v>
      </c>
      <c r="R159" s="310">
        <f t="shared" si="56"/>
        <v>13</v>
      </c>
      <c r="S159" s="310">
        <f t="shared" si="56"/>
        <v>13</v>
      </c>
      <c r="T159" s="310">
        <f t="shared" si="56"/>
        <v>13</v>
      </c>
      <c r="U159" s="310">
        <f t="shared" si="56"/>
        <v>12</v>
      </c>
      <c r="AC159" s="176"/>
      <c r="AD159" s="177"/>
      <c r="AE159" s="176"/>
      <c r="AF159" s="206"/>
      <c r="AG159" s="179"/>
      <c r="AH159" s="206"/>
      <c r="AI159" s="179"/>
      <c r="AJ159" s="206"/>
      <c r="AK159" s="83"/>
      <c r="AL159" s="206"/>
      <c r="AM159" s="83"/>
      <c r="AN159" s="206"/>
      <c r="AO159" s="83"/>
      <c r="AP159" s="206"/>
      <c r="AQ159" s="83"/>
      <c r="AR159" s="206"/>
      <c r="AS159" s="83"/>
      <c r="AT159" s="206"/>
      <c r="AU159" s="83"/>
      <c r="AV159" s="206"/>
      <c r="AW159" s="83"/>
      <c r="AX159" s="206"/>
      <c r="AY159" s="83"/>
      <c r="AZ159" s="206"/>
      <c r="BA159" s="83"/>
      <c r="BB159" s="206"/>
      <c r="BC159" s="83"/>
      <c r="BD159" s="204"/>
      <c r="BE159" s="175"/>
      <c r="BH159" s="205"/>
      <c r="BI159" s="205"/>
    </row>
    <row r="160" spans="1:65" ht="39.75" customHeight="1" x14ac:dyDescent="0.25">
      <c r="A160" s="590"/>
      <c r="B160" s="564"/>
      <c r="C160" s="633"/>
      <c r="D160" s="53" t="s">
        <v>156</v>
      </c>
      <c r="E160" s="9" t="s">
        <v>101</v>
      </c>
      <c r="F160" s="310">
        <f t="shared" si="55"/>
        <v>155</v>
      </c>
      <c r="G160" s="96">
        <v>155</v>
      </c>
      <c r="H160" s="107">
        <v>155</v>
      </c>
      <c r="I160" s="107">
        <v>155</v>
      </c>
      <c r="J160" s="278">
        <v>13</v>
      </c>
      <c r="K160" s="278">
        <v>13</v>
      </c>
      <c r="L160" s="278">
        <v>13</v>
      </c>
      <c r="M160" s="278">
        <v>13</v>
      </c>
      <c r="N160" s="278">
        <v>13</v>
      </c>
      <c r="O160" s="278">
        <v>13</v>
      </c>
      <c r="P160" s="278">
        <v>13</v>
      </c>
      <c r="Q160" s="278">
        <v>13</v>
      </c>
      <c r="R160" s="278">
        <v>13</v>
      </c>
      <c r="S160" s="278">
        <v>13</v>
      </c>
      <c r="T160" s="278">
        <v>13</v>
      </c>
      <c r="U160" s="278">
        <v>12</v>
      </c>
      <c r="AC160" s="176"/>
      <c r="AD160" s="177"/>
      <c r="AE160" s="176"/>
      <c r="AF160" s="206"/>
      <c r="AG160" s="179"/>
      <c r="AH160" s="206"/>
      <c r="AI160" s="179"/>
      <c r="AJ160" s="206"/>
      <c r="AK160" s="83"/>
      <c r="AL160" s="206"/>
      <c r="AM160" s="83"/>
      <c r="AN160" s="206"/>
      <c r="AO160" s="83"/>
      <c r="AP160" s="206"/>
      <c r="AQ160" s="83"/>
      <c r="AR160" s="206"/>
      <c r="AS160" s="83"/>
      <c r="AT160" s="206"/>
      <c r="AU160" s="83"/>
      <c r="AV160" s="206"/>
      <c r="AW160" s="83"/>
      <c r="AX160" s="206"/>
      <c r="AY160" s="83"/>
      <c r="AZ160" s="206"/>
      <c r="BA160" s="83"/>
      <c r="BB160" s="206"/>
      <c r="BC160" s="83"/>
      <c r="BD160" s="204"/>
      <c r="BE160" s="175"/>
      <c r="BH160" s="205"/>
      <c r="BI160" s="205"/>
    </row>
    <row r="161" spans="1:64" ht="58.5" customHeight="1" x14ac:dyDescent="0.25">
      <c r="A161" s="590"/>
      <c r="B161" s="568" t="s">
        <v>681</v>
      </c>
      <c r="C161" s="638" t="s">
        <v>476</v>
      </c>
      <c r="D161" s="313" t="s">
        <v>439</v>
      </c>
      <c r="E161" s="314"/>
      <c r="F161" s="310">
        <f>+F162</f>
        <v>615</v>
      </c>
      <c r="G161" s="310">
        <f t="shared" ref="G161:U161" si="57">+G162</f>
        <v>615</v>
      </c>
      <c r="H161" s="310">
        <f t="shared" si="57"/>
        <v>615</v>
      </c>
      <c r="I161" s="310">
        <f t="shared" si="57"/>
        <v>615</v>
      </c>
      <c r="J161" s="310">
        <f t="shared" si="57"/>
        <v>51</v>
      </c>
      <c r="K161" s="310">
        <f t="shared" si="57"/>
        <v>52</v>
      </c>
      <c r="L161" s="310">
        <f t="shared" si="57"/>
        <v>51</v>
      </c>
      <c r="M161" s="310">
        <f t="shared" si="57"/>
        <v>51</v>
      </c>
      <c r="N161" s="310">
        <f t="shared" si="57"/>
        <v>51</v>
      </c>
      <c r="O161" s="310">
        <f t="shared" si="57"/>
        <v>52</v>
      </c>
      <c r="P161" s="310">
        <f t="shared" si="57"/>
        <v>51</v>
      </c>
      <c r="Q161" s="310">
        <f t="shared" si="57"/>
        <v>51</v>
      </c>
      <c r="R161" s="310">
        <f t="shared" si="57"/>
        <v>52</v>
      </c>
      <c r="S161" s="310">
        <f t="shared" si="57"/>
        <v>51</v>
      </c>
      <c r="T161" s="310">
        <f t="shared" si="57"/>
        <v>51</v>
      </c>
      <c r="U161" s="310">
        <f t="shared" si="57"/>
        <v>51</v>
      </c>
      <c r="AC161" s="176">
        <f>+AE161+AF161+AH161+AJ161+AL161+AN161+AP161+AR161+AT161+AV161+AX161+AZ161+BB161</f>
        <v>191604</v>
      </c>
      <c r="AD161" s="177">
        <f>+AG161+AI161+AK161+AM161+AO161+AQ161+AS161+AU161+AW161+AY161+BA161+BC161</f>
        <v>0</v>
      </c>
      <c r="AE161" s="176">
        <v>191604</v>
      </c>
      <c r="AF161" s="206"/>
      <c r="AG161" s="179"/>
      <c r="AH161" s="206"/>
      <c r="AI161" s="179"/>
      <c r="AJ161" s="206"/>
      <c r="AK161" s="83"/>
      <c r="AL161" s="206"/>
      <c r="AM161" s="83"/>
      <c r="AN161" s="206"/>
      <c r="AO161" s="83"/>
      <c r="AP161" s="206"/>
      <c r="AQ161" s="83"/>
      <c r="AR161" s="206"/>
      <c r="AS161" s="83"/>
      <c r="AT161" s="206"/>
      <c r="AU161" s="83"/>
      <c r="AV161" s="206"/>
      <c r="AW161" s="83"/>
      <c r="AX161" s="206"/>
      <c r="AY161" s="83"/>
      <c r="AZ161" s="206"/>
      <c r="BA161" s="83"/>
      <c r="BB161" s="206"/>
      <c r="BC161" s="83"/>
      <c r="BD161" s="204">
        <f t="shared" si="49"/>
        <v>0</v>
      </c>
      <c r="BE161" s="175">
        <f t="shared" si="50"/>
        <v>0</v>
      </c>
      <c r="BH161" s="181">
        <f>+BK161-AC161</f>
        <v>-191604</v>
      </c>
      <c r="BI161" s="181">
        <f>+BL161-AD161</f>
        <v>0</v>
      </c>
      <c r="BJ161" s="208"/>
      <c r="BK161" s="181"/>
      <c r="BL161" s="181"/>
    </row>
    <row r="162" spans="1:64" ht="39.75" customHeight="1" x14ac:dyDescent="0.25">
      <c r="A162" s="590"/>
      <c r="B162" s="568"/>
      <c r="C162" s="653"/>
      <c r="D162" s="53" t="s">
        <v>157</v>
      </c>
      <c r="E162" s="9" t="s">
        <v>112</v>
      </c>
      <c r="F162" s="310">
        <f t="shared" ref="F162" si="58">SUM(J162:U162)</f>
        <v>615</v>
      </c>
      <c r="G162" s="96">
        <v>615</v>
      </c>
      <c r="H162" s="107">
        <v>615</v>
      </c>
      <c r="I162" s="107">
        <v>615</v>
      </c>
      <c r="J162" s="278">
        <v>51</v>
      </c>
      <c r="K162" s="278">
        <v>52</v>
      </c>
      <c r="L162" s="278">
        <v>51</v>
      </c>
      <c r="M162" s="278">
        <v>51</v>
      </c>
      <c r="N162" s="278">
        <v>51</v>
      </c>
      <c r="O162" s="278">
        <v>52</v>
      </c>
      <c r="P162" s="278">
        <v>51</v>
      </c>
      <c r="Q162" s="278">
        <v>51</v>
      </c>
      <c r="R162" s="278">
        <v>52</v>
      </c>
      <c r="S162" s="278">
        <v>51</v>
      </c>
      <c r="T162" s="278">
        <v>51</v>
      </c>
      <c r="U162" s="278">
        <v>51</v>
      </c>
      <c r="AC162" s="176"/>
      <c r="AD162" s="177"/>
      <c r="AE162" s="176"/>
      <c r="AF162" s="206"/>
      <c r="AG162" s="179"/>
      <c r="AH162" s="206"/>
      <c r="AI162" s="179"/>
      <c r="AJ162" s="206"/>
      <c r="AK162" s="83"/>
      <c r="AL162" s="206"/>
      <c r="AM162" s="83"/>
      <c r="AN162" s="206"/>
      <c r="AO162" s="179"/>
      <c r="AP162" s="206"/>
      <c r="AQ162" s="83"/>
      <c r="AR162" s="206"/>
      <c r="AS162" s="83"/>
      <c r="AT162" s="206"/>
      <c r="AU162" s="83"/>
      <c r="AV162" s="206"/>
      <c r="AW162" s="83"/>
      <c r="AX162" s="206"/>
      <c r="AY162" s="83"/>
      <c r="AZ162" s="206"/>
      <c r="BA162" s="83"/>
      <c r="BB162" s="206"/>
      <c r="BC162" s="83"/>
      <c r="BD162" s="204">
        <f t="shared" si="49"/>
        <v>0</v>
      </c>
      <c r="BE162" s="175" t="e">
        <f t="shared" si="50"/>
        <v>#DIV/0!</v>
      </c>
      <c r="BH162" s="205"/>
      <c r="BI162" s="205"/>
    </row>
    <row r="163" spans="1:64" ht="55.5" customHeight="1" x14ac:dyDescent="0.25">
      <c r="A163" s="590"/>
      <c r="B163" s="521" t="s">
        <v>682</v>
      </c>
      <c r="C163" s="636" t="s">
        <v>689</v>
      </c>
      <c r="D163" s="313" t="s">
        <v>439</v>
      </c>
      <c r="E163" s="314"/>
      <c r="F163" s="310">
        <f>+F164</f>
        <v>777</v>
      </c>
      <c r="G163" s="310">
        <f t="shared" ref="G163:U163" si="59">+G164</f>
        <v>777</v>
      </c>
      <c r="H163" s="310">
        <f t="shared" si="59"/>
        <v>777</v>
      </c>
      <c r="I163" s="310">
        <f t="shared" si="59"/>
        <v>777</v>
      </c>
      <c r="J163" s="310">
        <f t="shared" si="59"/>
        <v>65</v>
      </c>
      <c r="K163" s="310">
        <f t="shared" si="59"/>
        <v>64</v>
      </c>
      <c r="L163" s="310">
        <f t="shared" si="59"/>
        <v>65</v>
      </c>
      <c r="M163" s="310">
        <f t="shared" si="59"/>
        <v>65</v>
      </c>
      <c r="N163" s="310">
        <f t="shared" si="59"/>
        <v>64</v>
      </c>
      <c r="O163" s="310">
        <f t="shared" si="59"/>
        <v>65</v>
      </c>
      <c r="P163" s="310">
        <f t="shared" si="59"/>
        <v>65</v>
      </c>
      <c r="Q163" s="310">
        <f t="shared" si="59"/>
        <v>64</v>
      </c>
      <c r="R163" s="310">
        <f t="shared" si="59"/>
        <v>65</v>
      </c>
      <c r="S163" s="310">
        <f t="shared" si="59"/>
        <v>65</v>
      </c>
      <c r="T163" s="310">
        <f t="shared" si="59"/>
        <v>65</v>
      </c>
      <c r="U163" s="310">
        <f t="shared" si="59"/>
        <v>65</v>
      </c>
      <c r="AC163" s="176">
        <f>+AE163+AF163+AH163+AJ163+AL163+AN163+AP163+AR163+AT163+AV163+AX163+AZ163+BB163</f>
        <v>0</v>
      </c>
      <c r="AD163" s="177">
        <f>+AG163+AI163+AK163+AM163+AO163+AQ163+AS163+AU163+AW163+AY163+BA163+BC163</f>
        <v>0</v>
      </c>
      <c r="AE163" s="176">
        <v>0</v>
      </c>
      <c r="AF163" s="206"/>
      <c r="AG163" s="179"/>
      <c r="AH163" s="206"/>
      <c r="AI163" s="179"/>
      <c r="AJ163" s="206"/>
      <c r="AK163" s="83"/>
      <c r="AL163" s="206"/>
      <c r="AM163" s="83"/>
      <c r="AN163" s="206"/>
      <c r="AO163" s="179"/>
      <c r="AP163" s="206"/>
      <c r="AQ163" s="83"/>
      <c r="AR163" s="206"/>
      <c r="AS163" s="83"/>
      <c r="AT163" s="206"/>
      <c r="AU163" s="83"/>
      <c r="AV163" s="206"/>
      <c r="AW163" s="83"/>
      <c r="AX163" s="206"/>
      <c r="AY163" s="83"/>
      <c r="AZ163" s="206"/>
      <c r="BA163" s="83"/>
      <c r="BB163" s="206"/>
      <c r="BC163" s="83"/>
      <c r="BD163" s="204">
        <f t="shared" si="49"/>
        <v>0</v>
      </c>
      <c r="BE163" s="175" t="e">
        <f t="shared" si="50"/>
        <v>#DIV/0!</v>
      </c>
      <c r="BH163" s="181">
        <f>+BK163-AC163</f>
        <v>0</v>
      </c>
      <c r="BI163" s="181">
        <f>+BL163-AD163</f>
        <v>0</v>
      </c>
      <c r="BJ163" s="208"/>
      <c r="BK163" s="181"/>
      <c r="BL163" s="181"/>
    </row>
    <row r="164" spans="1:64" ht="38.25" customHeight="1" x14ac:dyDescent="0.25">
      <c r="A164" s="590"/>
      <c r="B164" s="521"/>
      <c r="C164" s="637"/>
      <c r="D164" s="53" t="s">
        <v>542</v>
      </c>
      <c r="E164" s="20" t="s">
        <v>60</v>
      </c>
      <c r="F164" s="310">
        <f t="shared" ref="F164:F165" si="60">SUM(J164:U164)</f>
        <v>777</v>
      </c>
      <c r="G164" s="96">
        <v>777</v>
      </c>
      <c r="H164" s="107">
        <v>777</v>
      </c>
      <c r="I164" s="107">
        <v>777</v>
      </c>
      <c r="J164" s="278">
        <v>65</v>
      </c>
      <c r="K164" s="278">
        <v>64</v>
      </c>
      <c r="L164" s="278">
        <v>65</v>
      </c>
      <c r="M164" s="278">
        <v>65</v>
      </c>
      <c r="N164" s="278">
        <v>64</v>
      </c>
      <c r="O164" s="278">
        <v>65</v>
      </c>
      <c r="P164" s="278">
        <v>65</v>
      </c>
      <c r="Q164" s="278">
        <v>64</v>
      </c>
      <c r="R164" s="278">
        <v>65</v>
      </c>
      <c r="S164" s="278">
        <v>65</v>
      </c>
      <c r="T164" s="278">
        <v>65</v>
      </c>
      <c r="U164" s="278">
        <v>65</v>
      </c>
      <c r="AC164" s="176"/>
      <c r="AD164" s="177"/>
      <c r="AE164" s="176"/>
      <c r="AF164" s="206"/>
      <c r="AG164" s="179"/>
      <c r="AH164" s="206"/>
      <c r="AI164" s="179"/>
      <c r="AJ164" s="206"/>
      <c r="AK164" s="83"/>
      <c r="AL164" s="206"/>
      <c r="AM164" s="83"/>
      <c r="AN164" s="206"/>
      <c r="AO164" s="83"/>
      <c r="AP164" s="206"/>
      <c r="AQ164" s="83"/>
      <c r="AR164" s="206"/>
      <c r="AS164" s="83"/>
      <c r="AT164" s="206"/>
      <c r="AU164" s="83"/>
      <c r="AV164" s="206"/>
      <c r="AW164" s="83"/>
      <c r="AX164" s="206"/>
      <c r="AY164" s="83"/>
      <c r="AZ164" s="206"/>
      <c r="BA164" s="83"/>
      <c r="BB164" s="206"/>
      <c r="BC164" s="83"/>
      <c r="BD164" s="204">
        <f t="shared" si="49"/>
        <v>0</v>
      </c>
      <c r="BE164" s="175" t="e">
        <f t="shared" si="50"/>
        <v>#DIV/0!</v>
      </c>
      <c r="BH164" s="205"/>
      <c r="BI164" s="205"/>
    </row>
    <row r="165" spans="1:64" ht="38.25" customHeight="1" x14ac:dyDescent="0.25">
      <c r="A165" s="590"/>
      <c r="B165" s="521"/>
      <c r="C165" s="637"/>
      <c r="D165" s="13" t="s">
        <v>517</v>
      </c>
      <c r="E165" s="20" t="s">
        <v>60</v>
      </c>
      <c r="F165" s="95">
        <f t="shared" si="60"/>
        <v>690</v>
      </c>
      <c r="G165" s="278">
        <v>690</v>
      </c>
      <c r="H165" s="278">
        <v>690</v>
      </c>
      <c r="I165" s="278">
        <v>690</v>
      </c>
      <c r="J165" s="278">
        <v>58</v>
      </c>
      <c r="K165" s="278">
        <v>58</v>
      </c>
      <c r="L165" s="278">
        <v>57</v>
      </c>
      <c r="M165" s="278">
        <v>58</v>
      </c>
      <c r="N165" s="278">
        <v>57</v>
      </c>
      <c r="O165" s="278">
        <v>58</v>
      </c>
      <c r="P165" s="278">
        <v>57</v>
      </c>
      <c r="Q165" s="278">
        <v>58</v>
      </c>
      <c r="R165" s="278">
        <v>57</v>
      </c>
      <c r="S165" s="278">
        <v>58</v>
      </c>
      <c r="T165" s="278">
        <v>57</v>
      </c>
      <c r="U165" s="278">
        <v>57</v>
      </c>
      <c r="AC165" s="176"/>
      <c r="AD165" s="177"/>
      <c r="AE165" s="176"/>
      <c r="AF165" s="206"/>
      <c r="AG165" s="179"/>
      <c r="AH165" s="206"/>
      <c r="AI165" s="179"/>
      <c r="AJ165" s="206"/>
      <c r="AK165" s="83"/>
      <c r="AL165" s="206"/>
      <c r="AM165" s="83"/>
      <c r="AN165" s="206"/>
      <c r="AO165" s="83"/>
      <c r="AP165" s="206"/>
      <c r="AQ165" s="83"/>
      <c r="AR165" s="206"/>
      <c r="AS165" s="83"/>
      <c r="AT165" s="206"/>
      <c r="AU165" s="83"/>
      <c r="AV165" s="206"/>
      <c r="AW165" s="83"/>
      <c r="AX165" s="206"/>
      <c r="AY165" s="83"/>
      <c r="AZ165" s="206"/>
      <c r="BA165" s="83"/>
      <c r="BB165" s="206"/>
      <c r="BC165" s="83"/>
      <c r="BD165" s="204">
        <f t="shared" si="49"/>
        <v>0</v>
      </c>
      <c r="BE165" s="175" t="e">
        <f t="shared" si="50"/>
        <v>#DIV/0!</v>
      </c>
      <c r="BH165" s="205"/>
      <c r="BI165" s="205"/>
    </row>
    <row r="166" spans="1:64" ht="38.25" customHeight="1" x14ac:dyDescent="0.25">
      <c r="A166" s="590"/>
      <c r="B166" s="562" t="s">
        <v>683</v>
      </c>
      <c r="C166" s="559" t="s">
        <v>851</v>
      </c>
      <c r="D166" s="560"/>
      <c r="E166" s="561"/>
      <c r="F166" s="361">
        <f>+F167+F172</f>
        <v>989</v>
      </c>
      <c r="G166" s="361">
        <f t="shared" ref="G166:U166" si="61">+G167+G172</f>
        <v>967</v>
      </c>
      <c r="H166" s="361">
        <f t="shared" si="61"/>
        <v>967</v>
      </c>
      <c r="I166" s="361">
        <f t="shared" si="61"/>
        <v>967</v>
      </c>
      <c r="J166" s="361">
        <f t="shared" si="61"/>
        <v>82</v>
      </c>
      <c r="K166" s="361">
        <f t="shared" si="61"/>
        <v>84</v>
      </c>
      <c r="L166" s="361">
        <f t="shared" si="61"/>
        <v>84</v>
      </c>
      <c r="M166" s="361">
        <f t="shared" si="61"/>
        <v>84</v>
      </c>
      <c r="N166" s="361">
        <f t="shared" si="61"/>
        <v>81</v>
      </c>
      <c r="O166" s="361">
        <f t="shared" si="61"/>
        <v>84</v>
      </c>
      <c r="P166" s="361">
        <f t="shared" si="61"/>
        <v>83</v>
      </c>
      <c r="Q166" s="361">
        <f t="shared" si="61"/>
        <v>81</v>
      </c>
      <c r="R166" s="361">
        <f t="shared" si="61"/>
        <v>82</v>
      </c>
      <c r="S166" s="361">
        <f t="shared" si="61"/>
        <v>83</v>
      </c>
      <c r="T166" s="361">
        <f t="shared" si="61"/>
        <v>82</v>
      </c>
      <c r="U166" s="361">
        <f t="shared" si="61"/>
        <v>79</v>
      </c>
      <c r="AC166" s="176"/>
      <c r="AD166" s="177"/>
      <c r="AE166" s="176"/>
      <c r="AF166" s="206"/>
      <c r="AG166" s="179"/>
      <c r="AH166" s="206"/>
      <c r="AI166" s="179"/>
      <c r="AJ166" s="206"/>
      <c r="AK166" s="83"/>
      <c r="AL166" s="206"/>
      <c r="AM166" s="83"/>
      <c r="AN166" s="206"/>
      <c r="AO166" s="83"/>
      <c r="AP166" s="206"/>
      <c r="AQ166" s="83"/>
      <c r="AR166" s="206"/>
      <c r="AS166" s="83"/>
      <c r="AT166" s="206"/>
      <c r="AU166" s="83"/>
      <c r="AV166" s="206"/>
      <c r="AW166" s="83"/>
      <c r="AX166" s="206"/>
      <c r="AY166" s="83"/>
      <c r="AZ166" s="206"/>
      <c r="BA166" s="83"/>
      <c r="BB166" s="206"/>
      <c r="BC166" s="83"/>
      <c r="BD166" s="204"/>
      <c r="BE166" s="175"/>
      <c r="BH166" s="205"/>
      <c r="BI166" s="205"/>
    </row>
    <row r="167" spans="1:64" ht="51" customHeight="1" x14ac:dyDescent="0.25">
      <c r="A167" s="590"/>
      <c r="B167" s="563"/>
      <c r="C167" s="648" t="s">
        <v>696</v>
      </c>
      <c r="D167" s="313" t="s">
        <v>439</v>
      </c>
      <c r="E167" s="314"/>
      <c r="F167" s="310">
        <f>SUM(F168:F171)</f>
        <v>950</v>
      </c>
      <c r="G167" s="310">
        <f t="shared" ref="G167:U167" si="62">SUM(G168:G171)</f>
        <v>928</v>
      </c>
      <c r="H167" s="310">
        <f t="shared" si="62"/>
        <v>928</v>
      </c>
      <c r="I167" s="310">
        <f t="shared" si="62"/>
        <v>928</v>
      </c>
      <c r="J167" s="310">
        <f t="shared" si="62"/>
        <v>79</v>
      </c>
      <c r="K167" s="310">
        <f t="shared" si="62"/>
        <v>80</v>
      </c>
      <c r="L167" s="310">
        <f t="shared" si="62"/>
        <v>81</v>
      </c>
      <c r="M167" s="310">
        <f t="shared" si="62"/>
        <v>80</v>
      </c>
      <c r="N167" s="310">
        <f t="shared" si="62"/>
        <v>78</v>
      </c>
      <c r="O167" s="310">
        <f t="shared" si="62"/>
        <v>80</v>
      </c>
      <c r="P167" s="310">
        <f t="shared" si="62"/>
        <v>80</v>
      </c>
      <c r="Q167" s="310">
        <f t="shared" si="62"/>
        <v>78</v>
      </c>
      <c r="R167" s="310">
        <f t="shared" si="62"/>
        <v>79</v>
      </c>
      <c r="S167" s="310">
        <f t="shared" si="62"/>
        <v>80</v>
      </c>
      <c r="T167" s="310">
        <f t="shared" si="62"/>
        <v>79</v>
      </c>
      <c r="U167" s="310">
        <f t="shared" si="62"/>
        <v>76</v>
      </c>
      <c r="AC167" s="176">
        <f>+AE167+AF167+AH167+AJ167+AL167+AN167+AP167+AR167+AT167+AV167+AX167+AZ167+BB167</f>
        <v>2315857</v>
      </c>
      <c r="AD167" s="177">
        <f>+AG167+AI167+AK167+AM167+AO167+AQ167+AS167+AU167+AW167+AY167+BA167+BC167</f>
        <v>0</v>
      </c>
      <c r="AE167" s="176">
        <v>2315857</v>
      </c>
      <c r="AF167" s="206"/>
      <c r="AG167" s="179"/>
      <c r="AH167" s="206"/>
      <c r="AI167" s="179"/>
      <c r="AJ167" s="206"/>
      <c r="AK167" s="83"/>
      <c r="AL167" s="206"/>
      <c r="AM167" s="83"/>
      <c r="AN167" s="206"/>
      <c r="AO167" s="83"/>
      <c r="AP167" s="206"/>
      <c r="AQ167" s="83"/>
      <c r="AR167" s="206"/>
      <c r="AS167" s="83"/>
      <c r="AT167" s="206"/>
      <c r="AU167" s="83"/>
      <c r="AV167" s="206"/>
      <c r="AW167" s="83"/>
      <c r="AX167" s="206"/>
      <c r="AY167" s="83"/>
      <c r="AZ167" s="206"/>
      <c r="BA167" s="83"/>
      <c r="BB167" s="206"/>
      <c r="BC167" s="83"/>
      <c r="BD167" s="204">
        <f t="shared" si="49"/>
        <v>0</v>
      </c>
      <c r="BE167" s="175">
        <f t="shared" si="50"/>
        <v>0</v>
      </c>
      <c r="BH167" s="181">
        <f>+BK167-AC167</f>
        <v>-2315857</v>
      </c>
      <c r="BI167" s="181">
        <f>+BL167-AD167</f>
        <v>0</v>
      </c>
      <c r="BJ167" s="208"/>
      <c r="BK167" s="181"/>
      <c r="BL167" s="181"/>
    </row>
    <row r="168" spans="1:64" ht="38.25" customHeight="1" x14ac:dyDescent="0.25">
      <c r="A168" s="590"/>
      <c r="B168" s="563"/>
      <c r="C168" s="648"/>
      <c r="D168" s="62" t="s">
        <v>531</v>
      </c>
      <c r="E168" s="9" t="s">
        <v>101</v>
      </c>
      <c r="F168" s="310">
        <f t="shared" ref="F168:F173" si="63">SUM(J168:U168)</f>
        <v>777</v>
      </c>
      <c r="G168" s="96">
        <v>777</v>
      </c>
      <c r="H168" s="107">
        <v>777</v>
      </c>
      <c r="I168" s="107">
        <v>777</v>
      </c>
      <c r="J168" s="278">
        <v>65</v>
      </c>
      <c r="K168" s="278">
        <v>64</v>
      </c>
      <c r="L168" s="278">
        <v>65</v>
      </c>
      <c r="M168" s="278">
        <v>65</v>
      </c>
      <c r="N168" s="278">
        <v>64</v>
      </c>
      <c r="O168" s="278">
        <v>65</v>
      </c>
      <c r="P168" s="278">
        <v>65</v>
      </c>
      <c r="Q168" s="278">
        <v>64</v>
      </c>
      <c r="R168" s="278">
        <v>65</v>
      </c>
      <c r="S168" s="278">
        <v>65</v>
      </c>
      <c r="T168" s="278">
        <v>65</v>
      </c>
      <c r="U168" s="278">
        <v>65</v>
      </c>
      <c r="AC168" s="176"/>
      <c r="AD168" s="177"/>
      <c r="AE168" s="176"/>
      <c r="AF168" s="206"/>
      <c r="AG168" s="179"/>
      <c r="AH168" s="206"/>
      <c r="AI168" s="179"/>
      <c r="AJ168" s="206"/>
      <c r="AK168" s="83"/>
      <c r="AL168" s="206"/>
      <c r="AM168" s="207"/>
      <c r="AN168" s="206"/>
      <c r="AO168" s="83"/>
      <c r="AP168" s="206"/>
      <c r="AQ168" s="83"/>
      <c r="AR168" s="206"/>
      <c r="AS168" s="83"/>
      <c r="AT168" s="206"/>
      <c r="AU168" s="83"/>
      <c r="AV168" s="206"/>
      <c r="AW168" s="83"/>
      <c r="AX168" s="206"/>
      <c r="AY168" s="83"/>
      <c r="AZ168" s="206"/>
      <c r="BA168" s="83"/>
      <c r="BB168" s="206"/>
      <c r="BC168" s="83"/>
      <c r="BD168" s="204">
        <f t="shared" si="49"/>
        <v>0</v>
      </c>
      <c r="BE168" s="175" t="e">
        <f t="shared" si="50"/>
        <v>#DIV/0!</v>
      </c>
      <c r="BH168" s="205"/>
      <c r="BI168" s="205"/>
    </row>
    <row r="169" spans="1:64" ht="38.25" customHeight="1" x14ac:dyDescent="0.25">
      <c r="A169" s="590"/>
      <c r="B169" s="563"/>
      <c r="C169" s="648"/>
      <c r="D169" s="49" t="s">
        <v>158</v>
      </c>
      <c r="E169" s="20" t="s">
        <v>101</v>
      </c>
      <c r="F169" s="95">
        <f t="shared" si="63"/>
        <v>120</v>
      </c>
      <c r="G169" s="96">
        <v>98</v>
      </c>
      <c r="H169" s="107">
        <v>98</v>
      </c>
      <c r="I169" s="107">
        <v>98</v>
      </c>
      <c r="J169" s="278">
        <v>10</v>
      </c>
      <c r="K169" s="278">
        <v>10</v>
      </c>
      <c r="L169" s="278">
        <v>12</v>
      </c>
      <c r="M169" s="278">
        <v>10</v>
      </c>
      <c r="N169" s="278">
        <v>10</v>
      </c>
      <c r="O169" s="278">
        <v>11</v>
      </c>
      <c r="P169" s="278">
        <v>10</v>
      </c>
      <c r="Q169" s="278">
        <v>10</v>
      </c>
      <c r="R169" s="278">
        <v>10</v>
      </c>
      <c r="S169" s="278">
        <v>10</v>
      </c>
      <c r="T169" s="278">
        <v>10</v>
      </c>
      <c r="U169" s="278">
        <v>7</v>
      </c>
      <c r="AC169" s="176"/>
      <c r="AD169" s="177"/>
      <c r="AE169" s="176"/>
      <c r="AF169" s="206"/>
      <c r="AG169" s="179"/>
      <c r="AH169" s="206"/>
      <c r="AI169" s="179"/>
      <c r="AJ169" s="206"/>
      <c r="AK169" s="83"/>
      <c r="AL169" s="206"/>
      <c r="AM169" s="83"/>
      <c r="AN169" s="206"/>
      <c r="AO169" s="179"/>
      <c r="AP169" s="206"/>
      <c r="AQ169" s="83"/>
      <c r="AR169" s="206"/>
      <c r="AS169" s="83"/>
      <c r="AT169" s="206"/>
      <c r="AU169" s="83"/>
      <c r="AV169" s="206"/>
      <c r="AW169" s="83"/>
      <c r="AX169" s="206"/>
      <c r="AY169" s="83"/>
      <c r="AZ169" s="206"/>
      <c r="BA169" s="83"/>
      <c r="BB169" s="206"/>
      <c r="BC169" s="83"/>
      <c r="BD169" s="204">
        <f t="shared" si="49"/>
        <v>0</v>
      </c>
      <c r="BE169" s="175" t="e">
        <f t="shared" si="50"/>
        <v>#DIV/0!</v>
      </c>
      <c r="BH169" s="205"/>
      <c r="BI169" s="205"/>
    </row>
    <row r="170" spans="1:64" ht="38.25" customHeight="1" x14ac:dyDescent="0.25">
      <c r="A170" s="590"/>
      <c r="B170" s="563"/>
      <c r="C170" s="648"/>
      <c r="D170" s="61" t="s">
        <v>159</v>
      </c>
      <c r="E170" s="20" t="s">
        <v>101</v>
      </c>
      <c r="F170" s="310">
        <f t="shared" si="63"/>
        <v>16</v>
      </c>
      <c r="G170" s="96">
        <v>16</v>
      </c>
      <c r="H170" s="107">
        <v>16</v>
      </c>
      <c r="I170" s="107">
        <v>16</v>
      </c>
      <c r="J170" s="278">
        <v>1</v>
      </c>
      <c r="K170" s="278">
        <v>2</v>
      </c>
      <c r="L170" s="278">
        <v>1</v>
      </c>
      <c r="M170" s="278">
        <v>2</v>
      </c>
      <c r="N170" s="278">
        <v>1</v>
      </c>
      <c r="O170" s="278">
        <v>1</v>
      </c>
      <c r="P170" s="278">
        <v>2</v>
      </c>
      <c r="Q170" s="278">
        <v>1</v>
      </c>
      <c r="R170" s="278">
        <v>1</v>
      </c>
      <c r="S170" s="278">
        <v>2</v>
      </c>
      <c r="T170" s="278">
        <v>1</v>
      </c>
      <c r="U170" s="278">
        <v>1</v>
      </c>
      <c r="AC170" s="176"/>
      <c r="AD170" s="177"/>
      <c r="AE170" s="176"/>
      <c r="AF170" s="206"/>
      <c r="AG170" s="179"/>
      <c r="AH170" s="206"/>
      <c r="AI170" s="179"/>
      <c r="AJ170" s="206"/>
      <c r="AK170" s="83"/>
      <c r="AL170" s="206"/>
      <c r="AM170" s="83"/>
      <c r="AN170" s="206"/>
      <c r="AO170" s="179"/>
      <c r="AP170" s="206"/>
      <c r="AQ170" s="83"/>
      <c r="AR170" s="206"/>
      <c r="AS170" s="83"/>
      <c r="AT170" s="206"/>
      <c r="AU170" s="83"/>
      <c r="AV170" s="206"/>
      <c r="AW170" s="83"/>
      <c r="AX170" s="206"/>
      <c r="AY170" s="83"/>
      <c r="AZ170" s="206"/>
      <c r="BA170" s="83"/>
      <c r="BB170" s="206"/>
      <c r="BC170" s="83"/>
      <c r="BD170" s="204">
        <f t="shared" si="49"/>
        <v>0</v>
      </c>
      <c r="BE170" s="175" t="e">
        <f t="shared" si="50"/>
        <v>#DIV/0!</v>
      </c>
      <c r="BH170" s="205"/>
      <c r="BI170" s="205"/>
    </row>
    <row r="171" spans="1:64" ht="38.25" customHeight="1" x14ac:dyDescent="0.25">
      <c r="A171" s="590"/>
      <c r="B171" s="563"/>
      <c r="C171" s="648"/>
      <c r="D171" s="61" t="s">
        <v>160</v>
      </c>
      <c r="E171" s="20" t="s">
        <v>101</v>
      </c>
      <c r="F171" s="310">
        <f t="shared" si="63"/>
        <v>37</v>
      </c>
      <c r="G171" s="96">
        <v>37</v>
      </c>
      <c r="H171" s="107">
        <v>37</v>
      </c>
      <c r="I171" s="107">
        <v>37</v>
      </c>
      <c r="J171" s="278">
        <v>3</v>
      </c>
      <c r="K171" s="278">
        <v>4</v>
      </c>
      <c r="L171" s="278">
        <v>3</v>
      </c>
      <c r="M171" s="278">
        <v>3</v>
      </c>
      <c r="N171" s="278">
        <v>3</v>
      </c>
      <c r="O171" s="278">
        <v>3</v>
      </c>
      <c r="P171" s="278">
        <v>3</v>
      </c>
      <c r="Q171" s="278">
        <v>3</v>
      </c>
      <c r="R171" s="278">
        <v>3</v>
      </c>
      <c r="S171" s="278">
        <v>3</v>
      </c>
      <c r="T171" s="278">
        <v>3</v>
      </c>
      <c r="U171" s="278">
        <v>3</v>
      </c>
      <c r="AC171" s="176"/>
      <c r="AD171" s="177"/>
      <c r="AE171" s="176"/>
      <c r="AF171" s="206"/>
      <c r="AG171" s="179"/>
      <c r="AH171" s="206"/>
      <c r="AI171" s="179"/>
      <c r="AJ171" s="206"/>
      <c r="AK171" s="83"/>
      <c r="AL171" s="206"/>
      <c r="AM171" s="83"/>
      <c r="AN171" s="206"/>
      <c r="AO171" s="83"/>
      <c r="AP171" s="206"/>
      <c r="AQ171" s="83"/>
      <c r="AR171" s="206"/>
      <c r="AS171" s="83"/>
      <c r="AT171" s="206"/>
      <c r="AU171" s="83"/>
      <c r="AV171" s="206"/>
      <c r="AW171" s="83"/>
      <c r="AX171" s="206"/>
      <c r="AY171" s="83"/>
      <c r="AZ171" s="206"/>
      <c r="BA171" s="83"/>
      <c r="BB171" s="206"/>
      <c r="BC171" s="83"/>
      <c r="BD171" s="204">
        <f t="shared" si="49"/>
        <v>0</v>
      </c>
      <c r="BE171" s="175" t="e">
        <f t="shared" si="50"/>
        <v>#DIV/0!</v>
      </c>
      <c r="BH171" s="205"/>
      <c r="BI171" s="205"/>
    </row>
    <row r="172" spans="1:64" ht="38.25" customHeight="1" x14ac:dyDescent="0.25">
      <c r="A172" s="590"/>
      <c r="B172" s="563"/>
      <c r="C172" s="634" t="s">
        <v>837</v>
      </c>
      <c r="D172" s="313" t="s">
        <v>439</v>
      </c>
      <c r="E172" s="314"/>
      <c r="F172" s="310">
        <f>+F173</f>
        <v>39</v>
      </c>
      <c r="G172" s="310">
        <f t="shared" ref="G172:U172" si="64">+G173</f>
        <v>39</v>
      </c>
      <c r="H172" s="310">
        <f t="shared" si="64"/>
        <v>39</v>
      </c>
      <c r="I172" s="310">
        <f t="shared" si="64"/>
        <v>39</v>
      </c>
      <c r="J172" s="310">
        <f t="shared" si="64"/>
        <v>3</v>
      </c>
      <c r="K172" s="310">
        <f t="shared" si="64"/>
        <v>4</v>
      </c>
      <c r="L172" s="310">
        <f t="shared" si="64"/>
        <v>3</v>
      </c>
      <c r="M172" s="310">
        <f t="shared" si="64"/>
        <v>4</v>
      </c>
      <c r="N172" s="310">
        <f t="shared" si="64"/>
        <v>3</v>
      </c>
      <c r="O172" s="310">
        <f t="shared" si="64"/>
        <v>4</v>
      </c>
      <c r="P172" s="310">
        <f t="shared" si="64"/>
        <v>3</v>
      </c>
      <c r="Q172" s="310">
        <f t="shared" si="64"/>
        <v>3</v>
      </c>
      <c r="R172" s="310">
        <f t="shared" si="64"/>
        <v>3</v>
      </c>
      <c r="S172" s="310">
        <f t="shared" si="64"/>
        <v>3</v>
      </c>
      <c r="T172" s="310">
        <f t="shared" si="64"/>
        <v>3</v>
      </c>
      <c r="U172" s="310">
        <f t="shared" si="64"/>
        <v>3</v>
      </c>
      <c r="AC172" s="176"/>
      <c r="AD172" s="177"/>
      <c r="AE172" s="176"/>
      <c r="AF172" s="206"/>
      <c r="AG172" s="179"/>
      <c r="AH172" s="206"/>
      <c r="AI172" s="179"/>
      <c r="AJ172" s="206"/>
      <c r="AK172" s="83"/>
      <c r="AL172" s="206"/>
      <c r="AM172" s="83"/>
      <c r="AN172" s="206"/>
      <c r="AO172" s="83"/>
      <c r="AP172" s="206"/>
      <c r="AQ172" s="83"/>
      <c r="AR172" s="206"/>
      <c r="AS172" s="83"/>
      <c r="AT172" s="206"/>
      <c r="AU172" s="83"/>
      <c r="AV172" s="206"/>
      <c r="AW172" s="83"/>
      <c r="AX172" s="206"/>
      <c r="AY172" s="83"/>
      <c r="AZ172" s="206"/>
      <c r="BA172" s="83"/>
      <c r="BB172" s="206"/>
      <c r="BC172" s="83"/>
      <c r="BD172" s="204"/>
      <c r="BE172" s="175"/>
      <c r="BH172" s="205"/>
      <c r="BI172" s="205"/>
    </row>
    <row r="173" spans="1:64" ht="38.25" customHeight="1" x14ac:dyDescent="0.25">
      <c r="A173" s="590"/>
      <c r="B173" s="564"/>
      <c r="C173" s="635"/>
      <c r="D173" s="330" t="s">
        <v>838</v>
      </c>
      <c r="E173" s="20" t="s">
        <v>60</v>
      </c>
      <c r="F173" s="310">
        <f t="shared" si="63"/>
        <v>39</v>
      </c>
      <c r="G173" s="107">
        <v>39</v>
      </c>
      <c r="H173" s="107">
        <v>39</v>
      </c>
      <c r="I173" s="107">
        <v>39</v>
      </c>
      <c r="J173" s="278">
        <v>3</v>
      </c>
      <c r="K173" s="278">
        <v>4</v>
      </c>
      <c r="L173" s="278">
        <v>3</v>
      </c>
      <c r="M173" s="278">
        <v>4</v>
      </c>
      <c r="N173" s="278">
        <v>3</v>
      </c>
      <c r="O173" s="278">
        <v>4</v>
      </c>
      <c r="P173" s="278">
        <v>3</v>
      </c>
      <c r="Q173" s="278">
        <v>3</v>
      </c>
      <c r="R173" s="278">
        <v>3</v>
      </c>
      <c r="S173" s="278">
        <v>3</v>
      </c>
      <c r="T173" s="278">
        <v>3</v>
      </c>
      <c r="U173" s="278">
        <v>3</v>
      </c>
      <c r="AC173" s="176"/>
      <c r="AD173" s="177"/>
      <c r="AE173" s="176"/>
      <c r="AF173" s="206"/>
      <c r="AG173" s="179"/>
      <c r="AH173" s="206"/>
      <c r="AI173" s="179"/>
      <c r="AJ173" s="206"/>
      <c r="AK173" s="83"/>
      <c r="AL173" s="206"/>
      <c r="AM173" s="83"/>
      <c r="AN173" s="206"/>
      <c r="AO173" s="83"/>
      <c r="AP173" s="206"/>
      <c r="AQ173" s="83"/>
      <c r="AR173" s="206"/>
      <c r="AS173" s="83"/>
      <c r="AT173" s="206"/>
      <c r="AU173" s="83"/>
      <c r="AV173" s="206"/>
      <c r="AW173" s="83"/>
      <c r="AX173" s="206"/>
      <c r="AY173" s="83"/>
      <c r="AZ173" s="206"/>
      <c r="BA173" s="83"/>
      <c r="BB173" s="206"/>
      <c r="BC173" s="83"/>
      <c r="BD173" s="204"/>
      <c r="BE173" s="175"/>
      <c r="BH173" s="205"/>
      <c r="BI173" s="205"/>
    </row>
    <row r="174" spans="1:64" ht="60.75" customHeight="1" x14ac:dyDescent="0.25">
      <c r="A174" s="590"/>
      <c r="B174" s="568" t="s">
        <v>684</v>
      </c>
      <c r="C174" s="638" t="s">
        <v>690</v>
      </c>
      <c r="D174" s="313" t="s">
        <v>439</v>
      </c>
      <c r="E174" s="314"/>
      <c r="F174" s="310">
        <f t="shared" ref="F174:U174" si="65">+F175</f>
        <v>1552</v>
      </c>
      <c r="G174" s="310">
        <f t="shared" si="65"/>
        <v>1552</v>
      </c>
      <c r="H174" s="310">
        <f t="shared" si="65"/>
        <v>1552</v>
      </c>
      <c r="I174" s="310">
        <f t="shared" si="65"/>
        <v>1552</v>
      </c>
      <c r="J174" s="310">
        <f t="shared" si="65"/>
        <v>129</v>
      </c>
      <c r="K174" s="310">
        <f t="shared" si="65"/>
        <v>130</v>
      </c>
      <c r="L174" s="310">
        <f t="shared" si="65"/>
        <v>129</v>
      </c>
      <c r="M174" s="310">
        <f t="shared" si="65"/>
        <v>129</v>
      </c>
      <c r="N174" s="310">
        <f t="shared" si="65"/>
        <v>129</v>
      </c>
      <c r="O174" s="310">
        <f t="shared" si="65"/>
        <v>130</v>
      </c>
      <c r="P174" s="310">
        <f t="shared" si="65"/>
        <v>129</v>
      </c>
      <c r="Q174" s="310">
        <f t="shared" si="65"/>
        <v>130</v>
      </c>
      <c r="R174" s="310">
        <f t="shared" si="65"/>
        <v>129</v>
      </c>
      <c r="S174" s="310">
        <f t="shared" si="65"/>
        <v>129</v>
      </c>
      <c r="T174" s="310">
        <f t="shared" si="65"/>
        <v>130</v>
      </c>
      <c r="U174" s="310">
        <f t="shared" si="65"/>
        <v>129</v>
      </c>
      <c r="AC174" s="176">
        <f>+AE174+AF174+AH174+AJ174+AL174+AN174+AP174+AR174+AT174+AV174+AX174+AZ174+BB174</f>
        <v>1000</v>
      </c>
      <c r="AD174" s="177">
        <f>+AG174+AI174+AK174+AM174+AO174+AQ174+AS174+AU174+AW174+AY174+BA174+BC174</f>
        <v>0</v>
      </c>
      <c r="AE174" s="176">
        <v>1000</v>
      </c>
      <c r="AF174" s="206"/>
      <c r="AG174" s="179"/>
      <c r="AH174" s="206"/>
      <c r="AI174" s="179"/>
      <c r="AJ174" s="206"/>
      <c r="AK174" s="83"/>
      <c r="AL174" s="206"/>
      <c r="AM174" s="83"/>
      <c r="AN174" s="206"/>
      <c r="AO174" s="83"/>
      <c r="AP174" s="206"/>
      <c r="AQ174" s="83"/>
      <c r="AR174" s="206"/>
      <c r="AS174" s="83"/>
      <c r="AT174" s="206"/>
      <c r="AU174" s="83"/>
      <c r="AV174" s="206"/>
      <c r="AW174" s="83"/>
      <c r="AX174" s="206"/>
      <c r="AY174" s="83"/>
      <c r="AZ174" s="206"/>
      <c r="BA174" s="83"/>
      <c r="BB174" s="206"/>
      <c r="BC174" s="83"/>
      <c r="BD174" s="204">
        <f t="shared" si="49"/>
        <v>0</v>
      </c>
      <c r="BE174" s="175">
        <f t="shared" si="50"/>
        <v>0</v>
      </c>
      <c r="BH174" s="181">
        <f>+BK174-AC174</f>
        <v>-1000</v>
      </c>
      <c r="BI174" s="181">
        <f>+BL174-AD174</f>
        <v>0</v>
      </c>
      <c r="BJ174" s="208"/>
      <c r="BK174" s="181"/>
      <c r="BL174" s="181"/>
    </row>
    <row r="175" spans="1:64" ht="51.75" customHeight="1" x14ac:dyDescent="0.25">
      <c r="A175" s="590"/>
      <c r="B175" s="568"/>
      <c r="C175" s="639"/>
      <c r="D175" s="53" t="s">
        <v>539</v>
      </c>
      <c r="E175" s="59" t="s">
        <v>583</v>
      </c>
      <c r="F175" s="310">
        <f>SUM(J175:U175)</f>
        <v>1552</v>
      </c>
      <c r="G175" s="107">
        <v>1552</v>
      </c>
      <c r="H175" s="107">
        <v>1552</v>
      </c>
      <c r="I175" s="107">
        <v>1552</v>
      </c>
      <c r="J175" s="278">
        <v>129</v>
      </c>
      <c r="K175" s="278">
        <v>130</v>
      </c>
      <c r="L175" s="278">
        <v>129</v>
      </c>
      <c r="M175" s="278">
        <v>129</v>
      </c>
      <c r="N175" s="278">
        <v>129</v>
      </c>
      <c r="O175" s="278">
        <v>130</v>
      </c>
      <c r="P175" s="278">
        <v>129</v>
      </c>
      <c r="Q175" s="278">
        <v>130</v>
      </c>
      <c r="R175" s="278">
        <v>129</v>
      </c>
      <c r="S175" s="278">
        <v>129</v>
      </c>
      <c r="T175" s="278">
        <v>130</v>
      </c>
      <c r="U175" s="278">
        <v>129</v>
      </c>
      <c r="AC175" s="176"/>
      <c r="AD175" s="177"/>
      <c r="AE175" s="176"/>
      <c r="AF175" s="206"/>
      <c r="AG175" s="179"/>
      <c r="AH175" s="206"/>
      <c r="AI175" s="179"/>
      <c r="AJ175" s="206"/>
      <c r="AK175" s="83"/>
      <c r="AL175" s="206"/>
      <c r="AM175" s="83"/>
      <c r="AN175" s="206"/>
      <c r="AO175" s="83"/>
      <c r="AP175" s="206"/>
      <c r="AQ175" s="83"/>
      <c r="AR175" s="206"/>
      <c r="AS175" s="83"/>
      <c r="AT175" s="206"/>
      <c r="AU175" s="83"/>
      <c r="AV175" s="206"/>
      <c r="AW175" s="83"/>
      <c r="AX175" s="206"/>
      <c r="AY175" s="83"/>
      <c r="AZ175" s="206"/>
      <c r="BA175" s="83"/>
      <c r="BB175" s="206"/>
      <c r="BC175" s="83"/>
      <c r="BD175" s="204">
        <f t="shared" si="49"/>
        <v>0</v>
      </c>
      <c r="BE175" s="175" t="e">
        <f t="shared" si="50"/>
        <v>#DIV/0!</v>
      </c>
      <c r="BF175" s="193"/>
      <c r="BH175" s="205"/>
      <c r="BI175" s="205"/>
    </row>
    <row r="176" spans="1:64" ht="51.75" customHeight="1" x14ac:dyDescent="0.25">
      <c r="A176" s="590"/>
      <c r="B176" s="521" t="s">
        <v>628</v>
      </c>
      <c r="C176" s="557" t="s">
        <v>697</v>
      </c>
      <c r="D176" s="306" t="s">
        <v>439</v>
      </c>
      <c r="E176" s="306"/>
      <c r="F176" s="310">
        <f t="shared" ref="F176:U176" si="66">+F177</f>
        <v>11802</v>
      </c>
      <c r="G176" s="310">
        <f t="shared" si="66"/>
        <v>11802</v>
      </c>
      <c r="H176" s="310">
        <f t="shared" si="66"/>
        <v>12038</v>
      </c>
      <c r="I176" s="310">
        <f t="shared" si="66"/>
        <v>12278</v>
      </c>
      <c r="J176" s="310">
        <f t="shared" si="66"/>
        <v>983</v>
      </c>
      <c r="K176" s="310">
        <f t="shared" si="66"/>
        <v>983</v>
      </c>
      <c r="L176" s="310">
        <f t="shared" si="66"/>
        <v>983</v>
      </c>
      <c r="M176" s="310">
        <f t="shared" si="66"/>
        <v>983</v>
      </c>
      <c r="N176" s="310">
        <f t="shared" si="66"/>
        <v>983</v>
      </c>
      <c r="O176" s="310">
        <f t="shared" si="66"/>
        <v>989</v>
      </c>
      <c r="P176" s="310">
        <f t="shared" si="66"/>
        <v>983</v>
      </c>
      <c r="Q176" s="310">
        <f t="shared" si="66"/>
        <v>983</v>
      </c>
      <c r="R176" s="310">
        <f t="shared" si="66"/>
        <v>983</v>
      </c>
      <c r="S176" s="310">
        <f t="shared" si="66"/>
        <v>983</v>
      </c>
      <c r="T176" s="310">
        <f t="shared" si="66"/>
        <v>983</v>
      </c>
      <c r="U176" s="310">
        <f t="shared" si="66"/>
        <v>983</v>
      </c>
      <c r="AC176" s="176">
        <f>+AE176+AF176+AH176+AJ176+AL176+AN176+AP176+AR176+AT176+AV176+AX176+AZ176+BB176</f>
        <v>0</v>
      </c>
      <c r="AD176" s="177">
        <f>+AG176+AI176+AK176+AM176+AO176+AQ176+AS176+AU176+AW176+AY176+BA176+BC176</f>
        <v>0</v>
      </c>
      <c r="AE176" s="176">
        <v>0</v>
      </c>
      <c r="AF176" s="206"/>
      <c r="AG176" s="179"/>
      <c r="AH176" s="206"/>
      <c r="AI176" s="179"/>
      <c r="AJ176" s="206"/>
      <c r="AK176" s="83"/>
      <c r="AL176" s="206"/>
      <c r="AM176" s="83"/>
      <c r="AN176" s="206"/>
      <c r="AO176" s="83"/>
      <c r="AP176" s="206"/>
      <c r="AQ176" s="83"/>
      <c r="AR176" s="206"/>
      <c r="AS176" s="83"/>
      <c r="AT176" s="206"/>
      <c r="AU176" s="83"/>
      <c r="AV176" s="206"/>
      <c r="AW176" s="83"/>
      <c r="AX176" s="206"/>
      <c r="AY176" s="83"/>
      <c r="AZ176" s="206"/>
      <c r="BA176" s="83"/>
      <c r="BB176" s="206"/>
      <c r="BC176" s="83"/>
      <c r="BD176" s="204">
        <f t="shared" si="49"/>
        <v>0</v>
      </c>
      <c r="BE176" s="175" t="e">
        <f t="shared" si="50"/>
        <v>#DIV/0!</v>
      </c>
      <c r="BH176" s="181">
        <f>+BK176-AC176</f>
        <v>0</v>
      </c>
      <c r="BI176" s="181">
        <f>+BL176-AD176</f>
        <v>0</v>
      </c>
      <c r="BJ176" s="208"/>
      <c r="BK176" s="181"/>
      <c r="BL176" s="181"/>
    </row>
    <row r="177" spans="1:64" ht="51.75" customHeight="1" x14ac:dyDescent="0.25">
      <c r="A177" s="590"/>
      <c r="B177" s="521"/>
      <c r="C177" s="557"/>
      <c r="D177" s="59" t="s">
        <v>629</v>
      </c>
      <c r="E177" s="304" t="s">
        <v>457</v>
      </c>
      <c r="F177" s="95">
        <f>SUM(J177:U177)</f>
        <v>11802</v>
      </c>
      <c r="G177" s="367">
        <v>11802</v>
      </c>
      <c r="H177" s="367">
        <v>12038</v>
      </c>
      <c r="I177" s="367">
        <v>12278</v>
      </c>
      <c r="J177" s="363">
        <v>983</v>
      </c>
      <c r="K177" s="363">
        <v>983</v>
      </c>
      <c r="L177" s="363">
        <v>983</v>
      </c>
      <c r="M177" s="363">
        <v>983</v>
      </c>
      <c r="N177" s="363">
        <v>983</v>
      </c>
      <c r="O177" s="363">
        <v>989</v>
      </c>
      <c r="P177" s="363">
        <v>983</v>
      </c>
      <c r="Q177" s="363">
        <v>983</v>
      </c>
      <c r="R177" s="363">
        <v>983</v>
      </c>
      <c r="S177" s="363">
        <v>983</v>
      </c>
      <c r="T177" s="363">
        <v>983</v>
      </c>
      <c r="U177" s="363">
        <v>983</v>
      </c>
      <c r="X177" s="87"/>
      <c r="Y177" s="5">
        <v>595</v>
      </c>
      <c r="AC177" s="176"/>
      <c r="AD177" s="177"/>
      <c r="AE177" s="176"/>
      <c r="AF177" s="206"/>
      <c r="AG177" s="179"/>
      <c r="AH177" s="206"/>
      <c r="AI177" s="179"/>
      <c r="AJ177" s="206"/>
      <c r="AK177" s="83"/>
      <c r="AL177" s="206"/>
      <c r="AM177" s="83"/>
      <c r="AN177" s="206"/>
      <c r="AO177" s="83"/>
      <c r="AP177" s="206"/>
      <c r="AQ177" s="83"/>
      <c r="AR177" s="206"/>
      <c r="AS177" s="83"/>
      <c r="AT177" s="206"/>
      <c r="AU177" s="83"/>
      <c r="AV177" s="206"/>
      <c r="AW177" s="83"/>
      <c r="AX177" s="206"/>
      <c r="AY177" s="83"/>
      <c r="AZ177" s="206"/>
      <c r="BA177" s="83"/>
      <c r="BB177" s="206"/>
      <c r="BC177" s="83"/>
      <c r="BD177" s="204">
        <f t="shared" si="49"/>
        <v>0</v>
      </c>
      <c r="BE177" s="175" t="e">
        <f t="shared" si="50"/>
        <v>#DIV/0!</v>
      </c>
      <c r="BH177" s="205"/>
      <c r="BI177" s="205"/>
    </row>
    <row r="178" spans="1:64" ht="52.5" customHeight="1" x14ac:dyDescent="0.25">
      <c r="A178" s="590"/>
      <c r="B178" s="568" t="s">
        <v>685</v>
      </c>
      <c r="C178" s="642" t="s">
        <v>691</v>
      </c>
      <c r="D178" s="313" t="s">
        <v>439</v>
      </c>
      <c r="E178" s="314"/>
      <c r="F178" s="310">
        <f>+F180</f>
        <v>17357</v>
      </c>
      <c r="G178" s="310">
        <f t="shared" ref="G178:U178" si="67">+G180</f>
        <v>17357</v>
      </c>
      <c r="H178" s="310">
        <f t="shared" si="67"/>
        <v>17704</v>
      </c>
      <c r="I178" s="310">
        <f t="shared" si="67"/>
        <v>18058</v>
      </c>
      <c r="J178" s="310">
        <f t="shared" si="67"/>
        <v>1446</v>
      </c>
      <c r="K178" s="310">
        <f t="shared" si="67"/>
        <v>1446</v>
      </c>
      <c r="L178" s="310">
        <f t="shared" si="67"/>
        <v>1446</v>
      </c>
      <c r="M178" s="310">
        <f t="shared" si="67"/>
        <v>1446</v>
      </c>
      <c r="N178" s="310">
        <f t="shared" si="67"/>
        <v>1446</v>
      </c>
      <c r="O178" s="310">
        <f t="shared" si="67"/>
        <v>1446</v>
      </c>
      <c r="P178" s="310">
        <f t="shared" si="67"/>
        <v>1446</v>
      </c>
      <c r="Q178" s="310">
        <f t="shared" si="67"/>
        <v>1446</v>
      </c>
      <c r="R178" s="310">
        <f t="shared" si="67"/>
        <v>1447</v>
      </c>
      <c r="S178" s="310">
        <f t="shared" si="67"/>
        <v>1446</v>
      </c>
      <c r="T178" s="310">
        <f t="shared" si="67"/>
        <v>1446</v>
      </c>
      <c r="U178" s="310">
        <f t="shared" si="67"/>
        <v>1450</v>
      </c>
      <c r="AC178" s="176">
        <f>+AE178+AF178+AH178+AJ178+AL178+AN178+AP178+AR178+AT178+AV178+AX178+AZ178+BB178</f>
        <v>2399204</v>
      </c>
      <c r="AD178" s="177">
        <f>+AG178+AI178+AK178+AM178+AO178+AQ178+AS178+AU178+AW178+AY178+BA178+BC178</f>
        <v>0</v>
      </c>
      <c r="AE178" s="176">
        <v>2399204</v>
      </c>
      <c r="AF178" s="206"/>
      <c r="AG178" s="179"/>
      <c r="AH178" s="206"/>
      <c r="AI178" s="179"/>
      <c r="AJ178" s="206"/>
      <c r="AK178" s="83"/>
      <c r="AL178" s="206"/>
      <c r="AM178" s="83"/>
      <c r="AN178" s="206"/>
      <c r="AO178" s="179"/>
      <c r="AP178" s="206"/>
      <c r="AQ178" s="83"/>
      <c r="AR178" s="206"/>
      <c r="AS178" s="83"/>
      <c r="AT178" s="206"/>
      <c r="AU178" s="83"/>
      <c r="AV178" s="206"/>
      <c r="AW178" s="83"/>
      <c r="AX178" s="206"/>
      <c r="AY178" s="83"/>
      <c r="AZ178" s="206"/>
      <c r="BA178" s="83"/>
      <c r="BB178" s="206"/>
      <c r="BC178" s="83"/>
      <c r="BD178" s="204">
        <f t="shared" si="49"/>
        <v>0</v>
      </c>
      <c r="BE178" s="175">
        <f t="shared" si="50"/>
        <v>0</v>
      </c>
      <c r="BH178" s="181">
        <f>+BK178-AC178</f>
        <v>-2399204</v>
      </c>
      <c r="BI178" s="181">
        <f>+BL178-AD178</f>
        <v>0</v>
      </c>
      <c r="BJ178" s="208"/>
      <c r="BK178" s="181"/>
      <c r="BL178" s="181"/>
    </row>
    <row r="179" spans="1:64" ht="52.5" customHeight="1" x14ac:dyDescent="0.25">
      <c r="A179" s="590"/>
      <c r="B179" s="568"/>
      <c r="C179" s="643"/>
      <c r="D179" s="49" t="s">
        <v>626</v>
      </c>
      <c r="E179" s="188" t="s">
        <v>481</v>
      </c>
      <c r="F179" s="95">
        <f t="shared" ref="F179:F180" si="68">SUM(J179:U179)</f>
        <v>29913</v>
      </c>
      <c r="G179" s="367">
        <v>29913</v>
      </c>
      <c r="H179" s="367">
        <v>30511</v>
      </c>
      <c r="I179" s="367">
        <v>31121</v>
      </c>
      <c r="J179" s="367">
        <v>2492</v>
      </c>
      <c r="K179" s="367">
        <v>2492</v>
      </c>
      <c r="L179" s="367">
        <v>2492</v>
      </c>
      <c r="M179" s="367">
        <v>2492</v>
      </c>
      <c r="N179" s="367">
        <v>2492</v>
      </c>
      <c r="O179" s="367">
        <v>2497</v>
      </c>
      <c r="P179" s="367">
        <v>2492</v>
      </c>
      <c r="Q179" s="367">
        <v>2492</v>
      </c>
      <c r="R179" s="367">
        <v>2496</v>
      </c>
      <c r="S179" s="367">
        <v>2492</v>
      </c>
      <c r="T179" s="367">
        <v>2492</v>
      </c>
      <c r="U179" s="367">
        <v>2492</v>
      </c>
      <c r="AC179" s="176"/>
      <c r="AD179" s="177"/>
      <c r="AE179" s="176"/>
      <c r="AF179" s="206"/>
      <c r="AG179" s="179"/>
      <c r="AH179" s="206"/>
      <c r="AI179" s="179"/>
      <c r="AJ179" s="206"/>
      <c r="AK179" s="83"/>
      <c r="AL179" s="206"/>
      <c r="AM179" s="83"/>
      <c r="AN179" s="206"/>
      <c r="AO179" s="83"/>
      <c r="AP179" s="206"/>
      <c r="AQ179" s="83"/>
      <c r="AR179" s="206"/>
      <c r="AS179" s="83"/>
      <c r="AT179" s="206"/>
      <c r="AU179" s="83"/>
      <c r="AV179" s="206"/>
      <c r="AW179" s="83"/>
      <c r="AX179" s="206"/>
      <c r="AY179" s="83"/>
      <c r="AZ179" s="206"/>
      <c r="BA179" s="83"/>
      <c r="BB179" s="206"/>
      <c r="BC179" s="83"/>
      <c r="BD179" s="204">
        <f t="shared" si="49"/>
        <v>0</v>
      </c>
      <c r="BE179" s="175" t="e">
        <f t="shared" si="50"/>
        <v>#DIV/0!</v>
      </c>
      <c r="BH179" s="205"/>
      <c r="BI179" s="205"/>
    </row>
    <row r="180" spans="1:64" ht="37.5" customHeight="1" x14ac:dyDescent="0.25">
      <c r="A180" s="590"/>
      <c r="B180" s="568"/>
      <c r="C180" s="643"/>
      <c r="D180" s="49" t="s">
        <v>540</v>
      </c>
      <c r="E180" s="20" t="s">
        <v>33</v>
      </c>
      <c r="F180" s="95">
        <f t="shared" si="68"/>
        <v>17357</v>
      </c>
      <c r="G180" s="367">
        <v>17357</v>
      </c>
      <c r="H180" s="367">
        <v>17704</v>
      </c>
      <c r="I180" s="367">
        <v>18058</v>
      </c>
      <c r="J180" s="367">
        <v>1446</v>
      </c>
      <c r="K180" s="367">
        <v>1446</v>
      </c>
      <c r="L180" s="367">
        <v>1446</v>
      </c>
      <c r="M180" s="367">
        <v>1446</v>
      </c>
      <c r="N180" s="367">
        <v>1446</v>
      </c>
      <c r="O180" s="367">
        <v>1446</v>
      </c>
      <c r="P180" s="367">
        <v>1446</v>
      </c>
      <c r="Q180" s="367">
        <v>1446</v>
      </c>
      <c r="R180" s="367">
        <v>1447</v>
      </c>
      <c r="S180" s="367">
        <v>1446</v>
      </c>
      <c r="T180" s="367">
        <v>1446</v>
      </c>
      <c r="U180" s="367">
        <v>1450</v>
      </c>
      <c r="AC180" s="176"/>
      <c r="AD180" s="177"/>
      <c r="AE180" s="176"/>
      <c r="AF180" s="206"/>
      <c r="AG180" s="179"/>
      <c r="AH180" s="206"/>
      <c r="AI180" s="179"/>
      <c r="AJ180" s="206"/>
      <c r="AK180" s="83"/>
      <c r="AL180" s="206"/>
      <c r="AM180" s="83"/>
      <c r="AN180" s="206"/>
      <c r="AO180" s="83"/>
      <c r="AP180" s="206"/>
      <c r="AQ180" s="83"/>
      <c r="AR180" s="206"/>
      <c r="AS180" s="83"/>
      <c r="AT180" s="206"/>
      <c r="AU180" s="83"/>
      <c r="AV180" s="206"/>
      <c r="AW180" s="83"/>
      <c r="AX180" s="206"/>
      <c r="AY180" s="83"/>
      <c r="AZ180" s="206"/>
      <c r="BA180" s="83"/>
      <c r="BB180" s="206"/>
      <c r="BC180" s="83"/>
      <c r="BD180" s="204">
        <f t="shared" si="49"/>
        <v>0</v>
      </c>
      <c r="BE180" s="175" t="e">
        <f t="shared" si="50"/>
        <v>#DIV/0!</v>
      </c>
      <c r="BH180" s="205"/>
      <c r="BI180" s="205"/>
    </row>
    <row r="181" spans="1:64" ht="35.25" customHeight="1" x14ac:dyDescent="0.25">
      <c r="A181" s="590"/>
      <c r="B181" s="654" t="s">
        <v>161</v>
      </c>
      <c r="C181" s="651" t="s">
        <v>162</v>
      </c>
      <c r="D181" s="661" t="s">
        <v>17</v>
      </c>
      <c r="E181" s="662"/>
      <c r="F181" s="310">
        <f>+F183</f>
        <v>726</v>
      </c>
      <c r="G181" s="310">
        <f t="shared" ref="G181:U181" si="69">+G183</f>
        <v>726</v>
      </c>
      <c r="H181" s="310">
        <f t="shared" si="69"/>
        <v>740</v>
      </c>
      <c r="I181" s="310">
        <f t="shared" si="69"/>
        <v>755</v>
      </c>
      <c r="J181" s="310">
        <f t="shared" si="69"/>
        <v>60</v>
      </c>
      <c r="K181" s="310">
        <f t="shared" si="69"/>
        <v>60</v>
      </c>
      <c r="L181" s="310">
        <f t="shared" si="69"/>
        <v>60</v>
      </c>
      <c r="M181" s="310">
        <f t="shared" si="69"/>
        <v>60</v>
      </c>
      <c r="N181" s="310">
        <f t="shared" si="69"/>
        <v>60</v>
      </c>
      <c r="O181" s="310">
        <f t="shared" si="69"/>
        <v>63</v>
      </c>
      <c r="P181" s="310">
        <f t="shared" si="69"/>
        <v>60</v>
      </c>
      <c r="Q181" s="310">
        <f t="shared" si="69"/>
        <v>60</v>
      </c>
      <c r="R181" s="310">
        <f t="shared" si="69"/>
        <v>63</v>
      </c>
      <c r="S181" s="310">
        <f t="shared" si="69"/>
        <v>60</v>
      </c>
      <c r="T181" s="310">
        <f t="shared" si="69"/>
        <v>60</v>
      </c>
      <c r="U181" s="310">
        <f t="shared" si="69"/>
        <v>60</v>
      </c>
      <c r="V181" s="54"/>
      <c r="W181" s="54"/>
      <c r="X181" s="87"/>
      <c r="Y181" s="40"/>
      <c r="Z181" s="54"/>
      <c r="AC181" s="176">
        <f>+AE181+AF181+AH181+AJ181+AL181+AN181+AP181+AR181+AT181+AV181+AX181+AZ181+BB181</f>
        <v>0</v>
      </c>
      <c r="AD181" s="177">
        <f>+AG181+AI181+AK181+AM181+AO181+AQ181+AS181+AU181+AW181+AY181+BA181+BC181</f>
        <v>0</v>
      </c>
      <c r="AE181" s="176">
        <v>0</v>
      </c>
      <c r="AF181" s="206"/>
      <c r="AG181" s="179"/>
      <c r="AH181" s="206"/>
      <c r="AI181" s="179"/>
      <c r="AJ181" s="206"/>
      <c r="AK181" s="83"/>
      <c r="AL181" s="206"/>
      <c r="AM181" s="83"/>
      <c r="AN181" s="206"/>
      <c r="AO181" s="83"/>
      <c r="AP181" s="206"/>
      <c r="AQ181" s="83"/>
      <c r="AR181" s="206"/>
      <c r="AS181" s="83"/>
      <c r="AT181" s="206"/>
      <c r="AU181" s="83"/>
      <c r="AV181" s="206"/>
      <c r="AW181" s="83"/>
      <c r="AX181" s="206"/>
      <c r="AY181" s="83"/>
      <c r="AZ181" s="206"/>
      <c r="BA181" s="83"/>
      <c r="BB181" s="206"/>
      <c r="BC181" s="83"/>
      <c r="BD181" s="204">
        <f t="shared" si="49"/>
        <v>0</v>
      </c>
      <c r="BE181" s="175" t="e">
        <f t="shared" si="50"/>
        <v>#DIV/0!</v>
      </c>
      <c r="BH181" s="181">
        <f>+BK181-AC181</f>
        <v>0</v>
      </c>
      <c r="BI181" s="181">
        <f>+BL181-AD181</f>
        <v>0</v>
      </c>
      <c r="BJ181" s="208"/>
      <c r="BK181" s="181"/>
      <c r="BL181" s="181"/>
    </row>
    <row r="182" spans="1:64" ht="35.25" customHeight="1" x14ac:dyDescent="0.25">
      <c r="A182" s="590"/>
      <c r="B182" s="654"/>
      <c r="C182" s="652"/>
      <c r="D182" s="318" t="s">
        <v>627</v>
      </c>
      <c r="E182" s="75" t="s">
        <v>481</v>
      </c>
      <c r="F182" s="95">
        <f>SUM(J182:U182)</f>
        <v>31260</v>
      </c>
      <c r="G182" s="368">
        <v>31260</v>
      </c>
      <c r="H182" s="368">
        <v>31264</v>
      </c>
      <c r="I182" s="368">
        <v>31264</v>
      </c>
      <c r="J182" s="364">
        <v>2596</v>
      </c>
      <c r="K182" s="364">
        <v>2600</v>
      </c>
      <c r="L182" s="364">
        <v>2600</v>
      </c>
      <c r="M182" s="364">
        <v>2600</v>
      </c>
      <c r="N182" s="364">
        <v>2600</v>
      </c>
      <c r="O182" s="364">
        <v>2664</v>
      </c>
      <c r="P182" s="364">
        <v>2600</v>
      </c>
      <c r="Q182" s="364">
        <v>2600</v>
      </c>
      <c r="R182" s="364">
        <v>2600</v>
      </c>
      <c r="S182" s="364">
        <v>2600</v>
      </c>
      <c r="T182" s="364">
        <v>2600</v>
      </c>
      <c r="U182" s="364">
        <v>2600</v>
      </c>
      <c r="V182" s="54"/>
      <c r="W182" s="54"/>
      <c r="X182" s="305"/>
      <c r="Y182" s="285"/>
      <c r="Z182" s="54"/>
      <c r="AC182" s="176"/>
      <c r="AD182" s="177"/>
      <c r="AE182" s="176"/>
      <c r="AF182" s="206"/>
      <c r="AG182" s="179"/>
      <c r="AH182" s="206"/>
      <c r="AI182" s="179"/>
      <c r="AJ182" s="206"/>
      <c r="AK182" s="83"/>
      <c r="AL182" s="206"/>
      <c r="AM182" s="83"/>
      <c r="AN182" s="206"/>
      <c r="AO182" s="83"/>
      <c r="AP182" s="206"/>
      <c r="AQ182" s="83"/>
      <c r="AR182" s="206"/>
      <c r="AS182" s="83"/>
      <c r="AT182" s="206"/>
      <c r="AU182" s="83"/>
      <c r="AV182" s="206"/>
      <c r="AW182" s="83"/>
      <c r="AX182" s="206"/>
      <c r="AY182" s="83"/>
      <c r="AZ182" s="206"/>
      <c r="BA182" s="83"/>
      <c r="BB182" s="206"/>
      <c r="BC182" s="83"/>
      <c r="BD182" s="204">
        <f t="shared" si="49"/>
        <v>0</v>
      </c>
      <c r="BE182" s="175" t="e">
        <f t="shared" si="50"/>
        <v>#DIV/0!</v>
      </c>
      <c r="BH182" s="205"/>
      <c r="BI182" s="205"/>
    </row>
    <row r="183" spans="1:64" ht="45" customHeight="1" x14ac:dyDescent="0.25">
      <c r="A183" s="590"/>
      <c r="B183" s="654"/>
      <c r="C183" s="660"/>
      <c r="D183" s="49" t="s">
        <v>163</v>
      </c>
      <c r="E183" s="59" t="s">
        <v>560</v>
      </c>
      <c r="F183" s="95">
        <f>SUM(J183:U183)</f>
        <v>726</v>
      </c>
      <c r="G183" s="367">
        <v>726</v>
      </c>
      <c r="H183" s="367">
        <v>740</v>
      </c>
      <c r="I183" s="367">
        <v>755</v>
      </c>
      <c r="J183" s="364">
        <v>60</v>
      </c>
      <c r="K183" s="364">
        <v>60</v>
      </c>
      <c r="L183" s="364">
        <v>60</v>
      </c>
      <c r="M183" s="364">
        <v>60</v>
      </c>
      <c r="N183" s="364">
        <v>60</v>
      </c>
      <c r="O183" s="364">
        <v>63</v>
      </c>
      <c r="P183" s="364">
        <v>60</v>
      </c>
      <c r="Q183" s="364">
        <v>60</v>
      </c>
      <c r="R183" s="364">
        <v>63</v>
      </c>
      <c r="S183" s="364">
        <v>60</v>
      </c>
      <c r="T183" s="364">
        <v>60</v>
      </c>
      <c r="U183" s="364">
        <v>60</v>
      </c>
      <c r="V183" s="54"/>
      <c r="W183" s="54"/>
      <c r="X183" s="87"/>
      <c r="Y183" s="40"/>
      <c r="Z183" s="40"/>
      <c r="AC183" s="176"/>
      <c r="AD183" s="177"/>
      <c r="AE183" s="176"/>
      <c r="AF183" s="206"/>
      <c r="AG183" s="179"/>
      <c r="AH183" s="206"/>
      <c r="AI183" s="179"/>
      <c r="AJ183" s="206"/>
      <c r="AK183" s="83"/>
      <c r="AL183" s="206"/>
      <c r="AM183" s="83"/>
      <c r="AN183" s="206"/>
      <c r="AO183" s="83"/>
      <c r="AP183" s="206"/>
      <c r="AQ183" s="83"/>
      <c r="AR183" s="206"/>
      <c r="AS183" s="83"/>
      <c r="AT183" s="206"/>
      <c r="AU183" s="83"/>
      <c r="AV183" s="206"/>
      <c r="AW183" s="83"/>
      <c r="AX183" s="206"/>
      <c r="AY183" s="83"/>
      <c r="AZ183" s="206"/>
      <c r="BA183" s="83"/>
      <c r="BB183" s="206"/>
      <c r="BC183" s="83"/>
      <c r="BD183" s="204">
        <f t="shared" si="49"/>
        <v>0</v>
      </c>
      <c r="BE183" s="175" t="e">
        <f t="shared" si="50"/>
        <v>#DIV/0!</v>
      </c>
      <c r="BH183" s="205"/>
      <c r="BI183" s="205"/>
    </row>
    <row r="184" spans="1:64" ht="45" customHeight="1" x14ac:dyDescent="0.25">
      <c r="A184" s="590"/>
      <c r="B184" s="521" t="s">
        <v>630</v>
      </c>
      <c r="C184" s="539" t="s">
        <v>631</v>
      </c>
      <c r="D184" s="306" t="s">
        <v>439</v>
      </c>
      <c r="E184" s="315"/>
      <c r="F184" s="310">
        <f t="shared" ref="F184:U184" si="70">+F185</f>
        <v>1129</v>
      </c>
      <c r="G184" s="310">
        <f t="shared" si="70"/>
        <v>1129</v>
      </c>
      <c r="H184" s="310">
        <f t="shared" si="70"/>
        <v>1152</v>
      </c>
      <c r="I184" s="310">
        <f t="shared" si="70"/>
        <v>1175</v>
      </c>
      <c r="J184" s="310">
        <f t="shared" si="70"/>
        <v>94</v>
      </c>
      <c r="K184" s="310">
        <f t="shared" si="70"/>
        <v>94</v>
      </c>
      <c r="L184" s="310">
        <f t="shared" si="70"/>
        <v>94</v>
      </c>
      <c r="M184" s="310">
        <f t="shared" si="70"/>
        <v>94</v>
      </c>
      <c r="N184" s="310">
        <f t="shared" si="70"/>
        <v>94</v>
      </c>
      <c r="O184" s="310">
        <f t="shared" si="70"/>
        <v>95</v>
      </c>
      <c r="P184" s="310">
        <f t="shared" si="70"/>
        <v>94</v>
      </c>
      <c r="Q184" s="310">
        <f t="shared" si="70"/>
        <v>94</v>
      </c>
      <c r="R184" s="310">
        <f t="shared" si="70"/>
        <v>94</v>
      </c>
      <c r="S184" s="310">
        <f t="shared" si="70"/>
        <v>94</v>
      </c>
      <c r="T184" s="310">
        <f t="shared" si="70"/>
        <v>94</v>
      </c>
      <c r="U184" s="310">
        <f t="shared" si="70"/>
        <v>94</v>
      </c>
      <c r="V184" s="54"/>
      <c r="W184" s="54"/>
      <c r="X184" s="87"/>
      <c r="Y184" s="40"/>
      <c r="Z184" s="40"/>
      <c r="AC184" s="176">
        <f>+AE184+AF184+AH184+AJ184+AL184+AN184+AP184+AR184+AT184+AV184+AX184+AZ184+BB184</f>
        <v>0</v>
      </c>
      <c r="AD184" s="177">
        <f>+AG184+AI184+AK184+AM184+AO184+AQ184+AS184+AU184+AW184+AY184+BA184+BC184</f>
        <v>0</v>
      </c>
      <c r="AE184" s="176">
        <v>0</v>
      </c>
      <c r="AF184" s="206"/>
      <c r="AG184" s="179"/>
      <c r="AH184" s="206"/>
      <c r="AI184" s="179"/>
      <c r="AJ184" s="206"/>
      <c r="AK184" s="83"/>
      <c r="AL184" s="206"/>
      <c r="AM184" s="83"/>
      <c r="AN184" s="206"/>
      <c r="AO184" s="83"/>
      <c r="AP184" s="206"/>
      <c r="AQ184" s="83"/>
      <c r="AR184" s="206"/>
      <c r="AS184" s="83"/>
      <c r="AT184" s="206"/>
      <c r="AU184" s="83"/>
      <c r="AV184" s="206"/>
      <c r="AW184" s="83"/>
      <c r="AX184" s="206"/>
      <c r="AY184" s="83"/>
      <c r="AZ184" s="206"/>
      <c r="BA184" s="83"/>
      <c r="BB184" s="206"/>
      <c r="BC184" s="83"/>
      <c r="BD184" s="204">
        <f t="shared" si="49"/>
        <v>0</v>
      </c>
      <c r="BE184" s="175" t="e">
        <f t="shared" si="50"/>
        <v>#DIV/0!</v>
      </c>
      <c r="BH184" s="181">
        <f>+BK184-AC184</f>
        <v>0</v>
      </c>
      <c r="BI184" s="181">
        <f>+BL184-AD184</f>
        <v>0</v>
      </c>
      <c r="BJ184" s="208"/>
      <c r="BK184" s="181"/>
      <c r="BL184" s="181"/>
    </row>
    <row r="185" spans="1:64" ht="66.75" customHeight="1" x14ac:dyDescent="0.25">
      <c r="A185" s="590"/>
      <c r="B185" s="521"/>
      <c r="C185" s="539"/>
      <c r="D185" s="312" t="s">
        <v>632</v>
      </c>
      <c r="E185" s="9" t="s">
        <v>457</v>
      </c>
      <c r="F185" s="310">
        <f>SUM(J185:U185)</f>
        <v>1129</v>
      </c>
      <c r="G185" s="367">
        <v>1129</v>
      </c>
      <c r="H185" s="367">
        <v>1152</v>
      </c>
      <c r="I185" s="367">
        <v>1175</v>
      </c>
      <c r="J185" s="336">
        <v>94</v>
      </c>
      <c r="K185" s="336">
        <v>94</v>
      </c>
      <c r="L185" s="336">
        <v>94</v>
      </c>
      <c r="M185" s="336">
        <v>94</v>
      </c>
      <c r="N185" s="336">
        <v>94</v>
      </c>
      <c r="O185" s="336">
        <v>95</v>
      </c>
      <c r="P185" s="336">
        <v>94</v>
      </c>
      <c r="Q185" s="336">
        <v>94</v>
      </c>
      <c r="R185" s="336">
        <v>94</v>
      </c>
      <c r="S185" s="336">
        <v>94</v>
      </c>
      <c r="T185" s="336">
        <v>94</v>
      </c>
      <c r="U185" s="336">
        <v>94</v>
      </c>
      <c r="V185" s="54"/>
      <c r="W185" s="54"/>
      <c r="X185" s="87"/>
      <c r="Y185" s="40"/>
      <c r="Z185" s="40"/>
      <c r="AC185" s="176"/>
      <c r="AD185" s="177"/>
      <c r="AE185" s="176"/>
      <c r="AF185" s="206"/>
      <c r="AG185" s="179"/>
      <c r="AH185" s="206"/>
      <c r="AI185" s="179"/>
      <c r="AJ185" s="206"/>
      <c r="AK185" s="83"/>
      <c r="AL185" s="206"/>
      <c r="AM185" s="83"/>
      <c r="AN185" s="206"/>
      <c r="AO185" s="83"/>
      <c r="AP185" s="206"/>
      <c r="AQ185" s="83"/>
      <c r="AR185" s="206"/>
      <c r="AS185" s="83"/>
      <c r="AT185" s="206"/>
      <c r="AU185" s="83"/>
      <c r="AV185" s="206"/>
      <c r="AW185" s="83"/>
      <c r="AX185" s="206"/>
      <c r="AY185" s="83"/>
      <c r="AZ185" s="206"/>
      <c r="BA185" s="83"/>
      <c r="BB185" s="206"/>
      <c r="BC185" s="83"/>
      <c r="BD185" s="204">
        <f t="shared" si="49"/>
        <v>0</v>
      </c>
      <c r="BE185" s="175" t="e">
        <f t="shared" si="50"/>
        <v>#DIV/0!</v>
      </c>
      <c r="BH185" s="205"/>
      <c r="BI185" s="205"/>
    </row>
    <row r="186" spans="1:64" ht="44.25" customHeight="1" x14ac:dyDescent="0.25">
      <c r="A186" s="590"/>
      <c r="B186" s="568" t="s">
        <v>686</v>
      </c>
      <c r="C186" s="613" t="s">
        <v>692</v>
      </c>
      <c r="D186" s="313" t="s">
        <v>439</v>
      </c>
      <c r="E186" s="314"/>
      <c r="F186" s="310">
        <f t="shared" ref="F186:U188" si="71">+F187</f>
        <v>9586</v>
      </c>
      <c r="G186" s="310">
        <f t="shared" si="71"/>
        <v>9586</v>
      </c>
      <c r="H186" s="310">
        <f t="shared" si="71"/>
        <v>9778</v>
      </c>
      <c r="I186" s="310">
        <f t="shared" si="71"/>
        <v>9974</v>
      </c>
      <c r="J186" s="310">
        <f t="shared" si="71"/>
        <v>798</v>
      </c>
      <c r="K186" s="310">
        <f t="shared" si="71"/>
        <v>798</v>
      </c>
      <c r="L186" s="310">
        <f t="shared" si="71"/>
        <v>798</v>
      </c>
      <c r="M186" s="310">
        <f t="shared" si="71"/>
        <v>798</v>
      </c>
      <c r="N186" s="310">
        <f t="shared" si="71"/>
        <v>798</v>
      </c>
      <c r="O186" s="310">
        <f t="shared" si="71"/>
        <v>808</v>
      </c>
      <c r="P186" s="310">
        <f t="shared" si="71"/>
        <v>798</v>
      </c>
      <c r="Q186" s="310">
        <f t="shared" si="71"/>
        <v>798</v>
      </c>
      <c r="R186" s="310">
        <f t="shared" si="71"/>
        <v>798</v>
      </c>
      <c r="S186" s="310">
        <f t="shared" si="71"/>
        <v>798</v>
      </c>
      <c r="T186" s="310">
        <f t="shared" si="71"/>
        <v>798</v>
      </c>
      <c r="U186" s="310">
        <f t="shared" si="71"/>
        <v>798</v>
      </c>
      <c r="AC186" s="176">
        <f>+AE186+AF186+AH186+AJ186+AL186+AN186+AP186+AR186+AT186+AV186+AX186+AZ186+BB186</f>
        <v>0</v>
      </c>
      <c r="AD186" s="177">
        <f>+AG186+AI186+AK186+AM186+AO186+AQ186+AS186+AU186+AW186+AY186+BA186+BC186</f>
        <v>0</v>
      </c>
      <c r="AE186" s="176">
        <v>0</v>
      </c>
      <c r="AF186" s="206"/>
      <c r="AG186" s="179"/>
      <c r="AH186" s="206"/>
      <c r="AI186" s="179"/>
      <c r="AJ186" s="206"/>
      <c r="AK186" s="83"/>
      <c r="AL186" s="206"/>
      <c r="AM186" s="83"/>
      <c r="AN186" s="206"/>
      <c r="AO186" s="83"/>
      <c r="AP186" s="206"/>
      <c r="AQ186" s="83"/>
      <c r="AR186" s="206"/>
      <c r="AS186" s="83"/>
      <c r="AT186" s="206"/>
      <c r="AU186" s="83"/>
      <c r="AV186" s="206"/>
      <c r="AW186" s="83"/>
      <c r="AX186" s="206"/>
      <c r="AY186" s="83"/>
      <c r="AZ186" s="206"/>
      <c r="BA186" s="83"/>
      <c r="BB186" s="206"/>
      <c r="BC186" s="83"/>
      <c r="BD186" s="204">
        <f t="shared" si="49"/>
        <v>0</v>
      </c>
      <c r="BE186" s="175" t="e">
        <f t="shared" si="50"/>
        <v>#DIV/0!</v>
      </c>
      <c r="BH186" s="181">
        <f>+BK186-AC186</f>
        <v>0</v>
      </c>
      <c r="BI186" s="181">
        <f>+BL186-AD186</f>
        <v>0</v>
      </c>
      <c r="BJ186" s="208"/>
      <c r="BK186" s="181"/>
      <c r="BL186" s="181"/>
    </row>
    <row r="187" spans="1:64" ht="51.75" customHeight="1" x14ac:dyDescent="0.25">
      <c r="A187" s="590"/>
      <c r="B187" s="568"/>
      <c r="C187" s="613"/>
      <c r="D187" s="13" t="s">
        <v>541</v>
      </c>
      <c r="E187" s="59" t="s">
        <v>455</v>
      </c>
      <c r="F187" s="310">
        <f>SUM(J187:U187)</f>
        <v>9586</v>
      </c>
      <c r="G187" s="367">
        <v>9586</v>
      </c>
      <c r="H187" s="367">
        <v>9778</v>
      </c>
      <c r="I187" s="367">
        <v>9974</v>
      </c>
      <c r="J187" s="336">
        <v>798</v>
      </c>
      <c r="K187" s="336">
        <v>798</v>
      </c>
      <c r="L187" s="336">
        <v>798</v>
      </c>
      <c r="M187" s="336">
        <v>798</v>
      </c>
      <c r="N187" s="336">
        <v>798</v>
      </c>
      <c r="O187" s="336">
        <v>808</v>
      </c>
      <c r="P187" s="336">
        <v>798</v>
      </c>
      <c r="Q187" s="336">
        <v>798</v>
      </c>
      <c r="R187" s="336">
        <v>798</v>
      </c>
      <c r="S187" s="336">
        <v>798</v>
      </c>
      <c r="T187" s="336">
        <v>798</v>
      </c>
      <c r="U187" s="336">
        <v>798</v>
      </c>
      <c r="AC187" s="176"/>
      <c r="AD187" s="177"/>
      <c r="AE187" s="176"/>
      <c r="AF187" s="206"/>
      <c r="AG187" s="179"/>
      <c r="AH187" s="206"/>
      <c r="AI187" s="179"/>
      <c r="AJ187" s="206"/>
      <c r="AK187" s="83"/>
      <c r="AL187" s="206"/>
      <c r="AM187" s="83"/>
      <c r="AN187" s="206"/>
      <c r="AO187" s="83"/>
      <c r="AP187" s="206"/>
      <c r="AQ187" s="83"/>
      <c r="AR187" s="206"/>
      <c r="AS187" s="83"/>
      <c r="AT187" s="206"/>
      <c r="AU187" s="83"/>
      <c r="AV187" s="206"/>
      <c r="AW187" s="83"/>
      <c r="AX187" s="206"/>
      <c r="AY187" s="83"/>
      <c r="AZ187" s="206"/>
      <c r="BA187" s="83"/>
      <c r="BB187" s="206"/>
      <c r="BC187" s="83"/>
      <c r="BD187" s="204">
        <f t="shared" si="49"/>
        <v>0</v>
      </c>
      <c r="BE187" s="175" t="e">
        <f t="shared" si="50"/>
        <v>#DIV/0!</v>
      </c>
      <c r="BH187" s="205"/>
      <c r="BI187" s="205"/>
    </row>
    <row r="188" spans="1:64" ht="51.75" customHeight="1" x14ac:dyDescent="0.25">
      <c r="A188" s="590"/>
      <c r="B188" s="655" t="s">
        <v>821</v>
      </c>
      <c r="C188" s="657" t="s">
        <v>822</v>
      </c>
      <c r="D188" s="313" t="s">
        <v>439</v>
      </c>
      <c r="E188" s="314"/>
      <c r="F188" s="310">
        <f t="shared" si="71"/>
        <v>313</v>
      </c>
      <c r="G188" s="310">
        <f t="shared" si="71"/>
        <v>313</v>
      </c>
      <c r="H188" s="310">
        <f t="shared" si="71"/>
        <v>393</v>
      </c>
      <c r="I188" s="310">
        <f t="shared" si="71"/>
        <v>493</v>
      </c>
      <c r="J188" s="310">
        <f t="shared" si="71"/>
        <v>26</v>
      </c>
      <c r="K188" s="310">
        <f t="shared" si="71"/>
        <v>26</v>
      </c>
      <c r="L188" s="310">
        <f t="shared" si="71"/>
        <v>26</v>
      </c>
      <c r="M188" s="310">
        <f t="shared" si="71"/>
        <v>26</v>
      </c>
      <c r="N188" s="310">
        <f t="shared" si="71"/>
        <v>26</v>
      </c>
      <c r="O188" s="310">
        <f t="shared" si="71"/>
        <v>26</v>
      </c>
      <c r="P188" s="310">
        <f t="shared" si="71"/>
        <v>26</v>
      </c>
      <c r="Q188" s="310">
        <f t="shared" si="71"/>
        <v>27</v>
      </c>
      <c r="R188" s="310">
        <f t="shared" si="71"/>
        <v>26</v>
      </c>
      <c r="S188" s="310">
        <f t="shared" si="71"/>
        <v>26</v>
      </c>
      <c r="T188" s="310">
        <f t="shared" si="71"/>
        <v>26</v>
      </c>
      <c r="U188" s="310">
        <f t="shared" si="71"/>
        <v>26</v>
      </c>
      <c r="AC188" s="176"/>
      <c r="AD188" s="177"/>
      <c r="AE188" s="176"/>
      <c r="AF188" s="206"/>
      <c r="AG188" s="179"/>
      <c r="AH188" s="206"/>
      <c r="AI188" s="179"/>
      <c r="AJ188" s="206"/>
      <c r="AK188" s="83"/>
      <c r="AL188" s="206"/>
      <c r="AM188" s="83"/>
      <c r="AN188" s="206"/>
      <c r="AO188" s="83"/>
      <c r="AP188" s="206"/>
      <c r="AQ188" s="83"/>
      <c r="AR188" s="206"/>
      <c r="AS188" s="83"/>
      <c r="AT188" s="206"/>
      <c r="AU188" s="83"/>
      <c r="AV188" s="206"/>
      <c r="AW188" s="83"/>
      <c r="AX188" s="206"/>
      <c r="AY188" s="83"/>
      <c r="AZ188" s="206"/>
      <c r="BA188" s="83"/>
      <c r="BB188" s="206"/>
      <c r="BC188" s="83"/>
      <c r="BD188" s="204"/>
      <c r="BE188" s="175"/>
      <c r="BH188" s="205"/>
      <c r="BI188" s="205"/>
    </row>
    <row r="189" spans="1:64" ht="51.75" customHeight="1" x14ac:dyDescent="0.25">
      <c r="A189" s="590"/>
      <c r="B189" s="656"/>
      <c r="C189" s="657"/>
      <c r="D189" s="329" t="s">
        <v>823</v>
      </c>
      <c r="E189" s="20" t="s">
        <v>60</v>
      </c>
      <c r="F189" s="310">
        <f>SUM(J189:U189)</f>
        <v>313</v>
      </c>
      <c r="G189" s="367">
        <v>313</v>
      </c>
      <c r="H189" s="367">
        <v>393</v>
      </c>
      <c r="I189" s="367">
        <v>493</v>
      </c>
      <c r="J189" s="363">
        <v>26</v>
      </c>
      <c r="K189" s="363">
        <v>26</v>
      </c>
      <c r="L189" s="363">
        <v>26</v>
      </c>
      <c r="M189" s="363">
        <v>26</v>
      </c>
      <c r="N189" s="363">
        <v>26</v>
      </c>
      <c r="O189" s="363">
        <v>26</v>
      </c>
      <c r="P189" s="363">
        <v>26</v>
      </c>
      <c r="Q189" s="363">
        <v>27</v>
      </c>
      <c r="R189" s="363">
        <v>26</v>
      </c>
      <c r="S189" s="363">
        <v>26</v>
      </c>
      <c r="T189" s="363">
        <v>26</v>
      </c>
      <c r="U189" s="363">
        <v>26</v>
      </c>
      <c r="AC189" s="176"/>
      <c r="AD189" s="177"/>
      <c r="AE189" s="176"/>
      <c r="AF189" s="206"/>
      <c r="AG189" s="179"/>
      <c r="AH189" s="206"/>
      <c r="AI189" s="179"/>
      <c r="AJ189" s="206"/>
      <c r="AK189" s="83"/>
      <c r="AL189" s="206"/>
      <c r="AM189" s="83"/>
      <c r="AN189" s="206"/>
      <c r="AO189" s="83"/>
      <c r="AP189" s="206"/>
      <c r="AQ189" s="83"/>
      <c r="AR189" s="206"/>
      <c r="AS189" s="83"/>
      <c r="AT189" s="206"/>
      <c r="AU189" s="83"/>
      <c r="AV189" s="206"/>
      <c r="AW189" s="83"/>
      <c r="AX189" s="206"/>
      <c r="AY189" s="83"/>
      <c r="AZ189" s="206"/>
      <c r="BA189" s="83"/>
      <c r="BB189" s="206"/>
      <c r="BC189" s="83"/>
      <c r="BD189" s="204"/>
      <c r="BE189" s="175"/>
      <c r="BH189" s="205"/>
      <c r="BI189" s="205"/>
    </row>
    <row r="190" spans="1:64" ht="51.75" customHeight="1" x14ac:dyDescent="0.25">
      <c r="A190" s="590"/>
      <c r="B190" s="655" t="s">
        <v>824</v>
      </c>
      <c r="C190" s="634" t="s">
        <v>825</v>
      </c>
      <c r="D190" s="313" t="s">
        <v>439</v>
      </c>
      <c r="E190" s="314"/>
      <c r="F190" s="310">
        <f t="shared" ref="F190:U190" si="72">+F191</f>
        <v>4</v>
      </c>
      <c r="G190" s="310">
        <f t="shared" si="72"/>
        <v>4</v>
      </c>
      <c r="H190" s="310">
        <f t="shared" si="72"/>
        <v>4</v>
      </c>
      <c r="I190" s="310">
        <f t="shared" si="72"/>
        <v>4</v>
      </c>
      <c r="J190" s="310">
        <f t="shared" si="72"/>
        <v>0</v>
      </c>
      <c r="K190" s="310">
        <f t="shared" si="72"/>
        <v>1</v>
      </c>
      <c r="L190" s="310">
        <f t="shared" si="72"/>
        <v>0</v>
      </c>
      <c r="M190" s="310">
        <f t="shared" si="72"/>
        <v>0</v>
      </c>
      <c r="N190" s="310">
        <f t="shared" si="72"/>
        <v>1</v>
      </c>
      <c r="O190" s="310">
        <f t="shared" si="72"/>
        <v>0</v>
      </c>
      <c r="P190" s="310">
        <f t="shared" si="72"/>
        <v>1</v>
      </c>
      <c r="Q190" s="310">
        <f t="shared" si="72"/>
        <v>0</v>
      </c>
      <c r="R190" s="310">
        <f t="shared" si="72"/>
        <v>0</v>
      </c>
      <c r="S190" s="310">
        <f t="shared" si="72"/>
        <v>1</v>
      </c>
      <c r="T190" s="310">
        <f t="shared" si="72"/>
        <v>0</v>
      </c>
      <c r="U190" s="310">
        <f t="shared" si="72"/>
        <v>0</v>
      </c>
      <c r="AC190" s="176"/>
      <c r="AD190" s="177"/>
      <c r="AE190" s="176"/>
      <c r="AF190" s="206"/>
      <c r="AG190" s="179"/>
      <c r="AH190" s="206"/>
      <c r="AI190" s="179"/>
      <c r="AJ190" s="206"/>
      <c r="AK190" s="83"/>
      <c r="AL190" s="206"/>
      <c r="AM190" s="83"/>
      <c r="AN190" s="206"/>
      <c r="AO190" s="83"/>
      <c r="AP190" s="206"/>
      <c r="AQ190" s="83"/>
      <c r="AR190" s="206"/>
      <c r="AS190" s="83"/>
      <c r="AT190" s="206"/>
      <c r="AU190" s="83"/>
      <c r="AV190" s="206"/>
      <c r="AW190" s="83"/>
      <c r="AX190" s="206"/>
      <c r="AY190" s="83"/>
      <c r="AZ190" s="206"/>
      <c r="BA190" s="83"/>
      <c r="BB190" s="206"/>
      <c r="BC190" s="83"/>
      <c r="BD190" s="204"/>
      <c r="BE190" s="175"/>
      <c r="BH190" s="205"/>
      <c r="BI190" s="205"/>
    </row>
    <row r="191" spans="1:64" ht="51.75" customHeight="1" x14ac:dyDescent="0.25">
      <c r="A191" s="590"/>
      <c r="B191" s="659"/>
      <c r="C191" s="658"/>
      <c r="D191" s="317" t="s">
        <v>826</v>
      </c>
      <c r="E191" s="20" t="s">
        <v>828</v>
      </c>
      <c r="F191" s="310">
        <f t="shared" ref="F191:F192" si="73">SUM(J191:U191)</f>
        <v>4</v>
      </c>
      <c r="G191" s="367">
        <v>4</v>
      </c>
      <c r="H191" s="367">
        <v>4</v>
      </c>
      <c r="I191" s="367">
        <v>4</v>
      </c>
      <c r="J191" s="363">
        <v>0</v>
      </c>
      <c r="K191" s="363">
        <v>1</v>
      </c>
      <c r="L191" s="363">
        <v>0</v>
      </c>
      <c r="M191" s="363">
        <v>0</v>
      </c>
      <c r="N191" s="363">
        <v>1</v>
      </c>
      <c r="O191" s="363">
        <v>0</v>
      </c>
      <c r="P191" s="363">
        <v>1</v>
      </c>
      <c r="Q191" s="363">
        <v>0</v>
      </c>
      <c r="R191" s="363">
        <v>0</v>
      </c>
      <c r="S191" s="363">
        <v>1</v>
      </c>
      <c r="T191" s="363">
        <v>0</v>
      </c>
      <c r="U191" s="363">
        <v>0</v>
      </c>
      <c r="AC191" s="176"/>
      <c r="AD191" s="177"/>
      <c r="AE191" s="176"/>
      <c r="AF191" s="206"/>
      <c r="AG191" s="179"/>
      <c r="AH191" s="206"/>
      <c r="AI191" s="179"/>
      <c r="AJ191" s="206"/>
      <c r="AK191" s="83"/>
      <c r="AL191" s="206"/>
      <c r="AM191" s="83"/>
      <c r="AN191" s="206"/>
      <c r="AO191" s="83"/>
      <c r="AP191" s="206"/>
      <c r="AQ191" s="83"/>
      <c r="AR191" s="206"/>
      <c r="AS191" s="83"/>
      <c r="AT191" s="206"/>
      <c r="AU191" s="83"/>
      <c r="AV191" s="206"/>
      <c r="AW191" s="83"/>
      <c r="AX191" s="206"/>
      <c r="AY191" s="83"/>
      <c r="AZ191" s="206"/>
      <c r="BA191" s="83"/>
      <c r="BB191" s="206"/>
      <c r="BC191" s="83"/>
      <c r="BD191" s="204"/>
      <c r="BE191" s="175"/>
      <c r="BH191" s="205"/>
      <c r="BI191" s="205"/>
    </row>
    <row r="192" spans="1:64" ht="51.75" customHeight="1" x14ac:dyDescent="0.25">
      <c r="A192" s="590"/>
      <c r="B192" s="656"/>
      <c r="C192" s="635"/>
      <c r="D192" s="317" t="s">
        <v>827</v>
      </c>
      <c r="E192" s="20" t="s">
        <v>829</v>
      </c>
      <c r="F192" s="310">
        <f t="shared" si="73"/>
        <v>4</v>
      </c>
      <c r="G192" s="367">
        <v>4</v>
      </c>
      <c r="H192" s="367">
        <v>4</v>
      </c>
      <c r="I192" s="367">
        <v>4</v>
      </c>
      <c r="J192" s="363">
        <v>0</v>
      </c>
      <c r="K192" s="363">
        <v>1</v>
      </c>
      <c r="L192" s="363">
        <v>0</v>
      </c>
      <c r="M192" s="363">
        <v>0</v>
      </c>
      <c r="N192" s="363">
        <v>1</v>
      </c>
      <c r="O192" s="363">
        <v>0</v>
      </c>
      <c r="P192" s="363">
        <v>1</v>
      </c>
      <c r="Q192" s="363">
        <v>0</v>
      </c>
      <c r="R192" s="363">
        <v>0</v>
      </c>
      <c r="S192" s="363">
        <v>1</v>
      </c>
      <c r="T192" s="363">
        <v>0</v>
      </c>
      <c r="U192" s="363">
        <v>0</v>
      </c>
      <c r="AC192" s="176"/>
      <c r="AD192" s="177"/>
      <c r="AE192" s="176"/>
      <c r="AF192" s="206"/>
      <c r="AG192" s="179"/>
      <c r="AH192" s="206"/>
      <c r="AI192" s="179"/>
      <c r="AJ192" s="206"/>
      <c r="AK192" s="83"/>
      <c r="AL192" s="206"/>
      <c r="AM192" s="83"/>
      <c r="AN192" s="206"/>
      <c r="AO192" s="83"/>
      <c r="AP192" s="206"/>
      <c r="AQ192" s="83"/>
      <c r="AR192" s="206"/>
      <c r="AS192" s="83"/>
      <c r="AT192" s="206"/>
      <c r="AU192" s="83"/>
      <c r="AV192" s="206"/>
      <c r="AW192" s="83"/>
      <c r="AX192" s="206"/>
      <c r="AY192" s="83"/>
      <c r="AZ192" s="206"/>
      <c r="BA192" s="83"/>
      <c r="BB192" s="206"/>
      <c r="BC192" s="83"/>
      <c r="BD192" s="204"/>
      <c r="BE192" s="175"/>
      <c r="BH192" s="205"/>
      <c r="BI192" s="205"/>
    </row>
    <row r="193" spans="1:65" ht="54.75" customHeight="1" x14ac:dyDescent="0.25">
      <c r="A193" s="590"/>
      <c r="B193" s="521" t="s">
        <v>687</v>
      </c>
      <c r="C193" s="651" t="s">
        <v>693</v>
      </c>
      <c r="D193" s="313" t="s">
        <v>439</v>
      </c>
      <c r="E193" s="314"/>
      <c r="F193" s="310">
        <f>+F194</f>
        <v>72</v>
      </c>
      <c r="G193" s="310">
        <f t="shared" ref="G193:U193" si="74">+G194</f>
        <v>72</v>
      </c>
      <c r="H193" s="310">
        <f t="shared" si="74"/>
        <v>73</v>
      </c>
      <c r="I193" s="310">
        <f t="shared" si="74"/>
        <v>75</v>
      </c>
      <c r="J193" s="310">
        <f t="shared" si="74"/>
        <v>6</v>
      </c>
      <c r="K193" s="310">
        <f t="shared" si="74"/>
        <v>6</v>
      </c>
      <c r="L193" s="310">
        <f t="shared" si="74"/>
        <v>6</v>
      </c>
      <c r="M193" s="310">
        <f t="shared" si="74"/>
        <v>6</v>
      </c>
      <c r="N193" s="310">
        <f t="shared" si="74"/>
        <v>6</v>
      </c>
      <c r="O193" s="310">
        <f t="shared" si="74"/>
        <v>6</v>
      </c>
      <c r="P193" s="310">
        <f t="shared" si="74"/>
        <v>6</v>
      </c>
      <c r="Q193" s="310">
        <f t="shared" si="74"/>
        <v>6</v>
      </c>
      <c r="R193" s="310">
        <f t="shared" si="74"/>
        <v>6</v>
      </c>
      <c r="S193" s="310">
        <f t="shared" si="74"/>
        <v>6</v>
      </c>
      <c r="T193" s="310">
        <f t="shared" si="74"/>
        <v>6</v>
      </c>
      <c r="U193" s="310">
        <f t="shared" si="74"/>
        <v>6</v>
      </c>
      <c r="X193" s="44" t="s">
        <v>447</v>
      </c>
      <c r="AA193" s="183" t="s">
        <v>17</v>
      </c>
      <c r="AB193" s="184">
        <f>SUM(AC150:AC185)</f>
        <v>7834459</v>
      </c>
      <c r="AC193" s="176">
        <f>+AE193+AF193+AH193+AJ193+AL193+AN193+AP193+AR193+AT193+AV193+AX193+AZ193+BB193</f>
        <v>0</v>
      </c>
      <c r="AD193" s="177">
        <f>+AG193+AI193+AK193+AM193+AO193+AQ193+AS193+AU193+AW193+AY193+BA193+BC193</f>
        <v>0</v>
      </c>
      <c r="AE193" s="176">
        <v>0</v>
      </c>
      <c r="AF193" s="206"/>
      <c r="AG193" s="179"/>
      <c r="AH193" s="206"/>
      <c r="AI193" s="179"/>
      <c r="AJ193" s="206"/>
      <c r="AK193" s="83"/>
      <c r="AL193" s="206"/>
      <c r="AM193" s="83"/>
      <c r="AN193" s="206"/>
      <c r="AO193" s="83"/>
      <c r="AP193" s="206"/>
      <c r="AQ193" s="83"/>
      <c r="AR193" s="206"/>
      <c r="AS193" s="83"/>
      <c r="AT193" s="206"/>
      <c r="AU193" s="83"/>
      <c r="AV193" s="206"/>
      <c r="AW193" s="83"/>
      <c r="AX193" s="206"/>
      <c r="AY193" s="83"/>
      <c r="AZ193" s="206"/>
      <c r="BA193" s="83"/>
      <c r="BB193" s="206"/>
      <c r="BC193" s="83"/>
      <c r="BD193" s="204">
        <f t="shared" si="49"/>
        <v>0</v>
      </c>
      <c r="BE193" s="175" t="e">
        <f t="shared" si="50"/>
        <v>#DIV/0!</v>
      </c>
      <c r="BH193" s="181">
        <f>+BK193-AC193</f>
        <v>0</v>
      </c>
      <c r="BI193" s="181">
        <f>+BL193-AD193</f>
        <v>0</v>
      </c>
      <c r="BJ193" s="208"/>
      <c r="BK193" s="181"/>
      <c r="BL193" s="181"/>
    </row>
    <row r="194" spans="1:65" ht="54" customHeight="1" x14ac:dyDescent="0.25">
      <c r="A194" s="590"/>
      <c r="B194" s="521"/>
      <c r="C194" s="652"/>
      <c r="D194" s="53" t="s">
        <v>543</v>
      </c>
      <c r="E194" s="9" t="s">
        <v>475</v>
      </c>
      <c r="F194" s="310">
        <f>SUM(J194:U194)</f>
        <v>72</v>
      </c>
      <c r="G194" s="367">
        <v>72</v>
      </c>
      <c r="H194" s="367">
        <v>73</v>
      </c>
      <c r="I194" s="367">
        <v>75</v>
      </c>
      <c r="J194" s="336">
        <v>6</v>
      </c>
      <c r="K194" s="336">
        <v>6</v>
      </c>
      <c r="L194" s="336">
        <v>6</v>
      </c>
      <c r="M194" s="336">
        <v>6</v>
      </c>
      <c r="N194" s="336">
        <v>6</v>
      </c>
      <c r="O194" s="336">
        <v>6</v>
      </c>
      <c r="P194" s="336">
        <v>6</v>
      </c>
      <c r="Q194" s="336">
        <v>6</v>
      </c>
      <c r="R194" s="336">
        <v>6</v>
      </c>
      <c r="S194" s="336">
        <v>6</v>
      </c>
      <c r="T194" s="336">
        <v>6</v>
      </c>
      <c r="U194" s="336">
        <v>6</v>
      </c>
      <c r="X194" s="44">
        <v>3043970</v>
      </c>
      <c r="Y194" s="5" t="s">
        <v>484</v>
      </c>
      <c r="AA194" s="227" t="s">
        <v>638</v>
      </c>
      <c r="AB194" s="226">
        <f>SUM(AD150:AD185)</f>
        <v>0</v>
      </c>
      <c r="AC194" s="176"/>
      <c r="AD194" s="177"/>
      <c r="AE194" s="176"/>
      <c r="AF194" s="206"/>
      <c r="AG194" s="179"/>
      <c r="AH194" s="206"/>
      <c r="AI194" s="179"/>
      <c r="AJ194" s="206"/>
      <c r="AK194" s="83"/>
      <c r="AL194" s="206"/>
      <c r="AM194" s="83"/>
      <c r="AN194" s="206"/>
      <c r="AO194" s="83"/>
      <c r="AP194" s="206"/>
      <c r="AQ194" s="83"/>
      <c r="AR194" s="206"/>
      <c r="AS194" s="83"/>
      <c r="AT194" s="206"/>
      <c r="AU194" s="83"/>
      <c r="AV194" s="206"/>
      <c r="AW194" s="83"/>
      <c r="AX194" s="206"/>
      <c r="AY194" s="83"/>
      <c r="AZ194" s="206"/>
      <c r="BA194" s="83"/>
      <c r="BB194" s="206"/>
      <c r="BC194" s="83"/>
      <c r="BD194" s="204">
        <f t="shared" si="49"/>
        <v>0</v>
      </c>
      <c r="BE194" s="175" t="e">
        <f t="shared" si="50"/>
        <v>#DIV/0!</v>
      </c>
      <c r="BH194" s="205"/>
      <c r="BI194" s="205"/>
    </row>
    <row r="195" spans="1:65" ht="40.5" customHeight="1" x14ac:dyDescent="0.25">
      <c r="A195" s="565" t="s">
        <v>591</v>
      </c>
      <c r="B195" s="566"/>
      <c r="C195" s="566"/>
      <c r="D195" s="566"/>
      <c r="E195" s="566"/>
      <c r="F195" s="567"/>
      <c r="G195" s="118"/>
      <c r="H195" s="119"/>
      <c r="I195" s="119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BH195" s="205"/>
      <c r="BI195" s="205"/>
    </row>
    <row r="196" spans="1:65" x14ac:dyDescent="0.25">
      <c r="A196" s="16"/>
      <c r="B196" s="10"/>
      <c r="C196" s="16"/>
      <c r="D196" s="16"/>
      <c r="E196" s="17"/>
      <c r="F196" s="111"/>
      <c r="G196" s="112"/>
      <c r="H196" s="112"/>
      <c r="I196" s="112"/>
      <c r="J196" s="113"/>
      <c r="K196" s="113"/>
      <c r="L196" s="113"/>
      <c r="M196" s="113"/>
      <c r="N196" s="113"/>
      <c r="O196" s="113"/>
      <c r="P196" s="113"/>
      <c r="Q196" s="113"/>
      <c r="R196" s="113"/>
      <c r="S196" s="113"/>
      <c r="T196" s="113"/>
      <c r="U196" s="113"/>
      <c r="BH196" s="205"/>
      <c r="BI196" s="205"/>
    </row>
    <row r="197" spans="1:65" x14ac:dyDescent="0.25">
      <c r="A197" s="16"/>
      <c r="B197" s="10"/>
      <c r="C197" s="16"/>
      <c r="D197" s="16"/>
      <c r="E197" s="17"/>
      <c r="F197" s="111"/>
      <c r="G197" s="112"/>
      <c r="H197" s="112"/>
      <c r="I197" s="112"/>
      <c r="J197" s="113"/>
      <c r="K197" s="113"/>
      <c r="L197" s="113"/>
      <c r="M197" s="113"/>
      <c r="N197" s="113"/>
      <c r="O197" s="113"/>
      <c r="P197" s="113"/>
      <c r="Q197" s="113"/>
      <c r="R197" s="113"/>
      <c r="S197" s="113"/>
      <c r="T197" s="113"/>
      <c r="U197" s="113"/>
      <c r="BH197" s="205"/>
      <c r="BI197" s="205"/>
    </row>
    <row r="198" spans="1:65" x14ac:dyDescent="0.25">
      <c r="A198" s="16"/>
      <c r="B198" s="10"/>
      <c r="C198" s="16"/>
      <c r="D198" s="16"/>
      <c r="E198" s="17"/>
      <c r="F198" s="111"/>
      <c r="G198" s="112"/>
      <c r="H198" s="112"/>
      <c r="I198" s="112"/>
      <c r="J198" s="113"/>
      <c r="K198" s="113"/>
      <c r="L198" s="113"/>
      <c r="M198" s="113"/>
      <c r="N198" s="113"/>
      <c r="O198" s="113"/>
      <c r="P198" s="113"/>
      <c r="Q198" s="113"/>
      <c r="R198" s="113"/>
      <c r="S198" s="113"/>
      <c r="T198" s="113"/>
      <c r="U198" s="113"/>
      <c r="Y198" s="44"/>
      <c r="BH198" s="205"/>
      <c r="BI198" s="205"/>
    </row>
    <row r="199" spans="1:65" x14ac:dyDescent="0.25">
      <c r="A199" s="16"/>
      <c r="B199" s="10"/>
      <c r="C199" s="16"/>
      <c r="D199" s="16"/>
      <c r="E199" s="17"/>
      <c r="F199" s="111"/>
      <c r="G199" s="112"/>
      <c r="H199" s="112"/>
      <c r="I199" s="112"/>
      <c r="J199" s="113"/>
      <c r="K199" s="113"/>
      <c r="L199" s="113"/>
      <c r="M199" s="113"/>
      <c r="N199" s="113"/>
      <c r="O199" s="113"/>
      <c r="P199" s="113"/>
      <c r="Q199" s="113"/>
      <c r="R199" s="113"/>
      <c r="S199" s="113"/>
      <c r="T199" s="113"/>
      <c r="U199" s="113"/>
      <c r="Y199" s="44"/>
      <c r="BH199" s="205"/>
      <c r="BI199" s="205"/>
    </row>
    <row r="200" spans="1:65" x14ac:dyDescent="0.25">
      <c r="A200" s="16"/>
      <c r="B200" s="10"/>
      <c r="C200" s="16"/>
      <c r="D200" s="16"/>
      <c r="E200" s="17"/>
      <c r="F200" s="111"/>
      <c r="G200" s="112"/>
      <c r="H200" s="112"/>
      <c r="I200" s="112"/>
      <c r="J200" s="113"/>
      <c r="K200" s="113"/>
      <c r="L200" s="113"/>
      <c r="M200" s="113"/>
      <c r="N200" s="113"/>
      <c r="O200" s="113"/>
      <c r="P200" s="113"/>
      <c r="Q200" s="113"/>
      <c r="R200" s="113"/>
      <c r="S200" s="113"/>
      <c r="T200" s="113"/>
      <c r="U200" s="113"/>
      <c r="Y200" s="44"/>
      <c r="BH200" s="205"/>
      <c r="BI200" s="205"/>
    </row>
    <row r="201" spans="1:65" ht="27.75" customHeight="1" x14ac:dyDescent="0.25">
      <c r="A201" s="18" t="s">
        <v>9</v>
      </c>
      <c r="B201" s="534" t="s">
        <v>10</v>
      </c>
      <c r="C201" s="534"/>
      <c r="D201" s="534"/>
      <c r="E201" s="534"/>
      <c r="F201" s="534"/>
      <c r="G201" s="534"/>
      <c r="H201" s="534"/>
      <c r="I201" s="116"/>
      <c r="J201" s="117"/>
      <c r="K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AA201" s="46"/>
      <c r="AB201" s="46"/>
      <c r="BF201" s="46"/>
      <c r="BG201" s="46"/>
      <c r="BH201" s="169"/>
      <c r="BI201" s="169"/>
      <c r="BJ201" s="210"/>
      <c r="BM201" s="46"/>
    </row>
    <row r="202" spans="1:65" ht="27.75" customHeight="1" x14ac:dyDescent="0.25">
      <c r="A202" s="16"/>
      <c r="B202" s="307" t="s">
        <v>151</v>
      </c>
      <c r="C202" s="534" t="s">
        <v>836</v>
      </c>
      <c r="D202" s="534"/>
      <c r="E202" s="534"/>
      <c r="F202" s="534"/>
      <c r="G202" s="534"/>
      <c r="H202" s="534"/>
      <c r="I202" s="114"/>
      <c r="J202" s="115"/>
      <c r="K202" s="115"/>
      <c r="L202" s="115"/>
      <c r="M202" s="115"/>
      <c r="N202" s="115"/>
      <c r="O202" s="115"/>
      <c r="P202" s="115"/>
      <c r="Q202" s="115"/>
      <c r="R202" s="115"/>
      <c r="S202" s="115"/>
      <c r="T202" s="115"/>
      <c r="U202" s="115"/>
      <c r="AA202" s="46"/>
      <c r="AB202" s="46"/>
      <c r="BF202" s="46"/>
      <c r="BG202" s="46"/>
      <c r="BH202" s="169"/>
      <c r="BI202" s="169"/>
      <c r="BJ202" s="210"/>
      <c r="BM202" s="46"/>
    </row>
    <row r="203" spans="1:65" ht="21.75" customHeight="1" x14ac:dyDescent="0.25">
      <c r="A203" s="536" t="s">
        <v>12</v>
      </c>
      <c r="B203" s="526" t="s">
        <v>13</v>
      </c>
      <c r="C203" s="526" t="s">
        <v>14</v>
      </c>
      <c r="D203" s="542" t="s">
        <v>15</v>
      </c>
      <c r="E203" s="589" t="s">
        <v>16</v>
      </c>
      <c r="F203" s="570" t="s">
        <v>660</v>
      </c>
      <c r="G203" s="540" t="s">
        <v>433</v>
      </c>
      <c r="H203" s="541"/>
      <c r="I203" s="541"/>
      <c r="J203" s="535" t="s">
        <v>662</v>
      </c>
      <c r="K203" s="535"/>
      <c r="L203" s="535"/>
      <c r="M203" s="535"/>
      <c r="N203" s="535"/>
      <c r="O203" s="535"/>
      <c r="P203" s="535"/>
      <c r="Q203" s="535"/>
      <c r="R203" s="535"/>
      <c r="S203" s="535"/>
      <c r="T203" s="535"/>
      <c r="U203" s="535"/>
      <c r="AC203" s="604" t="s">
        <v>640</v>
      </c>
      <c r="AD203" s="166"/>
      <c r="AE203" s="604" t="s">
        <v>640</v>
      </c>
      <c r="AF203" s="599" t="s">
        <v>612</v>
      </c>
      <c r="AG203" s="680"/>
      <c r="AH203" s="680"/>
      <c r="AI203" s="680"/>
      <c r="AJ203" s="680"/>
      <c r="AK203" s="680"/>
      <c r="AL203" s="680"/>
      <c r="AM203" s="680"/>
      <c r="AN203" s="680"/>
      <c r="AO203" s="680"/>
      <c r="AP203" s="680"/>
      <c r="AQ203" s="680"/>
      <c r="AR203" s="680"/>
      <c r="AS203" s="680"/>
      <c r="AT203" s="680"/>
      <c r="AU203" s="680"/>
      <c r="AV203" s="680"/>
      <c r="AW203" s="680"/>
      <c r="AX203" s="680"/>
      <c r="AY203" s="680"/>
      <c r="AZ203" s="680"/>
      <c r="BA203" s="680"/>
      <c r="BB203" s="600"/>
      <c r="BC203" s="167"/>
      <c r="BD203" s="168"/>
      <c r="BE203" s="168"/>
      <c r="BH203" s="205"/>
      <c r="BI203" s="205"/>
    </row>
    <row r="204" spans="1:65" ht="27.75" customHeight="1" x14ac:dyDescent="0.25">
      <c r="A204" s="537"/>
      <c r="B204" s="527"/>
      <c r="C204" s="527"/>
      <c r="D204" s="543"/>
      <c r="E204" s="590"/>
      <c r="F204" s="571"/>
      <c r="G204" s="556" t="s">
        <v>661</v>
      </c>
      <c r="H204" s="556"/>
      <c r="I204" s="540"/>
      <c r="J204" s="535" t="s">
        <v>526</v>
      </c>
      <c r="K204" s="535"/>
      <c r="L204" s="535"/>
      <c r="M204" s="535"/>
      <c r="N204" s="535"/>
      <c r="O204" s="535"/>
      <c r="P204" s="535"/>
      <c r="Q204" s="535"/>
      <c r="R204" s="535"/>
      <c r="S204" s="535"/>
      <c r="T204" s="535"/>
      <c r="U204" s="535"/>
      <c r="AC204" s="605"/>
      <c r="AD204" s="171"/>
      <c r="AE204" s="605"/>
      <c r="AF204" s="599" t="s">
        <v>600</v>
      </c>
      <c r="AG204" s="600"/>
      <c r="AH204" s="599" t="s">
        <v>601</v>
      </c>
      <c r="AI204" s="600"/>
      <c r="AJ204" s="599" t="s">
        <v>602</v>
      </c>
      <c r="AK204" s="600"/>
      <c r="AL204" s="599" t="s">
        <v>603</v>
      </c>
      <c r="AM204" s="600"/>
      <c r="AN204" s="599" t="s">
        <v>604</v>
      </c>
      <c r="AO204" s="600"/>
      <c r="AP204" s="599" t="s">
        <v>605</v>
      </c>
      <c r="AQ204" s="600"/>
      <c r="AR204" s="599" t="s">
        <v>606</v>
      </c>
      <c r="AS204" s="600"/>
      <c r="AT204" s="599" t="s">
        <v>607</v>
      </c>
      <c r="AU204" s="600"/>
      <c r="AV204" s="599" t="s">
        <v>608</v>
      </c>
      <c r="AW204" s="600"/>
      <c r="AX204" s="599" t="s">
        <v>609</v>
      </c>
      <c r="AY204" s="600"/>
      <c r="AZ204" s="599" t="s">
        <v>610</v>
      </c>
      <c r="BA204" s="600"/>
      <c r="BB204" s="599" t="s">
        <v>611</v>
      </c>
      <c r="BC204" s="600"/>
      <c r="BD204" s="682" t="s">
        <v>614</v>
      </c>
      <c r="BE204" s="683" t="s">
        <v>613</v>
      </c>
      <c r="BH204" s="205"/>
      <c r="BI204" s="205"/>
    </row>
    <row r="205" spans="1:65" ht="27" customHeight="1" x14ac:dyDescent="0.25">
      <c r="A205" s="537"/>
      <c r="B205" s="527"/>
      <c r="C205" s="527"/>
      <c r="D205" s="543"/>
      <c r="E205" s="590"/>
      <c r="F205" s="571"/>
      <c r="G205" s="585">
        <v>2024</v>
      </c>
      <c r="H205" s="585">
        <v>2025</v>
      </c>
      <c r="I205" s="585">
        <v>2026</v>
      </c>
      <c r="J205" s="308"/>
      <c r="K205" s="308"/>
      <c r="L205" s="308"/>
      <c r="M205" s="308"/>
      <c r="N205" s="308"/>
      <c r="O205" s="308"/>
      <c r="P205" s="308"/>
      <c r="Q205" s="308"/>
      <c r="R205" s="308"/>
      <c r="S205" s="308"/>
      <c r="T205" s="308"/>
      <c r="U205" s="308"/>
      <c r="AC205" s="605"/>
      <c r="AD205" s="171"/>
      <c r="AE205" s="605"/>
      <c r="AF205" s="598" t="s">
        <v>615</v>
      </c>
      <c r="AG205" s="596" t="s">
        <v>616</v>
      </c>
      <c r="AH205" s="598" t="s">
        <v>615</v>
      </c>
      <c r="AI205" s="596" t="s">
        <v>616</v>
      </c>
      <c r="AJ205" s="598" t="s">
        <v>615</v>
      </c>
      <c r="AK205" s="596" t="s">
        <v>616</v>
      </c>
      <c r="AL205" s="598" t="s">
        <v>615</v>
      </c>
      <c r="AM205" s="596" t="s">
        <v>616</v>
      </c>
      <c r="AN205" s="598" t="s">
        <v>615</v>
      </c>
      <c r="AO205" s="596" t="s">
        <v>616</v>
      </c>
      <c r="AP205" s="598" t="s">
        <v>615</v>
      </c>
      <c r="AQ205" s="596" t="s">
        <v>616</v>
      </c>
      <c r="AR205" s="598" t="s">
        <v>615</v>
      </c>
      <c r="AS205" s="596" t="s">
        <v>616</v>
      </c>
      <c r="AT205" s="598" t="s">
        <v>615</v>
      </c>
      <c r="AU205" s="596" t="s">
        <v>616</v>
      </c>
      <c r="AV205" s="598" t="s">
        <v>615</v>
      </c>
      <c r="AW205" s="596" t="s">
        <v>616</v>
      </c>
      <c r="AX205" s="598" t="s">
        <v>615</v>
      </c>
      <c r="AY205" s="596" t="s">
        <v>616</v>
      </c>
      <c r="AZ205" s="598" t="s">
        <v>615</v>
      </c>
      <c r="BA205" s="596" t="s">
        <v>616</v>
      </c>
      <c r="BB205" s="598" t="s">
        <v>615</v>
      </c>
      <c r="BC205" s="596" t="s">
        <v>616</v>
      </c>
      <c r="BD205" s="682"/>
      <c r="BE205" s="683"/>
      <c r="BH205" s="205"/>
      <c r="BI205" s="205"/>
    </row>
    <row r="206" spans="1:65" ht="51" customHeight="1" x14ac:dyDescent="0.25">
      <c r="A206" s="538"/>
      <c r="B206" s="528"/>
      <c r="C206" s="528"/>
      <c r="D206" s="544"/>
      <c r="E206" s="591"/>
      <c r="F206" s="572"/>
      <c r="G206" s="586"/>
      <c r="H206" s="586"/>
      <c r="I206" s="586"/>
      <c r="J206" s="309" t="s">
        <v>499</v>
      </c>
      <c r="K206" s="309" t="s">
        <v>500</v>
      </c>
      <c r="L206" s="309" t="s">
        <v>501</v>
      </c>
      <c r="M206" s="309" t="s">
        <v>502</v>
      </c>
      <c r="N206" s="309" t="s">
        <v>503</v>
      </c>
      <c r="O206" s="309" t="s">
        <v>504</v>
      </c>
      <c r="P206" s="309" t="s">
        <v>505</v>
      </c>
      <c r="Q206" s="309" t="s">
        <v>506</v>
      </c>
      <c r="R206" s="309" t="s">
        <v>507</v>
      </c>
      <c r="S206" s="309" t="s">
        <v>508</v>
      </c>
      <c r="T206" s="309" t="s">
        <v>509</v>
      </c>
      <c r="U206" s="309" t="s">
        <v>510</v>
      </c>
      <c r="AC206" s="606"/>
      <c r="AD206" s="174"/>
      <c r="AE206" s="606"/>
      <c r="AF206" s="598"/>
      <c r="AG206" s="597"/>
      <c r="AH206" s="598"/>
      <c r="AI206" s="597"/>
      <c r="AJ206" s="598"/>
      <c r="AK206" s="597"/>
      <c r="AL206" s="598"/>
      <c r="AM206" s="597"/>
      <c r="AN206" s="598"/>
      <c r="AO206" s="597"/>
      <c r="AP206" s="598"/>
      <c r="AQ206" s="597"/>
      <c r="AR206" s="598"/>
      <c r="AS206" s="597"/>
      <c r="AT206" s="598"/>
      <c r="AU206" s="597"/>
      <c r="AV206" s="598"/>
      <c r="AW206" s="597"/>
      <c r="AX206" s="598"/>
      <c r="AY206" s="597"/>
      <c r="AZ206" s="598"/>
      <c r="BA206" s="597"/>
      <c r="BB206" s="598"/>
      <c r="BC206" s="597"/>
      <c r="BD206" s="682"/>
      <c r="BE206" s="683"/>
      <c r="BH206" s="205"/>
      <c r="BI206" s="205"/>
    </row>
    <row r="207" spans="1:65" ht="54" customHeight="1" x14ac:dyDescent="0.25">
      <c r="A207" s="536" t="s">
        <v>584</v>
      </c>
      <c r="B207" s="562" t="s">
        <v>446</v>
      </c>
      <c r="C207" s="640" t="s">
        <v>702</v>
      </c>
      <c r="D207" s="313" t="s">
        <v>439</v>
      </c>
      <c r="E207" s="314"/>
      <c r="F207" s="310">
        <f t="shared" ref="F207:U207" si="75">+F208</f>
        <v>4</v>
      </c>
      <c r="G207" s="310">
        <f t="shared" si="75"/>
        <v>4</v>
      </c>
      <c r="H207" s="310">
        <f t="shared" si="75"/>
        <v>4</v>
      </c>
      <c r="I207" s="310">
        <f t="shared" si="75"/>
        <v>4</v>
      </c>
      <c r="J207" s="310">
        <f t="shared" si="75"/>
        <v>1</v>
      </c>
      <c r="K207" s="310">
        <f t="shared" si="75"/>
        <v>0</v>
      </c>
      <c r="L207" s="310">
        <f t="shared" si="75"/>
        <v>0</v>
      </c>
      <c r="M207" s="310">
        <f t="shared" si="75"/>
        <v>1</v>
      </c>
      <c r="N207" s="310">
        <f t="shared" si="75"/>
        <v>0</v>
      </c>
      <c r="O207" s="310">
        <f t="shared" si="75"/>
        <v>0</v>
      </c>
      <c r="P207" s="310">
        <f t="shared" si="75"/>
        <v>1</v>
      </c>
      <c r="Q207" s="310">
        <f t="shared" si="75"/>
        <v>0</v>
      </c>
      <c r="R207" s="310">
        <f t="shared" si="75"/>
        <v>0</v>
      </c>
      <c r="S207" s="310">
        <f t="shared" si="75"/>
        <v>1</v>
      </c>
      <c r="T207" s="310">
        <f t="shared" si="75"/>
        <v>0</v>
      </c>
      <c r="U207" s="310">
        <f t="shared" si="75"/>
        <v>0</v>
      </c>
      <c r="AC207" s="176">
        <f>+AE207+AF207+AH207+AJ207+AL207+AN207+AP207+AR207+AT207+AV207+AX207+AZ207+BB207</f>
        <v>500</v>
      </c>
      <c r="AD207" s="177">
        <f>+AG207+AI207+AK207+AM207+AO207+AQ207+AS207+AU207+AW207+AY207+BA207+BC207</f>
        <v>0</v>
      </c>
      <c r="AE207" s="176">
        <v>500</v>
      </c>
      <c r="AF207" s="178"/>
      <c r="AG207" s="179"/>
      <c r="AH207" s="178"/>
      <c r="AI207" s="179"/>
      <c r="AJ207" s="178"/>
      <c r="AK207" s="179"/>
      <c r="AL207" s="178"/>
      <c r="AM207" s="179"/>
      <c r="AN207" s="178"/>
      <c r="AO207" s="84"/>
      <c r="AP207" s="178"/>
      <c r="AQ207" s="84"/>
      <c r="AR207" s="178"/>
      <c r="AS207" s="84"/>
      <c r="AT207" s="178"/>
      <c r="AU207" s="84"/>
      <c r="AV207" s="178"/>
      <c r="AW207" s="84"/>
      <c r="AX207" s="178"/>
      <c r="AY207" s="84"/>
      <c r="AZ207" s="178"/>
      <c r="BA207" s="84"/>
      <c r="BB207" s="178"/>
      <c r="BC207" s="84"/>
      <c r="BD207" s="204">
        <f t="shared" ref="BD207" si="76">+AG207+AI207+AK207+AM207+AO207+AQ207+AS207+AU207+AW207+AY207+BA207+BC207</f>
        <v>0</v>
      </c>
      <c r="BE207" s="175">
        <f t="shared" ref="BE207" si="77">+BD207/AC207*100</f>
        <v>0</v>
      </c>
      <c r="BH207" s="181">
        <f>+BK207-AC207</f>
        <v>-500</v>
      </c>
      <c r="BI207" s="181">
        <f>+BL207-AD207</f>
        <v>0</v>
      </c>
      <c r="BJ207" s="208"/>
      <c r="BK207" s="181"/>
      <c r="BL207" s="181"/>
    </row>
    <row r="208" spans="1:65" ht="40.5" customHeight="1" x14ac:dyDescent="0.25">
      <c r="A208" s="537"/>
      <c r="B208" s="563"/>
      <c r="C208" s="641"/>
      <c r="D208" s="13" t="s">
        <v>165</v>
      </c>
      <c r="E208" s="9" t="s">
        <v>46</v>
      </c>
      <c r="F208" s="310">
        <f>SUM(J208:U208)</f>
        <v>4</v>
      </c>
      <c r="G208" s="96">
        <v>4</v>
      </c>
      <c r="H208" s="96">
        <v>4</v>
      </c>
      <c r="I208" s="96">
        <v>4</v>
      </c>
      <c r="J208" s="302">
        <v>1</v>
      </c>
      <c r="K208" s="278">
        <v>0</v>
      </c>
      <c r="L208" s="278">
        <v>0</v>
      </c>
      <c r="M208" s="278">
        <v>1</v>
      </c>
      <c r="N208" s="278">
        <v>0</v>
      </c>
      <c r="O208" s="278">
        <v>0</v>
      </c>
      <c r="P208" s="278">
        <v>1</v>
      </c>
      <c r="Q208" s="278">
        <v>0</v>
      </c>
      <c r="R208" s="278">
        <v>0</v>
      </c>
      <c r="S208" s="278">
        <v>1</v>
      </c>
      <c r="T208" s="278">
        <v>0</v>
      </c>
      <c r="U208" s="278">
        <v>0</v>
      </c>
      <c r="AC208" s="176"/>
      <c r="AD208" s="177"/>
      <c r="AE208" s="176"/>
      <c r="AF208" s="178"/>
      <c r="AG208" s="179"/>
      <c r="AH208" s="178"/>
      <c r="AI208" s="179"/>
      <c r="AJ208" s="178"/>
      <c r="AK208" s="179"/>
      <c r="AL208" s="178"/>
      <c r="AM208" s="179"/>
      <c r="AN208" s="178"/>
      <c r="AO208" s="84"/>
      <c r="AP208" s="178"/>
      <c r="AQ208" s="84"/>
      <c r="AR208" s="178"/>
      <c r="AS208" s="84"/>
      <c r="AT208" s="178"/>
      <c r="AU208" s="84"/>
      <c r="AV208" s="178"/>
      <c r="AW208" s="84"/>
      <c r="AX208" s="178"/>
      <c r="AY208" s="84"/>
      <c r="AZ208" s="178"/>
      <c r="BA208" s="84"/>
      <c r="BB208" s="178"/>
      <c r="BC208" s="84"/>
      <c r="BD208" s="204">
        <f t="shared" ref="BD208:BD226" si="78">+AG208+AI208+AK208+AM208+AO208+AQ208+AS208+AU208+AW208+AY208+BA208+BC208</f>
        <v>0</v>
      </c>
      <c r="BE208" s="175" t="e">
        <f t="shared" ref="BE208:BE226" si="79">+BD208/AC208*100</f>
        <v>#DIV/0!</v>
      </c>
      <c r="BH208" s="205"/>
      <c r="BI208" s="205"/>
    </row>
    <row r="209" spans="1:64" ht="48" customHeight="1" x14ac:dyDescent="0.25">
      <c r="A209" s="537"/>
      <c r="B209" s="562" t="s">
        <v>704</v>
      </c>
      <c r="C209" s="631" t="s">
        <v>511</v>
      </c>
      <c r="D209" s="556"/>
      <c r="E209" s="540"/>
      <c r="F209" s="310">
        <f t="shared" ref="F209:U209" si="80">+F210+F212+F215+F217</f>
        <v>22378</v>
      </c>
      <c r="G209" s="310">
        <f t="shared" si="80"/>
        <v>22378</v>
      </c>
      <c r="H209" s="310">
        <f t="shared" si="80"/>
        <v>22378</v>
      </c>
      <c r="I209" s="310">
        <f t="shared" si="80"/>
        <v>22378</v>
      </c>
      <c r="J209" s="310">
        <f t="shared" si="80"/>
        <v>1866</v>
      </c>
      <c r="K209" s="310">
        <f t="shared" si="80"/>
        <v>3714</v>
      </c>
      <c r="L209" s="310">
        <f t="shared" si="80"/>
        <v>3719</v>
      </c>
      <c r="M209" s="310">
        <f t="shared" si="80"/>
        <v>3517</v>
      </c>
      <c r="N209" s="310">
        <f t="shared" si="80"/>
        <v>2517</v>
      </c>
      <c r="O209" s="310">
        <f t="shared" si="80"/>
        <v>1517</v>
      </c>
      <c r="P209" s="310">
        <f t="shared" si="80"/>
        <v>1216</v>
      </c>
      <c r="Q209" s="310">
        <f t="shared" si="80"/>
        <v>816</v>
      </c>
      <c r="R209" s="310">
        <f t="shared" si="80"/>
        <v>874</v>
      </c>
      <c r="S209" s="310">
        <f t="shared" si="80"/>
        <v>874</v>
      </c>
      <c r="T209" s="310">
        <f t="shared" si="80"/>
        <v>875</v>
      </c>
      <c r="U209" s="310">
        <f t="shared" si="80"/>
        <v>873</v>
      </c>
      <c r="AC209" s="176">
        <f>+AE209+AF209+AH209+AJ209+AL209+AN209+AP209+AR209+AT209+AV209+AX209+AZ209+BB209</f>
        <v>904064</v>
      </c>
      <c r="AD209" s="177">
        <f>+AG209+AI209+AK209+AM209+AO209+AQ209+AS209+AU209+AW209+AY209+BA209+BC209</f>
        <v>0</v>
      </c>
      <c r="AE209" s="176">
        <v>904064</v>
      </c>
      <c r="AF209" s="178"/>
      <c r="AG209" s="179"/>
      <c r="AH209" s="178"/>
      <c r="AI209" s="179"/>
      <c r="AJ209" s="178"/>
      <c r="AK209" s="179"/>
      <c r="AL209" s="178"/>
      <c r="AM209" s="179"/>
      <c r="AN209" s="178"/>
      <c r="AO209" s="84"/>
      <c r="AP209" s="178"/>
      <c r="AQ209" s="84"/>
      <c r="AR209" s="178"/>
      <c r="AS209" s="84"/>
      <c r="AT209" s="178"/>
      <c r="AU209" s="84"/>
      <c r="AV209" s="178"/>
      <c r="AW209" s="84"/>
      <c r="AX209" s="178"/>
      <c r="AY209" s="84"/>
      <c r="AZ209" s="178"/>
      <c r="BA209" s="84"/>
      <c r="BB209" s="178"/>
      <c r="BC209" s="84"/>
      <c r="BD209" s="204">
        <f t="shared" si="78"/>
        <v>0</v>
      </c>
      <c r="BE209" s="175">
        <f t="shared" si="79"/>
        <v>0</v>
      </c>
      <c r="BH209" s="181">
        <f>+BK209-AC209</f>
        <v>-904064</v>
      </c>
      <c r="BI209" s="181">
        <f>+BL209-AD209</f>
        <v>0</v>
      </c>
      <c r="BJ209" s="208"/>
      <c r="BK209" s="181"/>
      <c r="BL209" s="181"/>
    </row>
    <row r="210" spans="1:64" ht="39" customHeight="1" x14ac:dyDescent="0.25">
      <c r="A210" s="537"/>
      <c r="B210" s="563"/>
      <c r="C210" s="628" t="s">
        <v>703</v>
      </c>
      <c r="D210" s="53" t="s">
        <v>166</v>
      </c>
      <c r="E210" s="59" t="s">
        <v>112</v>
      </c>
      <c r="F210" s="310">
        <f t="shared" ref="F210:F218" si="81">SUM(J210:U210)</f>
        <v>11</v>
      </c>
      <c r="G210" s="96">
        <v>11</v>
      </c>
      <c r="H210" s="96">
        <v>11</v>
      </c>
      <c r="I210" s="96">
        <v>11</v>
      </c>
      <c r="J210" s="278">
        <v>2</v>
      </c>
      <c r="K210" s="278">
        <v>2</v>
      </c>
      <c r="L210" s="278">
        <v>2</v>
      </c>
      <c r="M210" s="278">
        <v>0</v>
      </c>
      <c r="N210" s="278">
        <v>0</v>
      </c>
      <c r="O210" s="278">
        <v>0</v>
      </c>
      <c r="P210" s="278">
        <v>0</v>
      </c>
      <c r="Q210" s="278">
        <v>0</v>
      </c>
      <c r="R210" s="278">
        <v>0</v>
      </c>
      <c r="S210" s="278">
        <v>1</v>
      </c>
      <c r="T210" s="278">
        <v>2</v>
      </c>
      <c r="U210" s="278">
        <v>2</v>
      </c>
      <c r="X210" s="250"/>
      <c r="AC210" s="176"/>
      <c r="AD210" s="177"/>
      <c r="AE210" s="176"/>
      <c r="AF210" s="178"/>
      <c r="AG210" s="179"/>
      <c r="AH210" s="178"/>
      <c r="AI210" s="179"/>
      <c r="AJ210" s="178"/>
      <c r="AK210" s="179"/>
      <c r="AL210" s="178"/>
      <c r="AM210" s="179"/>
      <c r="AN210" s="178"/>
      <c r="AO210" s="179"/>
      <c r="AP210" s="178"/>
      <c r="AQ210" s="84"/>
      <c r="AR210" s="178"/>
      <c r="AS210" s="84"/>
      <c r="AT210" s="178"/>
      <c r="AU210" s="84"/>
      <c r="AV210" s="178"/>
      <c r="AW210" s="84"/>
      <c r="AX210" s="178"/>
      <c r="AY210" s="84"/>
      <c r="AZ210" s="178"/>
      <c r="BA210" s="84"/>
      <c r="BB210" s="178"/>
      <c r="BC210" s="84"/>
      <c r="BD210" s="204">
        <f t="shared" si="78"/>
        <v>0</v>
      </c>
      <c r="BE210" s="175" t="e">
        <f t="shared" si="79"/>
        <v>#DIV/0!</v>
      </c>
      <c r="BH210" s="205"/>
      <c r="BI210" s="205"/>
    </row>
    <row r="211" spans="1:64" ht="42" customHeight="1" x14ac:dyDescent="0.25">
      <c r="A211" s="537"/>
      <c r="B211" s="563"/>
      <c r="C211" s="629"/>
      <c r="D211" s="53" t="s">
        <v>167</v>
      </c>
      <c r="E211" s="59" t="s">
        <v>455</v>
      </c>
      <c r="F211" s="310">
        <f t="shared" si="81"/>
        <v>11</v>
      </c>
      <c r="G211" s="96">
        <v>11</v>
      </c>
      <c r="H211" s="96">
        <v>11</v>
      </c>
      <c r="I211" s="96">
        <v>11</v>
      </c>
      <c r="J211" s="278">
        <v>2</v>
      </c>
      <c r="K211" s="278">
        <v>2</v>
      </c>
      <c r="L211" s="278">
        <v>2</v>
      </c>
      <c r="M211" s="278">
        <v>0</v>
      </c>
      <c r="N211" s="278">
        <v>0</v>
      </c>
      <c r="O211" s="278">
        <v>0</v>
      </c>
      <c r="P211" s="278">
        <v>0</v>
      </c>
      <c r="Q211" s="278">
        <v>0</v>
      </c>
      <c r="R211" s="278">
        <v>0</v>
      </c>
      <c r="S211" s="278">
        <v>1</v>
      </c>
      <c r="T211" s="278">
        <v>2</v>
      </c>
      <c r="U211" s="278">
        <v>2</v>
      </c>
      <c r="AC211" s="176"/>
      <c r="AD211" s="177"/>
      <c r="AE211" s="176"/>
      <c r="AF211" s="178"/>
      <c r="AG211" s="179"/>
      <c r="AH211" s="178"/>
      <c r="AI211" s="179"/>
      <c r="AJ211" s="178"/>
      <c r="AK211" s="179"/>
      <c r="AL211" s="178"/>
      <c r="AM211" s="179"/>
      <c r="AN211" s="178"/>
      <c r="AO211" s="84"/>
      <c r="AP211" s="178"/>
      <c r="AQ211" s="84"/>
      <c r="AR211" s="178"/>
      <c r="AS211" s="84"/>
      <c r="AT211" s="178"/>
      <c r="AU211" s="84"/>
      <c r="AV211" s="178"/>
      <c r="AW211" s="84"/>
      <c r="AX211" s="178"/>
      <c r="AY211" s="84"/>
      <c r="AZ211" s="178"/>
      <c r="BA211" s="84"/>
      <c r="BB211" s="178"/>
      <c r="BC211" s="84"/>
      <c r="BD211" s="204">
        <f t="shared" si="78"/>
        <v>0</v>
      </c>
      <c r="BE211" s="175" t="e">
        <f t="shared" si="79"/>
        <v>#DIV/0!</v>
      </c>
      <c r="BH211" s="205"/>
      <c r="BI211" s="205"/>
    </row>
    <row r="212" spans="1:64" ht="35.25" customHeight="1" x14ac:dyDescent="0.25">
      <c r="A212" s="537"/>
      <c r="B212" s="563"/>
      <c r="C212" s="629"/>
      <c r="D212" s="53" t="s">
        <v>168</v>
      </c>
      <c r="E212" s="59" t="s">
        <v>112</v>
      </c>
      <c r="F212" s="310">
        <f t="shared" si="81"/>
        <v>22172</v>
      </c>
      <c r="G212" s="96">
        <f>+G213+G214</f>
        <v>22172</v>
      </c>
      <c r="H212" s="96">
        <f t="shared" ref="H212:I212" si="82">+H213+H214</f>
        <v>22172</v>
      </c>
      <c r="I212" s="96">
        <f t="shared" si="82"/>
        <v>22172</v>
      </c>
      <c r="J212" s="278">
        <v>1847</v>
      </c>
      <c r="K212" s="278">
        <v>3695</v>
      </c>
      <c r="L212" s="278">
        <v>3700</v>
      </c>
      <c r="M212" s="278">
        <v>3500</v>
      </c>
      <c r="N212" s="278">
        <v>2500</v>
      </c>
      <c r="O212" s="278">
        <v>1500</v>
      </c>
      <c r="P212" s="278">
        <v>1200</v>
      </c>
      <c r="Q212" s="278">
        <v>800</v>
      </c>
      <c r="R212" s="278">
        <v>858</v>
      </c>
      <c r="S212" s="278">
        <v>858</v>
      </c>
      <c r="T212" s="278">
        <v>858</v>
      </c>
      <c r="U212" s="278">
        <v>856</v>
      </c>
      <c r="AC212" s="176"/>
      <c r="AD212" s="177"/>
      <c r="AE212" s="176"/>
      <c r="AF212" s="178"/>
      <c r="AG212" s="179"/>
      <c r="AH212" s="178"/>
      <c r="AI212" s="179"/>
      <c r="AJ212" s="178"/>
      <c r="AK212" s="179"/>
      <c r="AL212" s="178"/>
      <c r="AM212" s="179"/>
      <c r="AN212" s="178"/>
      <c r="AO212" s="84"/>
      <c r="AP212" s="178"/>
      <c r="AQ212" s="84"/>
      <c r="AR212" s="178"/>
      <c r="AS212" s="84"/>
      <c r="AT212" s="178"/>
      <c r="AU212" s="84"/>
      <c r="AV212" s="178"/>
      <c r="AW212" s="84"/>
      <c r="AX212" s="178"/>
      <c r="AY212" s="84"/>
      <c r="AZ212" s="178"/>
      <c r="BA212" s="84"/>
      <c r="BB212" s="178"/>
      <c r="BC212" s="84"/>
      <c r="BD212" s="204">
        <f t="shared" si="78"/>
        <v>0</v>
      </c>
      <c r="BE212" s="175" t="e">
        <f t="shared" si="79"/>
        <v>#DIV/0!</v>
      </c>
      <c r="BH212" s="205"/>
      <c r="BI212" s="205"/>
    </row>
    <row r="213" spans="1:64" ht="39.75" customHeight="1" x14ac:dyDescent="0.25">
      <c r="A213" s="537"/>
      <c r="B213" s="563"/>
      <c r="C213" s="629"/>
      <c r="D213" s="53" t="s">
        <v>169</v>
      </c>
      <c r="E213" s="59" t="s">
        <v>60</v>
      </c>
      <c r="F213" s="310">
        <f t="shared" si="81"/>
        <v>18846</v>
      </c>
      <c r="G213" s="96">
        <v>18846</v>
      </c>
      <c r="H213" s="96">
        <v>18846</v>
      </c>
      <c r="I213" s="96">
        <v>18846</v>
      </c>
      <c r="J213" s="278">
        <v>1570</v>
      </c>
      <c r="K213" s="278">
        <v>3140</v>
      </c>
      <c r="L213" s="278">
        <v>3145</v>
      </c>
      <c r="M213" s="278">
        <v>2975</v>
      </c>
      <c r="N213" s="278">
        <v>2125</v>
      </c>
      <c r="O213" s="278">
        <v>1275</v>
      </c>
      <c r="P213" s="278">
        <v>1020</v>
      </c>
      <c r="Q213" s="278">
        <v>680</v>
      </c>
      <c r="R213" s="278">
        <v>730</v>
      </c>
      <c r="S213" s="278">
        <v>730</v>
      </c>
      <c r="T213" s="278">
        <v>730</v>
      </c>
      <c r="U213" s="278">
        <v>726</v>
      </c>
      <c r="AC213" s="176"/>
      <c r="AD213" s="177"/>
      <c r="AE213" s="176"/>
      <c r="AF213" s="178"/>
      <c r="AG213" s="179"/>
      <c r="AH213" s="178"/>
      <c r="AI213" s="179"/>
      <c r="AJ213" s="178"/>
      <c r="AK213" s="179"/>
      <c r="AL213" s="178"/>
      <c r="AM213" s="179"/>
      <c r="AN213" s="178"/>
      <c r="AO213" s="84"/>
      <c r="AP213" s="178"/>
      <c r="AQ213" s="84"/>
      <c r="AR213" s="178"/>
      <c r="AS213" s="84"/>
      <c r="AT213" s="178"/>
      <c r="AU213" s="84"/>
      <c r="AV213" s="178"/>
      <c r="AW213" s="84"/>
      <c r="AX213" s="178"/>
      <c r="AY213" s="84"/>
      <c r="AZ213" s="178"/>
      <c r="BA213" s="84"/>
      <c r="BB213" s="178"/>
      <c r="BC213" s="84"/>
      <c r="BD213" s="204">
        <f t="shared" si="78"/>
        <v>0</v>
      </c>
      <c r="BE213" s="175" t="e">
        <f t="shared" si="79"/>
        <v>#DIV/0!</v>
      </c>
      <c r="BH213" s="205"/>
      <c r="BI213" s="205"/>
    </row>
    <row r="214" spans="1:64" ht="38.25" customHeight="1" x14ac:dyDescent="0.25">
      <c r="A214" s="537"/>
      <c r="B214" s="563"/>
      <c r="C214" s="629"/>
      <c r="D214" s="53" t="s">
        <v>170</v>
      </c>
      <c r="E214" s="59" t="s">
        <v>60</v>
      </c>
      <c r="F214" s="310">
        <f t="shared" si="81"/>
        <v>3326</v>
      </c>
      <c r="G214" s="96">
        <v>3326</v>
      </c>
      <c r="H214" s="96">
        <v>3326</v>
      </c>
      <c r="I214" s="96">
        <v>3326</v>
      </c>
      <c r="J214" s="278">
        <v>277</v>
      </c>
      <c r="K214" s="278">
        <v>555</v>
      </c>
      <c r="L214" s="278">
        <v>555</v>
      </c>
      <c r="M214" s="278">
        <v>525</v>
      </c>
      <c r="N214" s="278">
        <v>375</v>
      </c>
      <c r="O214" s="278">
        <v>225</v>
      </c>
      <c r="P214" s="278">
        <v>180</v>
      </c>
      <c r="Q214" s="278">
        <v>120</v>
      </c>
      <c r="R214" s="278">
        <v>128</v>
      </c>
      <c r="S214" s="278">
        <v>128</v>
      </c>
      <c r="T214" s="278">
        <v>128</v>
      </c>
      <c r="U214" s="278">
        <v>130</v>
      </c>
      <c r="AC214" s="176"/>
      <c r="AD214" s="177"/>
      <c r="AE214" s="176"/>
      <c r="AF214" s="178"/>
      <c r="AG214" s="179"/>
      <c r="AH214" s="178"/>
      <c r="AI214" s="179"/>
      <c r="AJ214" s="178"/>
      <c r="AK214" s="179"/>
      <c r="AL214" s="178"/>
      <c r="AM214" s="179"/>
      <c r="AN214" s="178"/>
      <c r="AO214" s="84"/>
      <c r="AP214" s="178"/>
      <c r="AQ214" s="84"/>
      <c r="AR214" s="178"/>
      <c r="AS214" s="84"/>
      <c r="AT214" s="178"/>
      <c r="AU214" s="84"/>
      <c r="AV214" s="178"/>
      <c r="AW214" s="84"/>
      <c r="AX214" s="178"/>
      <c r="AY214" s="84"/>
      <c r="AZ214" s="178"/>
      <c r="BA214" s="84"/>
      <c r="BB214" s="178"/>
      <c r="BC214" s="84"/>
      <c r="BD214" s="204">
        <f t="shared" si="78"/>
        <v>0</v>
      </c>
      <c r="BE214" s="175" t="e">
        <f t="shared" si="79"/>
        <v>#DIV/0!</v>
      </c>
      <c r="BH214" s="205"/>
      <c r="BI214" s="205"/>
    </row>
    <row r="215" spans="1:64" ht="54" customHeight="1" x14ac:dyDescent="0.25">
      <c r="A215" s="537"/>
      <c r="B215" s="563"/>
      <c r="C215" s="629"/>
      <c r="D215" s="94" t="s">
        <v>489</v>
      </c>
      <c r="E215" s="59" t="s">
        <v>490</v>
      </c>
      <c r="F215" s="310">
        <f t="shared" si="81"/>
        <v>45</v>
      </c>
      <c r="G215" s="96">
        <v>45</v>
      </c>
      <c r="H215" s="96">
        <v>45</v>
      </c>
      <c r="I215" s="96">
        <v>45</v>
      </c>
      <c r="J215" s="340">
        <v>4</v>
      </c>
      <c r="K215" s="340">
        <v>4</v>
      </c>
      <c r="L215" s="340">
        <v>4</v>
      </c>
      <c r="M215" s="340">
        <v>4</v>
      </c>
      <c r="N215" s="340">
        <v>4</v>
      </c>
      <c r="O215" s="340">
        <v>4</v>
      </c>
      <c r="P215" s="340">
        <v>4</v>
      </c>
      <c r="Q215" s="340">
        <v>4</v>
      </c>
      <c r="R215" s="340">
        <v>4</v>
      </c>
      <c r="S215" s="340">
        <v>3</v>
      </c>
      <c r="T215" s="340">
        <v>3</v>
      </c>
      <c r="U215" s="340">
        <v>3</v>
      </c>
      <c r="AC215" s="176"/>
      <c r="AD215" s="177"/>
      <c r="AE215" s="176"/>
      <c r="AF215" s="178"/>
      <c r="AG215" s="179"/>
      <c r="AH215" s="178"/>
      <c r="AI215" s="179"/>
      <c r="AJ215" s="178"/>
      <c r="AK215" s="179"/>
      <c r="AL215" s="178"/>
      <c r="AM215" s="179"/>
      <c r="AN215" s="178"/>
      <c r="AO215" s="84"/>
      <c r="AP215" s="178"/>
      <c r="AQ215" s="84"/>
      <c r="AR215" s="178"/>
      <c r="AS215" s="84"/>
      <c r="AT215" s="178"/>
      <c r="AU215" s="84"/>
      <c r="AV215" s="178"/>
      <c r="AW215" s="84"/>
      <c r="AX215" s="178"/>
      <c r="AY215" s="84"/>
      <c r="AZ215" s="178"/>
      <c r="BA215" s="84"/>
      <c r="BB215" s="178"/>
      <c r="BC215" s="84"/>
      <c r="BD215" s="204">
        <f t="shared" si="78"/>
        <v>0</v>
      </c>
      <c r="BE215" s="175" t="e">
        <f t="shared" si="79"/>
        <v>#DIV/0!</v>
      </c>
      <c r="BH215" s="205"/>
      <c r="BI215" s="205"/>
    </row>
    <row r="216" spans="1:64" ht="42.75" customHeight="1" x14ac:dyDescent="0.25">
      <c r="A216" s="537"/>
      <c r="B216" s="563"/>
      <c r="C216" s="629"/>
      <c r="D216" s="53" t="s">
        <v>171</v>
      </c>
      <c r="E216" s="59" t="s">
        <v>27</v>
      </c>
      <c r="F216" s="310">
        <f t="shared" si="81"/>
        <v>45</v>
      </c>
      <c r="G216" s="96">
        <v>45</v>
      </c>
      <c r="H216" s="96">
        <v>45</v>
      </c>
      <c r="I216" s="96">
        <v>45</v>
      </c>
      <c r="J216" s="340">
        <v>4</v>
      </c>
      <c r="K216" s="340">
        <v>4</v>
      </c>
      <c r="L216" s="340">
        <v>4</v>
      </c>
      <c r="M216" s="340">
        <v>4</v>
      </c>
      <c r="N216" s="340">
        <v>4</v>
      </c>
      <c r="O216" s="340">
        <v>4</v>
      </c>
      <c r="P216" s="340">
        <v>4</v>
      </c>
      <c r="Q216" s="340">
        <v>4</v>
      </c>
      <c r="R216" s="340">
        <v>4</v>
      </c>
      <c r="S216" s="340">
        <v>3</v>
      </c>
      <c r="T216" s="340">
        <v>3</v>
      </c>
      <c r="U216" s="340">
        <v>3</v>
      </c>
      <c r="AC216" s="176"/>
      <c r="AD216" s="177"/>
      <c r="AE216" s="176"/>
      <c r="AF216" s="178"/>
      <c r="AG216" s="179"/>
      <c r="AH216" s="178"/>
      <c r="AI216" s="179"/>
      <c r="AJ216" s="178"/>
      <c r="AK216" s="179"/>
      <c r="AL216" s="178"/>
      <c r="AM216" s="179"/>
      <c r="AN216" s="178"/>
      <c r="AO216" s="84"/>
      <c r="AP216" s="178"/>
      <c r="AQ216" s="84"/>
      <c r="AR216" s="178"/>
      <c r="AS216" s="84"/>
      <c r="AT216" s="178"/>
      <c r="AU216" s="84"/>
      <c r="AV216" s="178"/>
      <c r="AW216" s="84"/>
      <c r="AX216" s="178"/>
      <c r="AY216" s="84"/>
      <c r="AZ216" s="178"/>
      <c r="BA216" s="84"/>
      <c r="BB216" s="178"/>
      <c r="BC216" s="84"/>
      <c r="BD216" s="204">
        <f t="shared" si="78"/>
        <v>0</v>
      </c>
      <c r="BE216" s="175" t="e">
        <f t="shared" si="79"/>
        <v>#DIV/0!</v>
      </c>
      <c r="BF216" s="229"/>
      <c r="BH216" s="205"/>
      <c r="BI216" s="205"/>
    </row>
    <row r="217" spans="1:64" ht="42.75" customHeight="1" x14ac:dyDescent="0.25">
      <c r="A217" s="537"/>
      <c r="B217" s="563"/>
      <c r="C217" s="629"/>
      <c r="D217" s="53" t="s">
        <v>172</v>
      </c>
      <c r="E217" s="59" t="s">
        <v>112</v>
      </c>
      <c r="F217" s="310">
        <f t="shared" si="81"/>
        <v>150</v>
      </c>
      <c r="G217" s="96">
        <v>150</v>
      </c>
      <c r="H217" s="96">
        <v>150</v>
      </c>
      <c r="I217" s="96">
        <v>150</v>
      </c>
      <c r="J217" s="278">
        <v>13</v>
      </c>
      <c r="K217" s="278">
        <v>13</v>
      </c>
      <c r="L217" s="278">
        <v>13</v>
      </c>
      <c r="M217" s="278">
        <v>13</v>
      </c>
      <c r="N217" s="278">
        <v>13</v>
      </c>
      <c r="O217" s="278">
        <v>13</v>
      </c>
      <c r="P217" s="278">
        <v>12</v>
      </c>
      <c r="Q217" s="278">
        <v>12</v>
      </c>
      <c r="R217" s="278">
        <v>12</v>
      </c>
      <c r="S217" s="278">
        <v>12</v>
      </c>
      <c r="T217" s="278">
        <v>12</v>
      </c>
      <c r="U217" s="278">
        <v>12</v>
      </c>
      <c r="AC217" s="176"/>
      <c r="AD217" s="177"/>
      <c r="AE217" s="176"/>
      <c r="AF217" s="178"/>
      <c r="AG217" s="179"/>
      <c r="AH217" s="178"/>
      <c r="AI217" s="179"/>
      <c r="AJ217" s="178"/>
      <c r="AK217" s="179"/>
      <c r="AL217" s="178"/>
      <c r="AM217" s="179"/>
      <c r="AN217" s="178"/>
      <c r="AO217" s="84"/>
      <c r="AP217" s="178"/>
      <c r="AQ217" s="84"/>
      <c r="AR217" s="178"/>
      <c r="AS217" s="84"/>
      <c r="AT217" s="178"/>
      <c r="AU217" s="84"/>
      <c r="AV217" s="178"/>
      <c r="AW217" s="84"/>
      <c r="AX217" s="178"/>
      <c r="AY217" s="84"/>
      <c r="AZ217" s="178"/>
      <c r="BA217" s="84"/>
      <c r="BB217" s="178"/>
      <c r="BC217" s="84"/>
      <c r="BD217" s="204">
        <f t="shared" si="78"/>
        <v>0</v>
      </c>
      <c r="BE217" s="175" t="e">
        <f t="shared" si="79"/>
        <v>#DIV/0!</v>
      </c>
      <c r="BH217" s="205"/>
      <c r="BI217" s="205"/>
    </row>
    <row r="218" spans="1:64" ht="36.75" customHeight="1" x14ac:dyDescent="0.25">
      <c r="A218" s="537"/>
      <c r="B218" s="564"/>
      <c r="C218" s="630"/>
      <c r="D218" s="53" t="s">
        <v>173</v>
      </c>
      <c r="E218" s="9" t="s">
        <v>27</v>
      </c>
      <c r="F218" s="310">
        <f t="shared" si="81"/>
        <v>150</v>
      </c>
      <c r="G218" s="96">
        <v>150</v>
      </c>
      <c r="H218" s="96">
        <v>150</v>
      </c>
      <c r="I218" s="96">
        <v>150</v>
      </c>
      <c r="J218" s="278">
        <v>13</v>
      </c>
      <c r="K218" s="278">
        <v>13</v>
      </c>
      <c r="L218" s="278">
        <v>13</v>
      </c>
      <c r="M218" s="278">
        <v>13</v>
      </c>
      <c r="N218" s="278">
        <v>13</v>
      </c>
      <c r="O218" s="278">
        <v>13</v>
      </c>
      <c r="P218" s="278">
        <v>12</v>
      </c>
      <c r="Q218" s="278">
        <v>12</v>
      </c>
      <c r="R218" s="278">
        <v>12</v>
      </c>
      <c r="S218" s="278">
        <v>12</v>
      </c>
      <c r="T218" s="278">
        <v>12</v>
      </c>
      <c r="U218" s="278">
        <v>12</v>
      </c>
      <c r="AC218" s="176"/>
      <c r="AD218" s="177"/>
      <c r="AE218" s="176"/>
      <c r="AF218" s="178"/>
      <c r="AG218" s="179"/>
      <c r="AH218" s="178"/>
      <c r="AI218" s="179"/>
      <c r="AJ218" s="178"/>
      <c r="AK218" s="179"/>
      <c r="AL218" s="178"/>
      <c r="AM218" s="179"/>
      <c r="AN218" s="178"/>
      <c r="AO218" s="84"/>
      <c r="AP218" s="178"/>
      <c r="AQ218" s="84"/>
      <c r="AR218" s="178"/>
      <c r="AS218" s="84"/>
      <c r="AT218" s="178"/>
      <c r="AU218" s="84"/>
      <c r="AV218" s="178"/>
      <c r="AW218" s="84"/>
      <c r="AX218" s="178"/>
      <c r="AY218" s="84"/>
      <c r="AZ218" s="178"/>
      <c r="BA218" s="84"/>
      <c r="BB218" s="178"/>
      <c r="BC218" s="84"/>
      <c r="BD218" s="204">
        <f t="shared" si="78"/>
        <v>0</v>
      </c>
      <c r="BE218" s="175" t="e">
        <f t="shared" si="79"/>
        <v>#DIV/0!</v>
      </c>
      <c r="BH218" s="205"/>
      <c r="BI218" s="205"/>
    </row>
    <row r="219" spans="1:64" ht="54.75" customHeight="1" x14ac:dyDescent="0.25">
      <c r="A219" s="537"/>
      <c r="B219" s="562" t="s">
        <v>705</v>
      </c>
      <c r="C219" s="631" t="s">
        <v>511</v>
      </c>
      <c r="D219" s="556"/>
      <c r="E219" s="540"/>
      <c r="F219" s="310">
        <f>+F220+F222+F223+F225+F226</f>
        <v>3377</v>
      </c>
      <c r="G219" s="310">
        <f t="shared" ref="G219:U219" si="83">+G220+G222+G223+G225+G226</f>
        <v>3377</v>
      </c>
      <c r="H219" s="310">
        <f t="shared" si="83"/>
        <v>3377</v>
      </c>
      <c r="I219" s="310">
        <f t="shared" si="83"/>
        <v>3377</v>
      </c>
      <c r="J219" s="310">
        <f t="shared" si="83"/>
        <v>284</v>
      </c>
      <c r="K219" s="310">
        <f t="shared" si="83"/>
        <v>283</v>
      </c>
      <c r="L219" s="310">
        <f t="shared" si="83"/>
        <v>284</v>
      </c>
      <c r="M219" s="310">
        <f t="shared" si="83"/>
        <v>282</v>
      </c>
      <c r="N219" s="310">
        <f t="shared" si="83"/>
        <v>281</v>
      </c>
      <c r="O219" s="310">
        <f t="shared" si="83"/>
        <v>281</v>
      </c>
      <c r="P219" s="310">
        <f t="shared" si="83"/>
        <v>281</v>
      </c>
      <c r="Q219" s="310">
        <f t="shared" si="83"/>
        <v>282</v>
      </c>
      <c r="R219" s="310">
        <f t="shared" si="83"/>
        <v>282</v>
      </c>
      <c r="S219" s="310">
        <f t="shared" si="83"/>
        <v>280</v>
      </c>
      <c r="T219" s="310">
        <f t="shared" si="83"/>
        <v>281</v>
      </c>
      <c r="U219" s="310">
        <f t="shared" si="83"/>
        <v>276</v>
      </c>
      <c r="V219" s="109"/>
      <c r="W219" s="109"/>
      <c r="X219" s="109"/>
      <c r="Y219" s="109"/>
      <c r="Z219" s="109"/>
      <c r="AC219" s="176">
        <f>+AE219+AF219+AH219+AJ219+AL219+AN219+AP219+AR219+AT219+AV219+AX219+AZ219+BB219</f>
        <v>0</v>
      </c>
      <c r="AD219" s="177">
        <f>+AG219+AI219+AK219+AM219+AO219+AQ219+AS219+AU219+AW219+AY219+BA219+BC219</f>
        <v>0</v>
      </c>
      <c r="AE219" s="176">
        <v>0</v>
      </c>
      <c r="AF219" s="178"/>
      <c r="AG219" s="179"/>
      <c r="AH219" s="178"/>
      <c r="AI219" s="179"/>
      <c r="AJ219" s="178"/>
      <c r="AK219" s="179"/>
      <c r="AL219" s="178"/>
      <c r="AM219" s="179"/>
      <c r="AN219" s="178"/>
      <c r="AO219" s="84"/>
      <c r="AP219" s="178"/>
      <c r="AQ219" s="84"/>
      <c r="AR219" s="178"/>
      <c r="AS219" s="84"/>
      <c r="AT219" s="178"/>
      <c r="AU219" s="84"/>
      <c r="AV219" s="178"/>
      <c r="AW219" s="84"/>
      <c r="AX219" s="178"/>
      <c r="AY219" s="84"/>
      <c r="AZ219" s="178"/>
      <c r="BA219" s="84"/>
      <c r="BB219" s="178"/>
      <c r="BC219" s="84"/>
      <c r="BD219" s="204">
        <f t="shared" si="78"/>
        <v>0</v>
      </c>
      <c r="BE219" s="175" t="e">
        <f t="shared" si="79"/>
        <v>#DIV/0!</v>
      </c>
      <c r="BH219" s="181">
        <f>+BK219-AC219</f>
        <v>0</v>
      </c>
      <c r="BI219" s="181">
        <f>+BL219-AD219</f>
        <v>0</v>
      </c>
      <c r="BJ219" s="208"/>
      <c r="BK219" s="181"/>
      <c r="BL219" s="181"/>
    </row>
    <row r="220" spans="1:64" ht="42.75" customHeight="1" x14ac:dyDescent="0.25">
      <c r="A220" s="537"/>
      <c r="B220" s="563"/>
      <c r="C220" s="628" t="s">
        <v>706</v>
      </c>
      <c r="D220" s="53" t="s">
        <v>174</v>
      </c>
      <c r="E220" s="9" t="s">
        <v>101</v>
      </c>
      <c r="F220" s="310">
        <f t="shared" ref="F220:F225" si="84">SUM(J220:U220)</f>
        <v>3200</v>
      </c>
      <c r="G220" s="96">
        <v>3200</v>
      </c>
      <c r="H220" s="96">
        <v>3200</v>
      </c>
      <c r="I220" s="96">
        <v>3200</v>
      </c>
      <c r="J220" s="278">
        <v>267</v>
      </c>
      <c r="K220" s="278">
        <v>267</v>
      </c>
      <c r="L220" s="278">
        <v>267</v>
      </c>
      <c r="M220" s="278">
        <v>267</v>
      </c>
      <c r="N220" s="278">
        <v>267</v>
      </c>
      <c r="O220" s="278">
        <v>267</v>
      </c>
      <c r="P220" s="278">
        <v>267</v>
      </c>
      <c r="Q220" s="278">
        <v>267</v>
      </c>
      <c r="R220" s="278">
        <v>267</v>
      </c>
      <c r="S220" s="278">
        <v>267</v>
      </c>
      <c r="T220" s="278">
        <v>267</v>
      </c>
      <c r="U220" s="278">
        <v>263</v>
      </c>
      <c r="Y220" s="277" t="s">
        <v>658</v>
      </c>
      <c r="AC220" s="176"/>
      <c r="AD220" s="177"/>
      <c r="AE220" s="176"/>
      <c r="AF220" s="178"/>
      <c r="AG220" s="179"/>
      <c r="AH220" s="178"/>
      <c r="AI220" s="179"/>
      <c r="AJ220" s="178"/>
      <c r="AK220" s="179"/>
      <c r="AL220" s="178"/>
      <c r="AM220" s="179"/>
      <c r="AN220" s="178"/>
      <c r="AO220" s="84"/>
      <c r="AP220" s="178"/>
      <c r="AQ220" s="84"/>
      <c r="AR220" s="178"/>
      <c r="AS220" s="84"/>
      <c r="AT220" s="178"/>
      <c r="AU220" s="84"/>
      <c r="AV220" s="178"/>
      <c r="AW220" s="84"/>
      <c r="AX220" s="178"/>
      <c r="AY220" s="84"/>
      <c r="AZ220" s="178"/>
      <c r="BA220" s="84"/>
      <c r="BB220" s="178"/>
      <c r="BC220" s="84"/>
      <c r="BD220" s="204">
        <f t="shared" si="78"/>
        <v>0</v>
      </c>
      <c r="BE220" s="175" t="e">
        <f t="shared" si="79"/>
        <v>#DIV/0!</v>
      </c>
      <c r="BH220" s="205"/>
      <c r="BI220" s="205"/>
    </row>
    <row r="221" spans="1:64" ht="30" customHeight="1" x14ac:dyDescent="0.25">
      <c r="A221" s="537"/>
      <c r="B221" s="563"/>
      <c r="C221" s="629"/>
      <c r="D221" s="53" t="s">
        <v>175</v>
      </c>
      <c r="E221" s="9" t="s">
        <v>112</v>
      </c>
      <c r="F221" s="310">
        <f t="shared" si="84"/>
        <v>14</v>
      </c>
      <c r="G221" s="96">
        <v>14</v>
      </c>
      <c r="H221" s="96">
        <v>14</v>
      </c>
      <c r="I221" s="96">
        <v>14</v>
      </c>
      <c r="J221" s="278">
        <v>1</v>
      </c>
      <c r="K221" s="278">
        <v>2</v>
      </c>
      <c r="L221" s="278">
        <v>0</v>
      </c>
      <c r="M221" s="278">
        <v>2</v>
      </c>
      <c r="N221" s="278">
        <v>0</v>
      </c>
      <c r="O221" s="278">
        <v>2</v>
      </c>
      <c r="P221" s="278">
        <v>0</v>
      </c>
      <c r="Q221" s="278">
        <v>2</v>
      </c>
      <c r="R221" s="278">
        <v>1</v>
      </c>
      <c r="S221" s="278">
        <v>2</v>
      </c>
      <c r="T221" s="278">
        <v>1</v>
      </c>
      <c r="U221" s="278">
        <v>1</v>
      </c>
      <c r="AC221" s="176"/>
      <c r="AD221" s="177"/>
      <c r="AE221" s="176"/>
      <c r="AF221" s="178"/>
      <c r="AG221" s="179"/>
      <c r="AH221" s="178"/>
      <c r="AI221" s="179"/>
      <c r="AJ221" s="178"/>
      <c r="AK221" s="84"/>
      <c r="AL221" s="178"/>
      <c r="AM221" s="84"/>
      <c r="AN221" s="178"/>
      <c r="AO221" s="84"/>
      <c r="AP221" s="178"/>
      <c r="AQ221" s="84"/>
      <c r="AR221" s="178"/>
      <c r="AS221" s="84"/>
      <c r="AT221" s="178"/>
      <c r="AU221" s="84"/>
      <c r="AV221" s="178"/>
      <c r="AW221" s="84"/>
      <c r="AX221" s="178"/>
      <c r="AY221" s="84"/>
      <c r="AZ221" s="178"/>
      <c r="BA221" s="84"/>
      <c r="BB221" s="178"/>
      <c r="BC221" s="84"/>
      <c r="BD221" s="204">
        <f t="shared" si="78"/>
        <v>0</v>
      </c>
      <c r="BE221" s="175" t="e">
        <f t="shared" si="79"/>
        <v>#DIV/0!</v>
      </c>
      <c r="BH221" s="205"/>
      <c r="BI221" s="205"/>
    </row>
    <row r="222" spans="1:64" ht="40.5" customHeight="1" x14ac:dyDescent="0.25">
      <c r="A222" s="537"/>
      <c r="B222" s="563"/>
      <c r="C222" s="629"/>
      <c r="D222" s="318" t="s">
        <v>176</v>
      </c>
      <c r="E222" s="9" t="s">
        <v>101</v>
      </c>
      <c r="F222" s="310">
        <f t="shared" si="84"/>
        <v>50</v>
      </c>
      <c r="G222" s="96">
        <v>50</v>
      </c>
      <c r="H222" s="96">
        <v>50</v>
      </c>
      <c r="I222" s="96">
        <v>50</v>
      </c>
      <c r="J222" s="278">
        <v>5</v>
      </c>
      <c r="K222" s="278">
        <v>5</v>
      </c>
      <c r="L222" s="278">
        <v>5</v>
      </c>
      <c r="M222" s="278">
        <v>4</v>
      </c>
      <c r="N222" s="278">
        <v>4</v>
      </c>
      <c r="O222" s="278">
        <v>3</v>
      </c>
      <c r="P222" s="278">
        <v>4</v>
      </c>
      <c r="Q222" s="278">
        <v>4</v>
      </c>
      <c r="R222" s="278">
        <v>4</v>
      </c>
      <c r="S222" s="278">
        <v>4</v>
      </c>
      <c r="T222" s="278">
        <v>4</v>
      </c>
      <c r="U222" s="278">
        <v>4</v>
      </c>
      <c r="AC222" s="176"/>
      <c r="AD222" s="177"/>
      <c r="AE222" s="176"/>
      <c r="AF222" s="178"/>
      <c r="AG222" s="179"/>
      <c r="AH222" s="178"/>
      <c r="AI222" s="179"/>
      <c r="AJ222" s="178"/>
      <c r="AK222" s="84"/>
      <c r="AL222" s="178"/>
      <c r="AM222" s="84"/>
      <c r="AN222" s="178"/>
      <c r="AO222" s="84"/>
      <c r="AP222" s="178"/>
      <c r="AQ222" s="84"/>
      <c r="AR222" s="178"/>
      <c r="AS222" s="84"/>
      <c r="AT222" s="178"/>
      <c r="AU222" s="84"/>
      <c r="AV222" s="178"/>
      <c r="AW222" s="84"/>
      <c r="AX222" s="178"/>
      <c r="AY222" s="84"/>
      <c r="AZ222" s="178"/>
      <c r="BA222" s="84"/>
      <c r="BB222" s="178"/>
      <c r="BC222" s="84"/>
      <c r="BD222" s="204">
        <f t="shared" si="78"/>
        <v>0</v>
      </c>
      <c r="BE222" s="175" t="e">
        <f t="shared" si="79"/>
        <v>#DIV/0!</v>
      </c>
      <c r="BH222" s="205"/>
      <c r="BI222" s="205"/>
    </row>
    <row r="223" spans="1:64" ht="53.25" customHeight="1" x14ac:dyDescent="0.25">
      <c r="A223" s="537"/>
      <c r="B223" s="563"/>
      <c r="C223" s="629"/>
      <c r="D223" s="49" t="s">
        <v>177</v>
      </c>
      <c r="E223" s="20" t="s">
        <v>101</v>
      </c>
      <c r="F223" s="310">
        <f t="shared" si="84"/>
        <v>80</v>
      </c>
      <c r="G223" s="96">
        <v>80</v>
      </c>
      <c r="H223" s="96">
        <v>80</v>
      </c>
      <c r="I223" s="96">
        <v>80</v>
      </c>
      <c r="J223" s="278">
        <v>7</v>
      </c>
      <c r="K223" s="278">
        <v>7</v>
      </c>
      <c r="L223" s="278">
        <v>7</v>
      </c>
      <c r="M223" s="278">
        <v>7</v>
      </c>
      <c r="N223" s="278">
        <v>7</v>
      </c>
      <c r="O223" s="278">
        <v>7</v>
      </c>
      <c r="P223" s="278">
        <v>7</v>
      </c>
      <c r="Q223" s="278">
        <v>7</v>
      </c>
      <c r="R223" s="278">
        <v>6</v>
      </c>
      <c r="S223" s="278">
        <v>6</v>
      </c>
      <c r="T223" s="278">
        <v>6</v>
      </c>
      <c r="U223" s="278">
        <v>6</v>
      </c>
      <c r="AC223" s="176"/>
      <c r="AD223" s="177"/>
      <c r="AE223" s="176"/>
      <c r="AF223" s="178"/>
      <c r="AG223" s="179"/>
      <c r="AH223" s="178"/>
      <c r="AI223" s="179"/>
      <c r="AJ223" s="178"/>
      <c r="AK223" s="84"/>
      <c r="AL223" s="178"/>
      <c r="AM223" s="84"/>
      <c r="AN223" s="178"/>
      <c r="AO223" s="84"/>
      <c r="AP223" s="178"/>
      <c r="AQ223" s="84"/>
      <c r="AR223" s="178"/>
      <c r="AS223" s="84"/>
      <c r="AT223" s="178"/>
      <c r="AU223" s="84"/>
      <c r="AV223" s="178"/>
      <c r="AW223" s="84"/>
      <c r="AX223" s="178"/>
      <c r="AY223" s="84"/>
      <c r="AZ223" s="178"/>
      <c r="BA223" s="84"/>
      <c r="BB223" s="178"/>
      <c r="BC223" s="84"/>
      <c r="BD223" s="204">
        <f t="shared" si="78"/>
        <v>0</v>
      </c>
      <c r="BE223" s="175" t="e">
        <f t="shared" si="79"/>
        <v>#DIV/0!</v>
      </c>
      <c r="BH223" s="205"/>
      <c r="BI223" s="205"/>
    </row>
    <row r="224" spans="1:64" ht="36" customHeight="1" x14ac:dyDescent="0.25">
      <c r="A224" s="537"/>
      <c r="B224" s="563"/>
      <c r="C224" s="629"/>
      <c r="D224" s="49" t="s">
        <v>178</v>
      </c>
      <c r="E224" s="20" t="s">
        <v>112</v>
      </c>
      <c r="F224" s="310">
        <f t="shared" si="84"/>
        <v>5</v>
      </c>
      <c r="G224" s="96">
        <v>5</v>
      </c>
      <c r="H224" s="96">
        <v>5</v>
      </c>
      <c r="I224" s="96">
        <v>5</v>
      </c>
      <c r="J224" s="278">
        <v>1</v>
      </c>
      <c r="K224" s="278">
        <v>0</v>
      </c>
      <c r="L224" s="278">
        <v>1</v>
      </c>
      <c r="M224" s="278">
        <v>0</v>
      </c>
      <c r="N224" s="278">
        <v>0</v>
      </c>
      <c r="O224" s="278">
        <v>1</v>
      </c>
      <c r="P224" s="278">
        <v>0</v>
      </c>
      <c r="Q224" s="278">
        <v>0</v>
      </c>
      <c r="R224" s="278">
        <v>1</v>
      </c>
      <c r="S224" s="278">
        <v>0</v>
      </c>
      <c r="T224" s="278">
        <v>1</v>
      </c>
      <c r="U224" s="278">
        <v>0</v>
      </c>
      <c r="AC224" s="176"/>
      <c r="AD224" s="177"/>
      <c r="AE224" s="176"/>
      <c r="AF224" s="178"/>
      <c r="AG224" s="179"/>
      <c r="AH224" s="178"/>
      <c r="AI224" s="179"/>
      <c r="AJ224" s="178"/>
      <c r="AK224" s="84"/>
      <c r="AL224" s="178"/>
      <c r="AM224" s="84"/>
      <c r="AN224" s="178"/>
      <c r="AO224" s="84"/>
      <c r="AP224" s="178"/>
      <c r="AQ224" s="84"/>
      <c r="AR224" s="178"/>
      <c r="AS224" s="84"/>
      <c r="AT224" s="178"/>
      <c r="AU224" s="84"/>
      <c r="AV224" s="178"/>
      <c r="AW224" s="84"/>
      <c r="AX224" s="178"/>
      <c r="AY224" s="84"/>
      <c r="AZ224" s="178"/>
      <c r="BA224" s="84"/>
      <c r="BB224" s="178"/>
      <c r="BC224" s="84"/>
      <c r="BD224" s="204">
        <f t="shared" si="78"/>
        <v>0</v>
      </c>
      <c r="BE224" s="175" t="e">
        <f t="shared" si="79"/>
        <v>#DIV/0!</v>
      </c>
      <c r="BH224" s="205"/>
      <c r="BI224" s="205"/>
    </row>
    <row r="225" spans="1:64" ht="38.25" customHeight="1" x14ac:dyDescent="0.25">
      <c r="A225" s="537"/>
      <c r="B225" s="563"/>
      <c r="C225" s="629"/>
      <c r="D225" s="49" t="s">
        <v>179</v>
      </c>
      <c r="E225" s="20" t="s">
        <v>101</v>
      </c>
      <c r="F225" s="310">
        <f t="shared" si="84"/>
        <v>5</v>
      </c>
      <c r="G225" s="96">
        <v>5</v>
      </c>
      <c r="H225" s="96">
        <v>5</v>
      </c>
      <c r="I225" s="96">
        <v>5</v>
      </c>
      <c r="J225" s="278">
        <v>1</v>
      </c>
      <c r="K225" s="278">
        <v>0</v>
      </c>
      <c r="L225" s="278">
        <v>1</v>
      </c>
      <c r="M225" s="278">
        <v>0</v>
      </c>
      <c r="N225" s="278">
        <v>0</v>
      </c>
      <c r="O225" s="278">
        <v>1</v>
      </c>
      <c r="P225" s="278">
        <v>0</v>
      </c>
      <c r="Q225" s="278">
        <v>0</v>
      </c>
      <c r="R225" s="278">
        <v>1</v>
      </c>
      <c r="S225" s="278">
        <v>0</v>
      </c>
      <c r="T225" s="278">
        <v>1</v>
      </c>
      <c r="U225" s="278">
        <v>0</v>
      </c>
      <c r="AC225" s="176"/>
      <c r="AD225" s="177"/>
      <c r="AE225" s="176"/>
      <c r="AF225" s="178"/>
      <c r="AG225" s="179"/>
      <c r="AH225" s="178"/>
      <c r="AI225" s="179"/>
      <c r="AJ225" s="178"/>
      <c r="AK225" s="84"/>
      <c r="AL225" s="178"/>
      <c r="AM225" s="84"/>
      <c r="AN225" s="178"/>
      <c r="AO225" s="84"/>
      <c r="AP225" s="178"/>
      <c r="AQ225" s="84"/>
      <c r="AR225" s="178"/>
      <c r="AS225" s="84"/>
      <c r="AT225" s="178"/>
      <c r="AU225" s="84"/>
      <c r="AV225" s="178"/>
      <c r="AW225" s="84"/>
      <c r="AX225" s="178"/>
      <c r="AY225" s="84"/>
      <c r="AZ225" s="178"/>
      <c r="BA225" s="84"/>
      <c r="BB225" s="178"/>
      <c r="BC225" s="84"/>
      <c r="BD225" s="204">
        <f t="shared" si="78"/>
        <v>0</v>
      </c>
      <c r="BE225" s="175" t="e">
        <f t="shared" si="79"/>
        <v>#DIV/0!</v>
      </c>
      <c r="BH225" s="205"/>
      <c r="BI225" s="205"/>
    </row>
    <row r="226" spans="1:64" ht="41.25" customHeight="1" x14ac:dyDescent="0.25">
      <c r="A226" s="537"/>
      <c r="B226" s="563"/>
      <c r="C226" s="629"/>
      <c r="D226" s="328" t="s">
        <v>532</v>
      </c>
      <c r="E226" s="41" t="s">
        <v>101</v>
      </c>
      <c r="F226" s="310">
        <f t="shared" ref="F226" si="85">SUM(J226:U226)</f>
        <v>42</v>
      </c>
      <c r="G226" s="96">
        <v>42</v>
      </c>
      <c r="H226" s="96">
        <v>42</v>
      </c>
      <c r="I226" s="96">
        <v>42</v>
      </c>
      <c r="J226" s="278">
        <v>4</v>
      </c>
      <c r="K226" s="278">
        <v>4</v>
      </c>
      <c r="L226" s="278">
        <v>4</v>
      </c>
      <c r="M226" s="278">
        <v>4</v>
      </c>
      <c r="N226" s="278">
        <v>3</v>
      </c>
      <c r="O226" s="278">
        <v>3</v>
      </c>
      <c r="P226" s="278">
        <v>3</v>
      </c>
      <c r="Q226" s="278">
        <v>4</v>
      </c>
      <c r="R226" s="278">
        <v>4</v>
      </c>
      <c r="S226" s="278">
        <v>3</v>
      </c>
      <c r="T226" s="278">
        <v>3</v>
      </c>
      <c r="U226" s="278">
        <v>3</v>
      </c>
      <c r="AA226" s="225" t="s">
        <v>638</v>
      </c>
      <c r="AB226" s="226">
        <f>SUM(AD207:AD219)</f>
        <v>0</v>
      </c>
      <c r="AC226" s="264"/>
      <c r="AD226" s="260"/>
      <c r="AE226" s="264"/>
      <c r="AF226" s="178"/>
      <c r="AG226" s="84"/>
      <c r="AH226" s="178"/>
      <c r="AI226" s="179"/>
      <c r="AJ226" s="178"/>
      <c r="AK226" s="84"/>
      <c r="AL226" s="178"/>
      <c r="AM226" s="84"/>
      <c r="AN226" s="178"/>
      <c r="AO226" s="84"/>
      <c r="AP226" s="178"/>
      <c r="AQ226" s="84"/>
      <c r="AR226" s="178"/>
      <c r="AS226" s="84"/>
      <c r="AT226" s="178"/>
      <c r="AU226" s="84"/>
      <c r="AV226" s="178"/>
      <c r="AW226" s="84"/>
      <c r="AX226" s="178"/>
      <c r="AY226" s="84"/>
      <c r="AZ226" s="178"/>
      <c r="BA226" s="84"/>
      <c r="BB226" s="178"/>
      <c r="BC226" s="84"/>
      <c r="BD226" s="204">
        <f t="shared" si="78"/>
        <v>0</v>
      </c>
      <c r="BE226" s="175" t="e">
        <f t="shared" si="79"/>
        <v>#DIV/0!</v>
      </c>
      <c r="BH226" s="205"/>
      <c r="BI226" s="205"/>
    </row>
    <row r="227" spans="1:64" ht="44.25" customHeight="1" x14ac:dyDescent="0.25">
      <c r="A227" s="565" t="s">
        <v>590</v>
      </c>
      <c r="B227" s="566"/>
      <c r="C227" s="566"/>
      <c r="D227" s="566"/>
      <c r="E227" s="566"/>
      <c r="F227" s="567"/>
      <c r="G227" s="122"/>
      <c r="H227" s="123"/>
      <c r="I227" s="124"/>
      <c r="J227" s="113"/>
      <c r="K227" s="113"/>
      <c r="L227" s="113"/>
      <c r="M227" s="113"/>
      <c r="N227" s="113"/>
      <c r="O227" s="113"/>
      <c r="P227" s="113"/>
      <c r="Q227" s="113"/>
      <c r="R227" s="113"/>
      <c r="S227" s="113"/>
      <c r="T227" s="113"/>
      <c r="U227" s="113"/>
      <c r="AC227" s="89"/>
      <c r="AD227" s="213"/>
      <c r="AE227" s="89"/>
      <c r="AF227" s="89"/>
      <c r="AG227" s="89"/>
      <c r="AH227" s="89"/>
      <c r="AI227" s="213"/>
      <c r="AJ227" s="89"/>
      <c r="AK227" s="89"/>
      <c r="AL227" s="89"/>
      <c r="AM227" s="89"/>
      <c r="AN227" s="89"/>
      <c r="AO227" s="89"/>
      <c r="AP227" s="89"/>
      <c r="AQ227" s="89"/>
      <c r="AR227" s="89"/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213"/>
      <c r="BE227" s="213"/>
      <c r="BH227" s="205"/>
      <c r="BI227" s="205"/>
    </row>
    <row r="228" spans="1:64" x14ac:dyDescent="0.25">
      <c r="A228" s="16"/>
      <c r="B228" s="10"/>
      <c r="C228" s="16"/>
      <c r="D228" s="16"/>
      <c r="E228" s="17"/>
      <c r="F228" s="111"/>
      <c r="G228" s="112"/>
      <c r="H228" s="112"/>
      <c r="I228" s="112"/>
      <c r="J228" s="113"/>
      <c r="K228" s="113"/>
      <c r="L228" s="113"/>
      <c r="M228" s="113"/>
      <c r="N228" s="113"/>
      <c r="O228" s="113"/>
      <c r="P228" s="113"/>
      <c r="Q228" s="113"/>
      <c r="R228" s="113"/>
      <c r="S228" s="113"/>
      <c r="T228" s="113"/>
      <c r="U228" s="113"/>
      <c r="Y228" s="44"/>
      <c r="AC228" s="89"/>
      <c r="AD228" s="213"/>
      <c r="AE228" s="89"/>
      <c r="AF228" s="89"/>
      <c r="AG228" s="89"/>
      <c r="AH228" s="89"/>
      <c r="AI228" s="213"/>
      <c r="AJ228" s="89"/>
      <c r="AK228" s="89"/>
      <c r="AL228" s="89"/>
      <c r="AM228" s="89"/>
      <c r="AN228" s="89"/>
      <c r="AO228" s="89"/>
      <c r="AP228" s="89"/>
      <c r="AQ228" s="89"/>
      <c r="AR228" s="89"/>
      <c r="AS228" s="89"/>
      <c r="AT228" s="89"/>
      <c r="AU228" s="89"/>
      <c r="AV228" s="89"/>
      <c r="AW228" s="89"/>
      <c r="AX228" s="89"/>
      <c r="AY228" s="89"/>
      <c r="AZ228" s="89"/>
      <c r="BA228" s="89"/>
      <c r="BB228" s="89"/>
      <c r="BC228" s="89"/>
      <c r="BD228" s="213"/>
      <c r="BE228" s="213"/>
      <c r="BH228" s="205"/>
      <c r="BI228" s="205"/>
    </row>
    <row r="229" spans="1:64" x14ac:dyDescent="0.25">
      <c r="A229" s="16"/>
      <c r="B229" s="10"/>
      <c r="C229" s="16"/>
      <c r="D229" s="16"/>
      <c r="E229" s="17"/>
      <c r="F229" s="111"/>
      <c r="G229" s="112"/>
      <c r="H229" s="112"/>
      <c r="I229" s="112"/>
      <c r="J229" s="113"/>
      <c r="K229" s="113"/>
      <c r="L229" s="113"/>
      <c r="M229" s="113"/>
      <c r="N229" s="113"/>
      <c r="O229" s="113"/>
      <c r="P229" s="113"/>
      <c r="Q229" s="113"/>
      <c r="R229" s="113"/>
      <c r="S229" s="113"/>
      <c r="T229" s="113"/>
      <c r="U229" s="113"/>
      <c r="Y229" s="44"/>
      <c r="AC229" s="89"/>
      <c r="AD229" s="213"/>
      <c r="AE229" s="89"/>
      <c r="AF229" s="89"/>
      <c r="AG229" s="89"/>
      <c r="AH229" s="89"/>
      <c r="AI229" s="213"/>
      <c r="AJ229" s="89"/>
      <c r="AK229" s="89"/>
      <c r="AL229" s="89"/>
      <c r="AM229" s="89"/>
      <c r="AN229" s="89"/>
      <c r="AO229" s="89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213"/>
      <c r="BE229" s="213"/>
      <c r="BH229" s="205"/>
      <c r="BI229" s="205"/>
    </row>
    <row r="230" spans="1:64" x14ac:dyDescent="0.25">
      <c r="A230" s="16"/>
      <c r="B230" s="10"/>
      <c r="C230" s="16"/>
      <c r="D230" s="16"/>
      <c r="E230" s="17"/>
      <c r="F230" s="111"/>
      <c r="G230" s="112"/>
      <c r="H230" s="112"/>
      <c r="I230" s="112"/>
      <c r="J230" s="113"/>
      <c r="K230" s="113"/>
      <c r="L230" s="113"/>
      <c r="M230" s="113"/>
      <c r="N230" s="113"/>
      <c r="O230" s="113"/>
      <c r="P230" s="113"/>
      <c r="Q230" s="113"/>
      <c r="R230" s="113"/>
      <c r="S230" s="113"/>
      <c r="T230" s="113"/>
      <c r="U230" s="113"/>
      <c r="Y230" s="44"/>
      <c r="AC230" s="89"/>
      <c r="AD230" s="213"/>
      <c r="AE230" s="89"/>
      <c r="AF230" s="89"/>
      <c r="AG230" s="89"/>
      <c r="AH230" s="89"/>
      <c r="AI230" s="213"/>
      <c r="AJ230" s="89"/>
      <c r="AK230" s="89"/>
      <c r="AL230" s="89"/>
      <c r="AM230" s="89"/>
      <c r="AN230" s="89"/>
      <c r="AO230" s="89"/>
      <c r="AP230" s="89"/>
      <c r="AQ230" s="89"/>
      <c r="AR230" s="89"/>
      <c r="AS230" s="89"/>
      <c r="AT230" s="89"/>
      <c r="AU230" s="89"/>
      <c r="AV230" s="89"/>
      <c r="AW230" s="89"/>
      <c r="AX230" s="89"/>
      <c r="AY230" s="89"/>
      <c r="AZ230" s="89"/>
      <c r="BA230" s="89"/>
      <c r="BB230" s="89"/>
      <c r="BC230" s="89"/>
      <c r="BD230" s="213"/>
      <c r="BE230" s="213"/>
      <c r="BH230" s="205"/>
      <c r="BI230" s="205"/>
    </row>
    <row r="231" spans="1:64" x14ac:dyDescent="0.25">
      <c r="A231" s="16"/>
      <c r="B231" s="15"/>
      <c r="C231" s="16"/>
      <c r="D231" s="16"/>
      <c r="E231" s="17"/>
      <c r="F231" s="111"/>
      <c r="G231" s="112"/>
      <c r="H231" s="112"/>
      <c r="I231" s="112"/>
      <c r="J231" s="113"/>
      <c r="K231" s="113"/>
      <c r="L231" s="113"/>
      <c r="M231" s="113"/>
      <c r="N231" s="113"/>
      <c r="O231" s="113"/>
      <c r="P231" s="113"/>
      <c r="Q231" s="113"/>
      <c r="R231" s="113"/>
      <c r="S231" s="113"/>
      <c r="T231" s="113"/>
      <c r="U231" s="113"/>
      <c r="Y231" s="44"/>
      <c r="AC231" s="89"/>
      <c r="AD231" s="213"/>
      <c r="AE231" s="89"/>
      <c r="AF231" s="89"/>
      <c r="AG231" s="89"/>
      <c r="AH231" s="89"/>
      <c r="AI231" s="213"/>
      <c r="AJ231" s="89"/>
      <c r="AK231" s="89"/>
      <c r="AL231" s="89"/>
      <c r="AM231" s="89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89"/>
      <c r="AY231" s="89"/>
      <c r="AZ231" s="89"/>
      <c r="BA231" s="89"/>
      <c r="BB231" s="89"/>
      <c r="BC231" s="89"/>
      <c r="BD231" s="213"/>
      <c r="BE231" s="213"/>
      <c r="BH231" s="205"/>
      <c r="BI231" s="205"/>
    </row>
    <row r="232" spans="1:64" ht="27" customHeight="1" x14ac:dyDescent="0.25">
      <c r="A232" s="18" t="s">
        <v>9</v>
      </c>
      <c r="B232" s="534" t="s">
        <v>10</v>
      </c>
      <c r="C232" s="534"/>
      <c r="D232" s="534"/>
      <c r="E232" s="534"/>
      <c r="F232" s="534"/>
      <c r="G232" s="534"/>
      <c r="H232" s="534"/>
      <c r="I232" s="114"/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5"/>
      <c r="U232" s="115"/>
      <c r="AC232" s="89"/>
      <c r="AD232" s="213"/>
      <c r="AE232" s="89"/>
      <c r="AF232" s="89"/>
      <c r="AG232" s="89"/>
      <c r="AH232" s="89"/>
      <c r="AI232" s="213"/>
      <c r="AJ232" s="89"/>
      <c r="AK232" s="89"/>
      <c r="AL232" s="89"/>
      <c r="AM232" s="89"/>
      <c r="AN232" s="89"/>
      <c r="AO232" s="89"/>
      <c r="AP232" s="89"/>
      <c r="AQ232" s="89"/>
      <c r="AR232" s="89"/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213"/>
      <c r="BE232" s="213"/>
      <c r="BH232" s="205"/>
      <c r="BI232" s="205"/>
    </row>
    <row r="233" spans="1:64" ht="25.5" customHeight="1" x14ac:dyDescent="0.25">
      <c r="A233" s="16"/>
      <c r="B233" s="307" t="s">
        <v>96</v>
      </c>
      <c r="C233" s="534" t="s">
        <v>835</v>
      </c>
      <c r="D233" s="534"/>
      <c r="E233" s="534"/>
      <c r="F233" s="534"/>
      <c r="G233" s="534"/>
      <c r="H233" s="534"/>
      <c r="I233" s="114"/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Y233" s="44"/>
      <c r="BH233" s="205"/>
      <c r="BI233" s="205"/>
    </row>
    <row r="234" spans="1:64" ht="21.75" customHeight="1" x14ac:dyDescent="0.25">
      <c r="A234" s="536" t="s">
        <v>12</v>
      </c>
      <c r="B234" s="526" t="s">
        <v>13</v>
      </c>
      <c r="C234" s="526" t="s">
        <v>14</v>
      </c>
      <c r="D234" s="542" t="s">
        <v>15</v>
      </c>
      <c r="E234" s="589" t="s">
        <v>16</v>
      </c>
      <c r="F234" s="570" t="s">
        <v>660</v>
      </c>
      <c r="G234" s="540" t="s">
        <v>433</v>
      </c>
      <c r="H234" s="541"/>
      <c r="I234" s="541"/>
      <c r="J234" s="535" t="s">
        <v>662</v>
      </c>
      <c r="K234" s="535"/>
      <c r="L234" s="535"/>
      <c r="M234" s="535"/>
      <c r="N234" s="535"/>
      <c r="O234" s="535"/>
      <c r="P234" s="535"/>
      <c r="Q234" s="535"/>
      <c r="R234" s="535"/>
      <c r="S234" s="535"/>
      <c r="T234" s="535"/>
      <c r="U234" s="535"/>
      <c r="Y234" s="44"/>
      <c r="AC234" s="604" t="s">
        <v>640</v>
      </c>
      <c r="AD234" s="166"/>
      <c r="AE234" s="604" t="s">
        <v>640</v>
      </c>
      <c r="AF234" s="599" t="s">
        <v>612</v>
      </c>
      <c r="AG234" s="680"/>
      <c r="AH234" s="680"/>
      <c r="AI234" s="680"/>
      <c r="AJ234" s="680"/>
      <c r="AK234" s="680"/>
      <c r="AL234" s="680"/>
      <c r="AM234" s="680"/>
      <c r="AN234" s="680"/>
      <c r="AO234" s="680"/>
      <c r="AP234" s="680"/>
      <c r="AQ234" s="680"/>
      <c r="AR234" s="680"/>
      <c r="AS234" s="680"/>
      <c r="AT234" s="680"/>
      <c r="AU234" s="680"/>
      <c r="AV234" s="680"/>
      <c r="AW234" s="680"/>
      <c r="AX234" s="680"/>
      <c r="AY234" s="680"/>
      <c r="AZ234" s="680"/>
      <c r="BA234" s="680"/>
      <c r="BB234" s="600"/>
      <c r="BC234" s="167"/>
      <c r="BD234" s="168"/>
      <c r="BE234" s="168"/>
      <c r="BH234" s="205"/>
      <c r="BI234" s="205"/>
    </row>
    <row r="235" spans="1:64" ht="27.75" customHeight="1" x14ac:dyDescent="0.25">
      <c r="A235" s="537"/>
      <c r="B235" s="527"/>
      <c r="C235" s="527"/>
      <c r="D235" s="543"/>
      <c r="E235" s="590"/>
      <c r="F235" s="571"/>
      <c r="G235" s="556" t="s">
        <v>661</v>
      </c>
      <c r="H235" s="556"/>
      <c r="I235" s="540"/>
      <c r="J235" s="535" t="s">
        <v>526</v>
      </c>
      <c r="K235" s="535"/>
      <c r="L235" s="535"/>
      <c r="M235" s="535"/>
      <c r="N235" s="535"/>
      <c r="O235" s="535"/>
      <c r="P235" s="535"/>
      <c r="Q235" s="535"/>
      <c r="R235" s="535"/>
      <c r="S235" s="535"/>
      <c r="T235" s="535"/>
      <c r="U235" s="535"/>
      <c r="Y235" s="44"/>
      <c r="AC235" s="605"/>
      <c r="AD235" s="171"/>
      <c r="AE235" s="605"/>
      <c r="AF235" s="599" t="s">
        <v>600</v>
      </c>
      <c r="AG235" s="600"/>
      <c r="AH235" s="599" t="s">
        <v>601</v>
      </c>
      <c r="AI235" s="600"/>
      <c r="AJ235" s="599" t="s">
        <v>602</v>
      </c>
      <c r="AK235" s="600"/>
      <c r="AL235" s="599" t="s">
        <v>603</v>
      </c>
      <c r="AM235" s="600"/>
      <c r="AN235" s="599" t="s">
        <v>604</v>
      </c>
      <c r="AO235" s="600"/>
      <c r="AP235" s="599" t="s">
        <v>605</v>
      </c>
      <c r="AQ235" s="600"/>
      <c r="AR235" s="599" t="s">
        <v>606</v>
      </c>
      <c r="AS235" s="600"/>
      <c r="AT235" s="599" t="s">
        <v>607</v>
      </c>
      <c r="AU235" s="600"/>
      <c r="AV235" s="599" t="s">
        <v>608</v>
      </c>
      <c r="AW235" s="600"/>
      <c r="AX235" s="599" t="s">
        <v>609</v>
      </c>
      <c r="AY235" s="600"/>
      <c r="AZ235" s="599" t="s">
        <v>610</v>
      </c>
      <c r="BA235" s="600"/>
      <c r="BB235" s="599" t="s">
        <v>611</v>
      </c>
      <c r="BC235" s="600"/>
      <c r="BD235" s="682" t="s">
        <v>614</v>
      </c>
      <c r="BE235" s="683" t="s">
        <v>613</v>
      </c>
      <c r="BH235" s="205"/>
      <c r="BI235" s="205"/>
    </row>
    <row r="236" spans="1:64" ht="27" customHeight="1" x14ac:dyDescent="0.25">
      <c r="A236" s="537"/>
      <c r="B236" s="527"/>
      <c r="C236" s="527"/>
      <c r="D236" s="543"/>
      <c r="E236" s="590"/>
      <c r="F236" s="571"/>
      <c r="G236" s="585">
        <v>2024</v>
      </c>
      <c r="H236" s="585">
        <v>2025</v>
      </c>
      <c r="I236" s="585">
        <v>2026</v>
      </c>
      <c r="J236" s="308"/>
      <c r="K236" s="308"/>
      <c r="L236" s="308"/>
      <c r="M236" s="308"/>
      <c r="N236" s="308"/>
      <c r="O236" s="308"/>
      <c r="P236" s="308"/>
      <c r="Q236" s="308"/>
      <c r="R236" s="308"/>
      <c r="S236" s="308"/>
      <c r="T236" s="308"/>
      <c r="U236" s="308"/>
      <c r="Y236" s="44"/>
      <c r="AC236" s="605"/>
      <c r="AD236" s="171"/>
      <c r="AE236" s="605"/>
      <c r="AF236" s="598" t="s">
        <v>615</v>
      </c>
      <c r="AG236" s="596" t="s">
        <v>616</v>
      </c>
      <c r="AH236" s="598" t="s">
        <v>615</v>
      </c>
      <c r="AI236" s="596" t="s">
        <v>616</v>
      </c>
      <c r="AJ236" s="598" t="s">
        <v>615</v>
      </c>
      <c r="AK236" s="596" t="s">
        <v>616</v>
      </c>
      <c r="AL236" s="598" t="s">
        <v>615</v>
      </c>
      <c r="AM236" s="596" t="s">
        <v>616</v>
      </c>
      <c r="AN236" s="598" t="s">
        <v>615</v>
      </c>
      <c r="AO236" s="596" t="s">
        <v>616</v>
      </c>
      <c r="AP236" s="598" t="s">
        <v>615</v>
      </c>
      <c r="AQ236" s="596" t="s">
        <v>616</v>
      </c>
      <c r="AR236" s="598" t="s">
        <v>615</v>
      </c>
      <c r="AS236" s="596" t="s">
        <v>616</v>
      </c>
      <c r="AT236" s="598" t="s">
        <v>615</v>
      </c>
      <c r="AU236" s="596" t="s">
        <v>616</v>
      </c>
      <c r="AV236" s="598" t="s">
        <v>615</v>
      </c>
      <c r="AW236" s="596" t="s">
        <v>616</v>
      </c>
      <c r="AX236" s="598" t="s">
        <v>615</v>
      </c>
      <c r="AY236" s="596" t="s">
        <v>616</v>
      </c>
      <c r="AZ236" s="598" t="s">
        <v>615</v>
      </c>
      <c r="BA236" s="596" t="s">
        <v>616</v>
      </c>
      <c r="BB236" s="598" t="s">
        <v>615</v>
      </c>
      <c r="BC236" s="596" t="s">
        <v>616</v>
      </c>
      <c r="BD236" s="682"/>
      <c r="BE236" s="683"/>
      <c r="BH236" s="205"/>
      <c r="BI236" s="205"/>
    </row>
    <row r="237" spans="1:64" ht="51" customHeight="1" x14ac:dyDescent="0.25">
      <c r="A237" s="538"/>
      <c r="B237" s="528"/>
      <c r="C237" s="528"/>
      <c r="D237" s="544"/>
      <c r="E237" s="591"/>
      <c r="F237" s="572"/>
      <c r="G237" s="586"/>
      <c r="H237" s="586"/>
      <c r="I237" s="586"/>
      <c r="J237" s="309" t="s">
        <v>499</v>
      </c>
      <c r="K237" s="309" t="s">
        <v>500</v>
      </c>
      <c r="L237" s="309" t="s">
        <v>501</v>
      </c>
      <c r="M237" s="309" t="s">
        <v>502</v>
      </c>
      <c r="N237" s="309" t="s">
        <v>503</v>
      </c>
      <c r="O237" s="309" t="s">
        <v>504</v>
      </c>
      <c r="P237" s="309" t="s">
        <v>505</v>
      </c>
      <c r="Q237" s="309" t="s">
        <v>506</v>
      </c>
      <c r="R237" s="309" t="s">
        <v>507</v>
      </c>
      <c r="S237" s="309" t="s">
        <v>508</v>
      </c>
      <c r="T237" s="309" t="s">
        <v>509</v>
      </c>
      <c r="U237" s="309" t="s">
        <v>510</v>
      </c>
      <c r="Y237" s="44"/>
      <c r="AC237" s="606"/>
      <c r="AD237" s="174"/>
      <c r="AE237" s="606"/>
      <c r="AF237" s="598"/>
      <c r="AG237" s="597"/>
      <c r="AH237" s="598"/>
      <c r="AI237" s="597"/>
      <c r="AJ237" s="598"/>
      <c r="AK237" s="597"/>
      <c r="AL237" s="598"/>
      <c r="AM237" s="597"/>
      <c r="AN237" s="598"/>
      <c r="AO237" s="597"/>
      <c r="AP237" s="598"/>
      <c r="AQ237" s="597"/>
      <c r="AR237" s="598"/>
      <c r="AS237" s="597"/>
      <c r="AT237" s="598"/>
      <c r="AU237" s="597"/>
      <c r="AV237" s="598"/>
      <c r="AW237" s="597"/>
      <c r="AX237" s="598"/>
      <c r="AY237" s="597"/>
      <c r="AZ237" s="598"/>
      <c r="BA237" s="597"/>
      <c r="BB237" s="598"/>
      <c r="BC237" s="597"/>
      <c r="BD237" s="682"/>
      <c r="BE237" s="683"/>
      <c r="BH237" s="205"/>
      <c r="BI237" s="205"/>
    </row>
    <row r="238" spans="1:64" ht="50.25" customHeight="1" x14ac:dyDescent="0.25">
      <c r="A238" s="589" t="s">
        <v>585</v>
      </c>
      <c r="B238" s="521" t="s">
        <v>446</v>
      </c>
      <c r="C238" s="613" t="s">
        <v>712</v>
      </c>
      <c r="D238" s="306" t="s">
        <v>439</v>
      </c>
      <c r="E238" s="306"/>
      <c r="F238" s="310">
        <f t="shared" ref="F238:U238" si="86">+F239</f>
        <v>4</v>
      </c>
      <c r="G238" s="310">
        <f t="shared" si="86"/>
        <v>4</v>
      </c>
      <c r="H238" s="310">
        <f t="shared" si="86"/>
        <v>4</v>
      </c>
      <c r="I238" s="310">
        <f t="shared" si="86"/>
        <v>4</v>
      </c>
      <c r="J238" s="310">
        <f t="shared" si="86"/>
        <v>0</v>
      </c>
      <c r="K238" s="310">
        <f t="shared" si="86"/>
        <v>0</v>
      </c>
      <c r="L238" s="310">
        <f t="shared" si="86"/>
        <v>1</v>
      </c>
      <c r="M238" s="310">
        <f t="shared" si="86"/>
        <v>0</v>
      </c>
      <c r="N238" s="310">
        <f t="shared" si="86"/>
        <v>0</v>
      </c>
      <c r="O238" s="310">
        <f t="shared" si="86"/>
        <v>1</v>
      </c>
      <c r="P238" s="310">
        <f t="shared" si="86"/>
        <v>0</v>
      </c>
      <c r="Q238" s="310">
        <f t="shared" si="86"/>
        <v>0</v>
      </c>
      <c r="R238" s="310">
        <f t="shared" si="86"/>
        <v>1</v>
      </c>
      <c r="S238" s="310">
        <f t="shared" si="86"/>
        <v>0</v>
      </c>
      <c r="T238" s="310">
        <f t="shared" si="86"/>
        <v>0</v>
      </c>
      <c r="U238" s="310">
        <f t="shared" si="86"/>
        <v>1</v>
      </c>
      <c r="Y238" s="44"/>
      <c r="AC238" s="176">
        <f>+AE238+AF238+AH238+AJ238+AL238+AN238+AP238+AR238+AT238+AV238+AX238+AZ238+BB238</f>
        <v>51000</v>
      </c>
      <c r="AD238" s="177">
        <f>+AG238+AI238+AK238+AM238+AO238+AQ238+AS238+AU238+AW238+AY238+BA238+BC238</f>
        <v>0</v>
      </c>
      <c r="AE238" s="176">
        <v>51000</v>
      </c>
      <c r="AF238" s="178"/>
      <c r="AG238" s="179"/>
      <c r="AH238" s="178"/>
      <c r="AI238" s="179"/>
      <c r="AJ238" s="178"/>
      <c r="AK238" s="179"/>
      <c r="AL238" s="178"/>
      <c r="AM238" s="179"/>
      <c r="AN238" s="178"/>
      <c r="AO238" s="84"/>
      <c r="AP238" s="178"/>
      <c r="AQ238" s="84"/>
      <c r="AR238" s="178"/>
      <c r="AS238" s="84"/>
      <c r="AT238" s="178"/>
      <c r="AU238" s="84"/>
      <c r="AV238" s="178"/>
      <c r="AW238" s="84"/>
      <c r="AX238" s="178"/>
      <c r="AY238" s="84"/>
      <c r="AZ238" s="178"/>
      <c r="BA238" s="84"/>
      <c r="BB238" s="178"/>
      <c r="BC238" s="84"/>
      <c r="BD238" s="204">
        <f t="shared" ref="BD238" si="87">+AG238+AI238+AK238+AM238+AO238+AQ238+AS238+AU238+AW238+AY238+BA238+BC238</f>
        <v>0</v>
      </c>
      <c r="BE238" s="175">
        <f t="shared" ref="BE238" si="88">+BD238/AC238*100</f>
        <v>0</v>
      </c>
      <c r="BH238" s="181">
        <f>+BK238-AC238</f>
        <v>-51000</v>
      </c>
      <c r="BI238" s="181">
        <f>+BL238-AD238</f>
        <v>0</v>
      </c>
      <c r="BJ238" s="208"/>
      <c r="BK238" s="181"/>
      <c r="BL238" s="181"/>
    </row>
    <row r="239" spans="1:64" ht="39.75" customHeight="1" x14ac:dyDescent="0.25">
      <c r="A239" s="590"/>
      <c r="B239" s="521"/>
      <c r="C239" s="613"/>
      <c r="D239" s="13" t="s">
        <v>98</v>
      </c>
      <c r="E239" s="9" t="s">
        <v>99</v>
      </c>
      <c r="F239" s="310">
        <f>SUM(J239:U239)</f>
        <v>4</v>
      </c>
      <c r="G239" s="278">
        <v>4</v>
      </c>
      <c r="H239" s="278">
        <v>4</v>
      </c>
      <c r="I239" s="278">
        <v>4</v>
      </c>
      <c r="J239" s="278">
        <v>0</v>
      </c>
      <c r="K239" s="278">
        <v>0</v>
      </c>
      <c r="L239" s="278">
        <v>1</v>
      </c>
      <c r="M239" s="278">
        <v>0</v>
      </c>
      <c r="N239" s="278">
        <v>0</v>
      </c>
      <c r="O239" s="278">
        <v>1</v>
      </c>
      <c r="P239" s="278">
        <v>0</v>
      </c>
      <c r="Q239" s="278">
        <v>0</v>
      </c>
      <c r="R239" s="278">
        <v>1</v>
      </c>
      <c r="S239" s="278">
        <v>0</v>
      </c>
      <c r="T239" s="278">
        <v>0</v>
      </c>
      <c r="U239" s="278">
        <v>1</v>
      </c>
      <c r="Y239" s="44"/>
      <c r="AC239" s="176"/>
      <c r="AD239" s="177"/>
      <c r="AE239" s="176"/>
      <c r="AF239" s="178"/>
      <c r="AG239" s="179"/>
      <c r="AH239" s="178"/>
      <c r="AI239" s="179"/>
      <c r="AJ239" s="178"/>
      <c r="AK239" s="179"/>
      <c r="AL239" s="178"/>
      <c r="AM239" s="179"/>
      <c r="AN239" s="178"/>
      <c r="AO239" s="84"/>
      <c r="AP239" s="178"/>
      <c r="AQ239" s="84"/>
      <c r="AR239" s="178"/>
      <c r="AS239" s="84"/>
      <c r="AT239" s="178"/>
      <c r="AU239" s="84"/>
      <c r="AV239" s="178"/>
      <c r="AW239" s="84"/>
      <c r="AX239" s="178"/>
      <c r="AY239" s="84"/>
      <c r="AZ239" s="178"/>
      <c r="BA239" s="84"/>
      <c r="BB239" s="178"/>
      <c r="BC239" s="84"/>
      <c r="BD239" s="204">
        <f t="shared" ref="BD239:BD303" si="89">+AG239+AI239+AK239+AM239+AO239+AQ239+AS239+AU239+AW239+AY239+BA239+BC239</f>
        <v>0</v>
      </c>
      <c r="BE239" s="175" t="e">
        <f t="shared" ref="BE239:BE303" si="90">+BD239/AC239*100</f>
        <v>#DIV/0!</v>
      </c>
      <c r="BH239" s="205"/>
      <c r="BI239" s="205"/>
    </row>
    <row r="240" spans="1:64" ht="42.75" customHeight="1" x14ac:dyDescent="0.25">
      <c r="A240" s="590"/>
      <c r="B240" s="568" t="s">
        <v>722</v>
      </c>
      <c r="C240" s="613" t="s">
        <v>713</v>
      </c>
      <c r="D240" s="306" t="s">
        <v>439</v>
      </c>
      <c r="E240" s="306"/>
      <c r="F240" s="310">
        <f>+F241+F244</f>
        <v>18414</v>
      </c>
      <c r="G240" s="310">
        <f t="shared" ref="G240:U240" si="91">+G241+G244</f>
        <v>18414</v>
      </c>
      <c r="H240" s="310">
        <f t="shared" si="91"/>
        <v>20255</v>
      </c>
      <c r="I240" s="310">
        <f t="shared" si="91"/>
        <v>22281</v>
      </c>
      <c r="J240" s="310">
        <f t="shared" si="91"/>
        <v>1535</v>
      </c>
      <c r="K240" s="310">
        <f t="shared" si="91"/>
        <v>1535</v>
      </c>
      <c r="L240" s="310">
        <f t="shared" si="91"/>
        <v>1535</v>
      </c>
      <c r="M240" s="310">
        <f t="shared" si="91"/>
        <v>1535</v>
      </c>
      <c r="N240" s="310">
        <f t="shared" si="91"/>
        <v>1535</v>
      </c>
      <c r="O240" s="310">
        <f t="shared" si="91"/>
        <v>1535</v>
      </c>
      <c r="P240" s="310">
        <f t="shared" si="91"/>
        <v>1535</v>
      </c>
      <c r="Q240" s="310">
        <f t="shared" si="91"/>
        <v>1535</v>
      </c>
      <c r="R240" s="310">
        <f t="shared" si="91"/>
        <v>1535</v>
      </c>
      <c r="S240" s="310">
        <f t="shared" si="91"/>
        <v>1533</v>
      </c>
      <c r="T240" s="310">
        <f t="shared" si="91"/>
        <v>1533</v>
      </c>
      <c r="U240" s="310">
        <f t="shared" si="91"/>
        <v>1533</v>
      </c>
      <c r="AC240" s="176">
        <f>+AE240+AF240+AH240+AJ240+AL240+AN240+AP240+AR240+AT240+AV240+AX240+AZ240+BB240</f>
        <v>31938</v>
      </c>
      <c r="AD240" s="177">
        <f>+AG240+AI240+AK240+AM240+AO240+AQ240+AS240+AU240+AW240+AY240+BA240+BC240</f>
        <v>0</v>
      </c>
      <c r="AE240" s="176">
        <v>31938</v>
      </c>
      <c r="AF240" s="178"/>
      <c r="AG240" s="179"/>
      <c r="AH240" s="178"/>
      <c r="AI240" s="179"/>
      <c r="AJ240" s="178"/>
      <c r="AK240" s="179"/>
      <c r="AL240" s="178"/>
      <c r="AM240" s="179"/>
      <c r="AN240" s="178"/>
      <c r="AO240" s="84"/>
      <c r="AP240" s="178"/>
      <c r="AQ240" s="84"/>
      <c r="AR240" s="178"/>
      <c r="AS240" s="84"/>
      <c r="AT240" s="178"/>
      <c r="AU240" s="84"/>
      <c r="AV240" s="178"/>
      <c r="AW240" s="84"/>
      <c r="AX240" s="178"/>
      <c r="AY240" s="84"/>
      <c r="AZ240" s="178"/>
      <c r="BA240" s="84"/>
      <c r="BB240" s="178"/>
      <c r="BC240" s="84"/>
      <c r="BD240" s="204">
        <f t="shared" si="89"/>
        <v>0</v>
      </c>
      <c r="BE240" s="175">
        <f t="shared" si="90"/>
        <v>0</v>
      </c>
      <c r="BH240" s="181">
        <f>+BK240-AC240</f>
        <v>-31938</v>
      </c>
      <c r="BI240" s="181">
        <f>+BL240-AD240</f>
        <v>0</v>
      </c>
      <c r="BJ240" s="208"/>
      <c r="BK240" s="181"/>
      <c r="BL240" s="181"/>
    </row>
    <row r="241" spans="1:64" ht="64.5" customHeight="1" x14ac:dyDescent="0.25">
      <c r="A241" s="590"/>
      <c r="B241" s="568"/>
      <c r="C241" s="613"/>
      <c r="D241" s="53" t="s">
        <v>566</v>
      </c>
      <c r="E241" s="59" t="s">
        <v>457</v>
      </c>
      <c r="F241" s="310">
        <f>SUM(J241:U241)</f>
        <v>16500</v>
      </c>
      <c r="G241" s="342">
        <v>16500</v>
      </c>
      <c r="H241" s="279">
        <v>18150</v>
      </c>
      <c r="I241" s="279">
        <v>19965</v>
      </c>
      <c r="J241" s="279">
        <v>1375</v>
      </c>
      <c r="K241" s="279">
        <v>1375</v>
      </c>
      <c r="L241" s="279">
        <v>1375</v>
      </c>
      <c r="M241" s="279">
        <v>1375</v>
      </c>
      <c r="N241" s="279">
        <v>1375</v>
      </c>
      <c r="O241" s="279">
        <v>1375</v>
      </c>
      <c r="P241" s="279">
        <v>1375</v>
      </c>
      <c r="Q241" s="279">
        <v>1375</v>
      </c>
      <c r="R241" s="279">
        <v>1375</v>
      </c>
      <c r="S241" s="279">
        <v>1375</v>
      </c>
      <c r="T241" s="279">
        <v>1375</v>
      </c>
      <c r="U241" s="279">
        <v>1375</v>
      </c>
      <c r="V241" s="54"/>
      <c r="W241" s="54"/>
      <c r="X241" s="305"/>
      <c r="AC241" s="176"/>
      <c r="AD241" s="177"/>
      <c r="AE241" s="176"/>
      <c r="AF241" s="178"/>
      <c r="AG241" s="179"/>
      <c r="AH241" s="178"/>
      <c r="AI241" s="179"/>
      <c r="AJ241" s="178"/>
      <c r="AK241" s="179"/>
      <c r="AL241" s="178"/>
      <c r="AM241" s="179"/>
      <c r="AN241" s="178"/>
      <c r="AO241" s="84"/>
      <c r="AP241" s="178"/>
      <c r="AQ241" s="84"/>
      <c r="AR241" s="178"/>
      <c r="AS241" s="84"/>
      <c r="AT241" s="178"/>
      <c r="AU241" s="84"/>
      <c r="AV241" s="178"/>
      <c r="AW241" s="84"/>
      <c r="AX241" s="178"/>
      <c r="AY241" s="84"/>
      <c r="AZ241" s="178"/>
      <c r="BA241" s="84"/>
      <c r="BB241" s="178"/>
      <c r="BC241" s="84"/>
      <c r="BD241" s="204">
        <f t="shared" si="89"/>
        <v>0</v>
      </c>
      <c r="BE241" s="175" t="e">
        <f t="shared" si="90"/>
        <v>#DIV/0!</v>
      </c>
      <c r="BH241" s="205"/>
      <c r="BI241" s="205"/>
    </row>
    <row r="242" spans="1:64" ht="36" customHeight="1" x14ac:dyDescent="0.25">
      <c r="A242" s="590"/>
      <c r="B242" s="568"/>
      <c r="C242" s="613"/>
      <c r="D242" s="53" t="s">
        <v>113</v>
      </c>
      <c r="E242" s="59" t="s">
        <v>112</v>
      </c>
      <c r="F242" s="310">
        <f t="shared" ref="F242:F245" si="92">SUM(J242:U242)</f>
        <v>4125</v>
      </c>
      <c r="G242" s="342">
        <v>4125</v>
      </c>
      <c r="H242" s="279">
        <v>4538</v>
      </c>
      <c r="I242" s="279">
        <v>4991</v>
      </c>
      <c r="J242" s="278">
        <v>344</v>
      </c>
      <c r="K242" s="278">
        <v>344</v>
      </c>
      <c r="L242" s="278">
        <v>344</v>
      </c>
      <c r="M242" s="278">
        <v>344</v>
      </c>
      <c r="N242" s="278">
        <v>344</v>
      </c>
      <c r="O242" s="278">
        <v>344</v>
      </c>
      <c r="P242" s="278">
        <v>344</v>
      </c>
      <c r="Q242" s="278">
        <v>344</v>
      </c>
      <c r="R242" s="278">
        <v>344</v>
      </c>
      <c r="S242" s="278">
        <v>343</v>
      </c>
      <c r="T242" s="278">
        <v>343</v>
      </c>
      <c r="U242" s="278">
        <v>343</v>
      </c>
      <c r="V242" s="54"/>
      <c r="W242" s="54"/>
      <c r="X242" s="305"/>
      <c r="AC242" s="176"/>
      <c r="AD242" s="177"/>
      <c r="AE242" s="176"/>
      <c r="AF242" s="178"/>
      <c r="AG242" s="179"/>
      <c r="AH242" s="178"/>
      <c r="AI242" s="179"/>
      <c r="AJ242" s="178"/>
      <c r="AK242" s="179"/>
      <c r="AL242" s="178"/>
      <c r="AM242" s="179"/>
      <c r="AN242" s="178"/>
      <c r="AO242" s="84"/>
      <c r="AP242" s="178"/>
      <c r="AQ242" s="84"/>
      <c r="AR242" s="178"/>
      <c r="AS242" s="84"/>
      <c r="AT242" s="178"/>
      <c r="AU242" s="84"/>
      <c r="AV242" s="178"/>
      <c r="AW242" s="84"/>
      <c r="AX242" s="178"/>
      <c r="AY242" s="84"/>
      <c r="AZ242" s="178"/>
      <c r="BA242" s="84"/>
      <c r="BB242" s="178"/>
      <c r="BC242" s="84"/>
      <c r="BD242" s="204">
        <f t="shared" si="89"/>
        <v>0</v>
      </c>
      <c r="BE242" s="175" t="e">
        <f t="shared" si="90"/>
        <v>#DIV/0!</v>
      </c>
      <c r="BH242" s="205"/>
      <c r="BI242" s="205"/>
    </row>
    <row r="243" spans="1:64" ht="51.75" customHeight="1" x14ac:dyDescent="0.25">
      <c r="A243" s="590"/>
      <c r="B243" s="568"/>
      <c r="C243" s="613"/>
      <c r="D243" s="53" t="s">
        <v>114</v>
      </c>
      <c r="E243" s="59" t="s">
        <v>115</v>
      </c>
      <c r="F243" s="310">
        <f t="shared" si="92"/>
        <v>3300</v>
      </c>
      <c r="G243" s="342">
        <v>3300</v>
      </c>
      <c r="H243" s="279">
        <v>3630</v>
      </c>
      <c r="I243" s="279">
        <v>3993</v>
      </c>
      <c r="J243" s="278">
        <v>275</v>
      </c>
      <c r="K243" s="278">
        <v>275</v>
      </c>
      <c r="L243" s="278">
        <v>275</v>
      </c>
      <c r="M243" s="278">
        <v>275</v>
      </c>
      <c r="N243" s="278">
        <v>275</v>
      </c>
      <c r="O243" s="278">
        <v>275</v>
      </c>
      <c r="P243" s="278">
        <v>275</v>
      </c>
      <c r="Q243" s="278">
        <v>275</v>
      </c>
      <c r="R243" s="278">
        <v>275</v>
      </c>
      <c r="S243" s="278">
        <v>275</v>
      </c>
      <c r="T243" s="278">
        <v>275</v>
      </c>
      <c r="U243" s="278">
        <v>275</v>
      </c>
      <c r="V243" s="54"/>
      <c r="W243" s="54"/>
      <c r="X243" s="305"/>
      <c r="AC243" s="176"/>
      <c r="AD243" s="177"/>
      <c r="AE243" s="176"/>
      <c r="AF243" s="178"/>
      <c r="AG243" s="179"/>
      <c r="AH243" s="178"/>
      <c r="AI243" s="179"/>
      <c r="AJ243" s="178"/>
      <c r="AK243" s="179"/>
      <c r="AL243" s="178"/>
      <c r="AM243" s="179"/>
      <c r="AN243" s="178"/>
      <c r="AO243" s="84"/>
      <c r="AP243" s="178"/>
      <c r="AQ243" s="84"/>
      <c r="AR243" s="178"/>
      <c r="AS243" s="84"/>
      <c r="AT243" s="178"/>
      <c r="AU243" s="84"/>
      <c r="AV243" s="178"/>
      <c r="AW243" s="84"/>
      <c r="AX243" s="178"/>
      <c r="AY243" s="84"/>
      <c r="AZ243" s="178"/>
      <c r="BA243" s="84"/>
      <c r="BB243" s="178"/>
      <c r="BC243" s="84"/>
      <c r="BD243" s="204">
        <f t="shared" si="89"/>
        <v>0</v>
      </c>
      <c r="BE243" s="175" t="e">
        <f t="shared" si="90"/>
        <v>#DIV/0!</v>
      </c>
      <c r="BH243" s="205"/>
      <c r="BI243" s="205"/>
    </row>
    <row r="244" spans="1:64" ht="49.5" customHeight="1" x14ac:dyDescent="0.25">
      <c r="A244" s="590"/>
      <c r="B244" s="568"/>
      <c r="C244" s="613"/>
      <c r="D244" s="53" t="s">
        <v>116</v>
      </c>
      <c r="E244" s="59" t="s">
        <v>111</v>
      </c>
      <c r="F244" s="310">
        <f t="shared" si="92"/>
        <v>1914</v>
      </c>
      <c r="G244" s="342">
        <v>1914</v>
      </c>
      <c r="H244" s="279">
        <v>2105</v>
      </c>
      <c r="I244" s="279">
        <v>2316</v>
      </c>
      <c r="J244" s="278">
        <v>160</v>
      </c>
      <c r="K244" s="278">
        <v>160</v>
      </c>
      <c r="L244" s="278">
        <v>160</v>
      </c>
      <c r="M244" s="278">
        <v>160</v>
      </c>
      <c r="N244" s="278">
        <v>160</v>
      </c>
      <c r="O244" s="278">
        <v>160</v>
      </c>
      <c r="P244" s="278">
        <v>160</v>
      </c>
      <c r="Q244" s="278">
        <v>160</v>
      </c>
      <c r="R244" s="278">
        <v>160</v>
      </c>
      <c r="S244" s="278">
        <v>158</v>
      </c>
      <c r="T244" s="278">
        <v>158</v>
      </c>
      <c r="U244" s="278">
        <v>158</v>
      </c>
      <c r="V244" s="54"/>
      <c r="W244" s="54"/>
      <c r="X244" s="305"/>
      <c r="AC244" s="176"/>
      <c r="AD244" s="177"/>
      <c r="AE244" s="176"/>
      <c r="AF244" s="178"/>
      <c r="AG244" s="179"/>
      <c r="AH244" s="178"/>
      <c r="AI244" s="179"/>
      <c r="AJ244" s="178"/>
      <c r="AK244" s="179"/>
      <c r="AL244" s="178"/>
      <c r="AM244" s="179"/>
      <c r="AN244" s="178"/>
      <c r="AO244" s="84"/>
      <c r="AP244" s="178"/>
      <c r="AQ244" s="84"/>
      <c r="AR244" s="178"/>
      <c r="AS244" s="84"/>
      <c r="AT244" s="178"/>
      <c r="AU244" s="84"/>
      <c r="AV244" s="178"/>
      <c r="AW244" s="84"/>
      <c r="AX244" s="178"/>
      <c r="AY244" s="84"/>
      <c r="AZ244" s="178"/>
      <c r="BA244" s="84"/>
      <c r="BB244" s="178"/>
      <c r="BC244" s="84"/>
      <c r="BD244" s="204">
        <f t="shared" si="89"/>
        <v>0</v>
      </c>
      <c r="BE244" s="175" t="e">
        <f t="shared" si="90"/>
        <v>#DIV/0!</v>
      </c>
      <c r="BH244" s="205"/>
      <c r="BI244" s="205"/>
    </row>
    <row r="245" spans="1:64" ht="42" customHeight="1" x14ac:dyDescent="0.25">
      <c r="A245" s="590"/>
      <c r="B245" s="568"/>
      <c r="C245" s="613"/>
      <c r="D245" s="53" t="s">
        <v>117</v>
      </c>
      <c r="E245" s="59" t="s">
        <v>50</v>
      </c>
      <c r="F245" s="310">
        <f t="shared" si="92"/>
        <v>4125</v>
      </c>
      <c r="G245" s="342">
        <v>4125</v>
      </c>
      <c r="H245" s="279">
        <v>4538</v>
      </c>
      <c r="I245" s="279">
        <v>4991</v>
      </c>
      <c r="J245" s="278">
        <v>344</v>
      </c>
      <c r="K245" s="278">
        <v>344</v>
      </c>
      <c r="L245" s="278">
        <v>344</v>
      </c>
      <c r="M245" s="278">
        <v>344</v>
      </c>
      <c r="N245" s="278">
        <v>344</v>
      </c>
      <c r="O245" s="278">
        <v>344</v>
      </c>
      <c r="P245" s="278">
        <v>344</v>
      </c>
      <c r="Q245" s="278">
        <v>344</v>
      </c>
      <c r="R245" s="278">
        <v>344</v>
      </c>
      <c r="S245" s="278">
        <v>343</v>
      </c>
      <c r="T245" s="278">
        <v>343</v>
      </c>
      <c r="U245" s="278">
        <v>343</v>
      </c>
      <c r="V245" s="54"/>
      <c r="W245" s="54"/>
      <c r="X245" s="305"/>
      <c r="AC245" s="176"/>
      <c r="AD245" s="177"/>
      <c r="AE245" s="176"/>
      <c r="AF245" s="178"/>
      <c r="AG245" s="179"/>
      <c r="AH245" s="178"/>
      <c r="AI245" s="179"/>
      <c r="AJ245" s="178"/>
      <c r="AK245" s="179"/>
      <c r="AL245" s="178"/>
      <c r="AM245" s="179"/>
      <c r="AN245" s="178"/>
      <c r="AO245" s="84"/>
      <c r="AP245" s="178"/>
      <c r="AQ245" s="84"/>
      <c r="AR245" s="178"/>
      <c r="AS245" s="84"/>
      <c r="AT245" s="178"/>
      <c r="AU245" s="84"/>
      <c r="AV245" s="178"/>
      <c r="AW245" s="84"/>
      <c r="AX245" s="178"/>
      <c r="AY245" s="84"/>
      <c r="AZ245" s="178"/>
      <c r="BA245" s="84"/>
      <c r="BB245" s="178"/>
      <c r="BC245" s="84"/>
      <c r="BD245" s="204">
        <f t="shared" si="89"/>
        <v>0</v>
      </c>
      <c r="BE245" s="175" t="e">
        <f t="shared" si="90"/>
        <v>#DIV/0!</v>
      </c>
      <c r="BH245" s="205"/>
      <c r="BI245" s="205"/>
    </row>
    <row r="246" spans="1:64" ht="57.75" customHeight="1" x14ac:dyDescent="0.25">
      <c r="A246" s="590"/>
      <c r="B246" s="614" t="s">
        <v>723</v>
      </c>
      <c r="C246" s="530" t="s">
        <v>714</v>
      </c>
      <c r="D246" s="306" t="s">
        <v>439</v>
      </c>
      <c r="E246" s="306"/>
      <c r="F246" s="310">
        <f t="shared" ref="F246:U246" si="93">SUM(F247)</f>
        <v>300</v>
      </c>
      <c r="G246" s="310">
        <f t="shared" si="93"/>
        <v>300</v>
      </c>
      <c r="H246" s="310">
        <f t="shared" si="93"/>
        <v>330</v>
      </c>
      <c r="I246" s="310">
        <f t="shared" si="93"/>
        <v>363</v>
      </c>
      <c r="J246" s="310">
        <f t="shared" si="93"/>
        <v>25</v>
      </c>
      <c r="K246" s="310">
        <f t="shared" si="93"/>
        <v>25</v>
      </c>
      <c r="L246" s="310">
        <f t="shared" si="93"/>
        <v>25</v>
      </c>
      <c r="M246" s="310">
        <f t="shared" si="93"/>
        <v>25</v>
      </c>
      <c r="N246" s="310">
        <f t="shared" si="93"/>
        <v>25</v>
      </c>
      <c r="O246" s="310">
        <f t="shared" si="93"/>
        <v>25</v>
      </c>
      <c r="P246" s="310">
        <f t="shared" si="93"/>
        <v>25</v>
      </c>
      <c r="Q246" s="310">
        <f t="shared" si="93"/>
        <v>25</v>
      </c>
      <c r="R246" s="310">
        <f t="shared" si="93"/>
        <v>25</v>
      </c>
      <c r="S246" s="310">
        <f t="shared" si="93"/>
        <v>25</v>
      </c>
      <c r="T246" s="310">
        <f t="shared" si="93"/>
        <v>25</v>
      </c>
      <c r="U246" s="310">
        <f t="shared" si="93"/>
        <v>25</v>
      </c>
      <c r="AC246" s="176">
        <f>+AE246+AF246+AH246+AJ246+AL246+AN246+AP246+AR246+AT246+AV246+AX246+AZ246+BB246</f>
        <v>0</v>
      </c>
      <c r="AD246" s="177">
        <f>+AG246+AI246+AK246+AM246+AO246+AQ246+AS246+AU246+AW246+AY246+BA246+BC246</f>
        <v>0</v>
      </c>
      <c r="AE246" s="176">
        <v>0</v>
      </c>
      <c r="AF246" s="178"/>
      <c r="AG246" s="179"/>
      <c r="AH246" s="178"/>
      <c r="AI246" s="179"/>
      <c r="AJ246" s="178"/>
      <c r="AK246" s="179"/>
      <c r="AL246" s="178"/>
      <c r="AM246" s="179"/>
      <c r="AN246" s="178"/>
      <c r="AO246" s="84"/>
      <c r="AP246" s="178"/>
      <c r="AQ246" s="84"/>
      <c r="AR246" s="178"/>
      <c r="AS246" s="84"/>
      <c r="AT246" s="178"/>
      <c r="AU246" s="84"/>
      <c r="AV246" s="178"/>
      <c r="AW246" s="84"/>
      <c r="AX246" s="178"/>
      <c r="AY246" s="84"/>
      <c r="AZ246" s="178"/>
      <c r="BA246" s="84"/>
      <c r="BB246" s="178"/>
      <c r="BC246" s="84"/>
      <c r="BD246" s="204">
        <f t="shared" si="89"/>
        <v>0</v>
      </c>
      <c r="BE246" s="175" t="e">
        <f t="shared" si="90"/>
        <v>#DIV/0!</v>
      </c>
      <c r="BH246" s="181">
        <f>+BK246-AC246</f>
        <v>0</v>
      </c>
      <c r="BI246" s="181">
        <f>+BL246-AD246</f>
        <v>0</v>
      </c>
      <c r="BJ246" s="208"/>
      <c r="BK246" s="181"/>
      <c r="BL246" s="181"/>
    </row>
    <row r="247" spans="1:64" ht="38.25" customHeight="1" x14ac:dyDescent="0.25">
      <c r="A247" s="590"/>
      <c r="B247" s="614"/>
      <c r="C247" s="530"/>
      <c r="D247" s="49" t="s">
        <v>567</v>
      </c>
      <c r="E247" s="20" t="s">
        <v>101</v>
      </c>
      <c r="F247" s="310">
        <f>SUM(J247:U247)</f>
        <v>300</v>
      </c>
      <c r="G247" s="278">
        <v>300</v>
      </c>
      <c r="H247" s="278">
        <v>330</v>
      </c>
      <c r="I247" s="278">
        <v>363</v>
      </c>
      <c r="J247" s="278">
        <v>25</v>
      </c>
      <c r="K247" s="278">
        <v>25</v>
      </c>
      <c r="L247" s="278">
        <v>25</v>
      </c>
      <c r="M247" s="278">
        <v>25</v>
      </c>
      <c r="N247" s="278">
        <v>25</v>
      </c>
      <c r="O247" s="278">
        <v>25</v>
      </c>
      <c r="P247" s="278">
        <v>25</v>
      </c>
      <c r="Q247" s="278">
        <v>25</v>
      </c>
      <c r="R247" s="278">
        <v>25</v>
      </c>
      <c r="S247" s="278">
        <v>25</v>
      </c>
      <c r="T247" s="278">
        <v>25</v>
      </c>
      <c r="U247" s="278">
        <v>25</v>
      </c>
      <c r="AC247" s="176"/>
      <c r="AD247" s="177"/>
      <c r="AE247" s="176"/>
      <c r="AF247" s="178"/>
      <c r="AG247" s="179"/>
      <c r="AH247" s="178"/>
      <c r="AI247" s="179"/>
      <c r="AJ247" s="178"/>
      <c r="AK247" s="179"/>
      <c r="AL247" s="178"/>
      <c r="AM247" s="179"/>
      <c r="AN247" s="178"/>
      <c r="AO247" s="179"/>
      <c r="AP247" s="178"/>
      <c r="AQ247" s="84"/>
      <c r="AR247" s="178"/>
      <c r="AS247" s="84"/>
      <c r="AT247" s="178"/>
      <c r="AU247" s="84"/>
      <c r="AV247" s="178"/>
      <c r="AW247" s="84"/>
      <c r="AX247" s="178"/>
      <c r="AY247" s="84"/>
      <c r="AZ247" s="178"/>
      <c r="BA247" s="84"/>
      <c r="BB247" s="178"/>
      <c r="BC247" s="84"/>
      <c r="BD247" s="204">
        <f t="shared" si="89"/>
        <v>0</v>
      </c>
      <c r="BE247" s="175" t="e">
        <f t="shared" si="90"/>
        <v>#DIV/0!</v>
      </c>
      <c r="BH247" s="205"/>
      <c r="BI247" s="205"/>
    </row>
    <row r="248" spans="1:64" ht="25.5" customHeight="1" x14ac:dyDescent="0.25">
      <c r="A248" s="590"/>
      <c r="B248" s="614"/>
      <c r="C248" s="530"/>
      <c r="D248" s="13" t="s">
        <v>513</v>
      </c>
      <c r="E248" s="59" t="s">
        <v>568</v>
      </c>
      <c r="F248" s="310">
        <f t="shared" ref="F248:F249" si="94">SUM(J248:U248)</f>
        <v>300</v>
      </c>
      <c r="G248" s="278">
        <v>300</v>
      </c>
      <c r="H248" s="278">
        <v>330</v>
      </c>
      <c r="I248" s="278">
        <v>363</v>
      </c>
      <c r="J248" s="278">
        <v>25</v>
      </c>
      <c r="K248" s="278">
        <v>25</v>
      </c>
      <c r="L248" s="278">
        <v>25</v>
      </c>
      <c r="M248" s="278">
        <v>25</v>
      </c>
      <c r="N248" s="278">
        <v>25</v>
      </c>
      <c r="O248" s="278">
        <v>25</v>
      </c>
      <c r="P248" s="278">
        <v>25</v>
      </c>
      <c r="Q248" s="278">
        <v>25</v>
      </c>
      <c r="R248" s="278">
        <v>25</v>
      </c>
      <c r="S248" s="278">
        <v>25</v>
      </c>
      <c r="T248" s="278">
        <v>25</v>
      </c>
      <c r="U248" s="278">
        <v>25</v>
      </c>
      <c r="AC248" s="176"/>
      <c r="AD248" s="177"/>
      <c r="AE248" s="176"/>
      <c r="AF248" s="178"/>
      <c r="AG248" s="179"/>
      <c r="AH248" s="178"/>
      <c r="AI248" s="179"/>
      <c r="AJ248" s="178"/>
      <c r="AK248" s="179"/>
      <c r="AL248" s="178"/>
      <c r="AM248" s="179"/>
      <c r="AN248" s="178"/>
      <c r="AO248" s="84"/>
      <c r="AP248" s="178"/>
      <c r="AQ248" s="84"/>
      <c r="AR248" s="178"/>
      <c r="AS248" s="84"/>
      <c r="AT248" s="178"/>
      <c r="AU248" s="84"/>
      <c r="AV248" s="178"/>
      <c r="AW248" s="84"/>
      <c r="AX248" s="178"/>
      <c r="AY248" s="84"/>
      <c r="AZ248" s="178"/>
      <c r="BA248" s="84"/>
      <c r="BB248" s="178"/>
      <c r="BC248" s="84"/>
      <c r="BD248" s="204">
        <f t="shared" si="89"/>
        <v>0</v>
      </c>
      <c r="BE248" s="175" t="e">
        <f t="shared" si="90"/>
        <v>#DIV/0!</v>
      </c>
      <c r="BH248" s="205"/>
      <c r="BI248" s="205"/>
    </row>
    <row r="249" spans="1:64" ht="38.25" customHeight="1" x14ac:dyDescent="0.25">
      <c r="A249" s="590"/>
      <c r="B249" s="614"/>
      <c r="C249" s="530"/>
      <c r="D249" s="13" t="s">
        <v>514</v>
      </c>
      <c r="E249" s="9" t="s">
        <v>568</v>
      </c>
      <c r="F249" s="310">
        <f t="shared" si="94"/>
        <v>300</v>
      </c>
      <c r="G249" s="278">
        <v>300</v>
      </c>
      <c r="H249" s="278">
        <v>330</v>
      </c>
      <c r="I249" s="278">
        <v>363</v>
      </c>
      <c r="J249" s="278">
        <v>25</v>
      </c>
      <c r="K249" s="278">
        <v>25</v>
      </c>
      <c r="L249" s="278">
        <v>25</v>
      </c>
      <c r="M249" s="278">
        <v>25</v>
      </c>
      <c r="N249" s="278">
        <v>25</v>
      </c>
      <c r="O249" s="278">
        <v>25</v>
      </c>
      <c r="P249" s="278">
        <v>25</v>
      </c>
      <c r="Q249" s="278">
        <v>25</v>
      </c>
      <c r="R249" s="278">
        <v>25</v>
      </c>
      <c r="S249" s="278">
        <v>25</v>
      </c>
      <c r="T249" s="278">
        <v>25</v>
      </c>
      <c r="U249" s="278">
        <v>25</v>
      </c>
      <c r="AC249" s="176"/>
      <c r="AD249" s="177"/>
      <c r="AE249" s="176"/>
      <c r="AF249" s="178"/>
      <c r="AG249" s="179"/>
      <c r="AH249" s="178"/>
      <c r="AI249" s="179"/>
      <c r="AJ249" s="178"/>
      <c r="AK249" s="179"/>
      <c r="AL249" s="178"/>
      <c r="AM249" s="179"/>
      <c r="AN249" s="178"/>
      <c r="AO249" s="84"/>
      <c r="AP249" s="178"/>
      <c r="AQ249" s="84"/>
      <c r="AR249" s="178"/>
      <c r="AS249" s="84"/>
      <c r="AT249" s="178"/>
      <c r="AU249" s="84"/>
      <c r="AV249" s="178"/>
      <c r="AW249" s="84"/>
      <c r="AX249" s="178"/>
      <c r="AY249" s="84"/>
      <c r="AZ249" s="178"/>
      <c r="BA249" s="84"/>
      <c r="BB249" s="178"/>
      <c r="BC249" s="84"/>
      <c r="BD249" s="204">
        <f t="shared" si="89"/>
        <v>0</v>
      </c>
      <c r="BE249" s="175" t="e">
        <f t="shared" si="90"/>
        <v>#DIV/0!</v>
      </c>
      <c r="BH249" s="205"/>
      <c r="BI249" s="205"/>
    </row>
    <row r="250" spans="1:64" ht="45.75" customHeight="1" x14ac:dyDescent="0.25">
      <c r="A250" s="590"/>
      <c r="B250" s="568" t="s">
        <v>724</v>
      </c>
      <c r="C250" s="612" t="s">
        <v>715</v>
      </c>
      <c r="D250" s="306" t="s">
        <v>439</v>
      </c>
      <c r="E250" s="306"/>
      <c r="F250" s="310">
        <f>+F254+F251</f>
        <v>21280</v>
      </c>
      <c r="G250" s="310">
        <f t="shared" ref="G250:U250" si="95">+G254+G251</f>
        <v>21280</v>
      </c>
      <c r="H250" s="310">
        <f t="shared" si="95"/>
        <v>23408</v>
      </c>
      <c r="I250" s="310">
        <f t="shared" si="95"/>
        <v>25749</v>
      </c>
      <c r="J250" s="310">
        <f t="shared" si="95"/>
        <v>1774</v>
      </c>
      <c r="K250" s="310">
        <f t="shared" si="95"/>
        <v>1774</v>
      </c>
      <c r="L250" s="310">
        <f t="shared" si="95"/>
        <v>1774</v>
      </c>
      <c r="M250" s="310">
        <f t="shared" si="95"/>
        <v>1774</v>
      </c>
      <c r="N250" s="310">
        <f t="shared" si="95"/>
        <v>1774</v>
      </c>
      <c r="O250" s="310">
        <f t="shared" si="95"/>
        <v>1774</v>
      </c>
      <c r="P250" s="310">
        <f t="shared" si="95"/>
        <v>1774</v>
      </c>
      <c r="Q250" s="310">
        <f t="shared" si="95"/>
        <v>1774</v>
      </c>
      <c r="R250" s="310">
        <f t="shared" si="95"/>
        <v>1774</v>
      </c>
      <c r="S250" s="310">
        <f t="shared" si="95"/>
        <v>1774</v>
      </c>
      <c r="T250" s="310">
        <f t="shared" si="95"/>
        <v>1770</v>
      </c>
      <c r="U250" s="310">
        <f t="shared" si="95"/>
        <v>1770</v>
      </c>
      <c r="AC250" s="176">
        <f>+AE250+AF250+AH250+AJ250+AL250+AN250+AP250+AR250+AT250+AV250+AX250+AZ250+BB250</f>
        <v>0</v>
      </c>
      <c r="AD250" s="177">
        <f>+AG250+AI250+AK250+AM250+AO250+AQ250+AS250+AU250+AW250+AY250+BA250+BC250</f>
        <v>0</v>
      </c>
      <c r="AE250" s="176">
        <v>0</v>
      </c>
      <c r="AF250" s="178"/>
      <c r="AG250" s="179"/>
      <c r="AH250" s="178"/>
      <c r="AI250" s="179"/>
      <c r="AJ250" s="178"/>
      <c r="AK250" s="179"/>
      <c r="AL250" s="178"/>
      <c r="AM250" s="179"/>
      <c r="AN250" s="178"/>
      <c r="AO250" s="84"/>
      <c r="AP250" s="178"/>
      <c r="AQ250" s="84"/>
      <c r="AR250" s="178"/>
      <c r="AS250" s="84"/>
      <c r="AT250" s="178"/>
      <c r="AU250" s="84"/>
      <c r="AV250" s="178"/>
      <c r="AW250" s="84"/>
      <c r="AX250" s="178"/>
      <c r="AY250" s="84"/>
      <c r="AZ250" s="178"/>
      <c r="BA250" s="84"/>
      <c r="BB250" s="178"/>
      <c r="BC250" s="84"/>
      <c r="BD250" s="204">
        <f t="shared" si="89"/>
        <v>0</v>
      </c>
      <c r="BE250" s="175" t="e">
        <f t="shared" si="90"/>
        <v>#DIV/0!</v>
      </c>
      <c r="BH250" s="181">
        <f>+BK250-AC250</f>
        <v>0</v>
      </c>
      <c r="BI250" s="181">
        <f>+BL250-AD250</f>
        <v>0</v>
      </c>
      <c r="BJ250" s="208"/>
      <c r="BK250" s="181"/>
      <c r="BL250" s="181"/>
    </row>
    <row r="251" spans="1:64" ht="25.5" customHeight="1" x14ac:dyDescent="0.25">
      <c r="A251" s="590"/>
      <c r="B251" s="568"/>
      <c r="C251" s="612"/>
      <c r="D251" s="53" t="s">
        <v>565</v>
      </c>
      <c r="E251" s="59" t="s">
        <v>33</v>
      </c>
      <c r="F251" s="310">
        <f>SUM(J251:U251)</f>
        <v>1280</v>
      </c>
      <c r="G251" s="342">
        <v>1280</v>
      </c>
      <c r="H251" s="279">
        <v>1408</v>
      </c>
      <c r="I251" s="279">
        <v>1549</v>
      </c>
      <c r="J251" s="278">
        <v>107</v>
      </c>
      <c r="K251" s="278">
        <v>107</v>
      </c>
      <c r="L251" s="278">
        <v>107</v>
      </c>
      <c r="M251" s="278">
        <v>107</v>
      </c>
      <c r="N251" s="278">
        <v>107</v>
      </c>
      <c r="O251" s="278">
        <v>107</v>
      </c>
      <c r="P251" s="278">
        <v>107</v>
      </c>
      <c r="Q251" s="278">
        <v>107</v>
      </c>
      <c r="R251" s="278">
        <v>107</v>
      </c>
      <c r="S251" s="278">
        <v>107</v>
      </c>
      <c r="T251" s="278">
        <v>105</v>
      </c>
      <c r="U251" s="278">
        <v>105</v>
      </c>
      <c r="AC251" s="176"/>
      <c r="AD251" s="177"/>
      <c r="AE251" s="176"/>
      <c r="AF251" s="178"/>
      <c r="AG251" s="179"/>
      <c r="AH251" s="178"/>
      <c r="AI251" s="179"/>
      <c r="AJ251" s="178"/>
      <c r="AK251" s="179"/>
      <c r="AL251" s="178"/>
      <c r="AM251" s="179"/>
      <c r="AN251" s="178"/>
      <c r="AO251" s="84"/>
      <c r="AP251" s="178"/>
      <c r="AQ251" s="84"/>
      <c r="AR251" s="178"/>
      <c r="AS251" s="84"/>
      <c r="AT251" s="178"/>
      <c r="AU251" s="84"/>
      <c r="AV251" s="178"/>
      <c r="AW251" s="84"/>
      <c r="AX251" s="178"/>
      <c r="AY251" s="84"/>
      <c r="AZ251" s="178"/>
      <c r="BA251" s="84"/>
      <c r="BB251" s="178"/>
      <c r="BC251" s="84"/>
      <c r="BD251" s="204">
        <f t="shared" si="89"/>
        <v>0</v>
      </c>
      <c r="BE251" s="175" t="e">
        <f t="shared" si="90"/>
        <v>#DIV/0!</v>
      </c>
      <c r="BH251" s="205"/>
      <c r="BI251" s="205"/>
    </row>
    <row r="252" spans="1:64" ht="25.5" customHeight="1" x14ac:dyDescent="0.25">
      <c r="A252" s="590"/>
      <c r="B252" s="568"/>
      <c r="C252" s="612"/>
      <c r="D252" s="53" t="s">
        <v>118</v>
      </c>
      <c r="E252" s="59" t="s">
        <v>119</v>
      </c>
      <c r="F252" s="310">
        <f t="shared" ref="F252:F254" si="96">SUM(J252:U252)</f>
        <v>2000</v>
      </c>
      <c r="G252" s="342">
        <v>2000</v>
      </c>
      <c r="H252" s="279">
        <v>2200</v>
      </c>
      <c r="I252" s="279">
        <v>2420</v>
      </c>
      <c r="J252" s="278">
        <v>167</v>
      </c>
      <c r="K252" s="278">
        <v>167</v>
      </c>
      <c r="L252" s="278">
        <v>167</v>
      </c>
      <c r="M252" s="278">
        <v>167</v>
      </c>
      <c r="N252" s="278">
        <v>167</v>
      </c>
      <c r="O252" s="278">
        <v>167</v>
      </c>
      <c r="P252" s="278">
        <v>167</v>
      </c>
      <c r="Q252" s="278">
        <v>167</v>
      </c>
      <c r="R252" s="278">
        <v>167</v>
      </c>
      <c r="S252" s="278">
        <v>167</v>
      </c>
      <c r="T252" s="278">
        <v>165</v>
      </c>
      <c r="U252" s="278">
        <v>165</v>
      </c>
      <c r="AC252" s="176"/>
      <c r="AD252" s="177"/>
      <c r="AE252" s="176"/>
      <c r="AF252" s="178"/>
      <c r="AG252" s="179"/>
      <c r="AH252" s="178"/>
      <c r="AI252" s="179"/>
      <c r="AJ252" s="178"/>
      <c r="AK252" s="179"/>
      <c r="AL252" s="178"/>
      <c r="AM252" s="179"/>
      <c r="AN252" s="178"/>
      <c r="AO252" s="84"/>
      <c r="AP252" s="178"/>
      <c r="AQ252" s="84"/>
      <c r="AR252" s="178"/>
      <c r="AS252" s="84"/>
      <c r="AT252" s="178"/>
      <c r="AU252" s="84"/>
      <c r="AV252" s="178"/>
      <c r="AW252" s="84"/>
      <c r="AX252" s="178"/>
      <c r="AY252" s="84"/>
      <c r="AZ252" s="178"/>
      <c r="BA252" s="84"/>
      <c r="BB252" s="178"/>
      <c r="BC252" s="84"/>
      <c r="BD252" s="204">
        <f t="shared" si="89"/>
        <v>0</v>
      </c>
      <c r="BE252" s="175" t="e">
        <f t="shared" si="90"/>
        <v>#DIV/0!</v>
      </c>
      <c r="BH252" s="205"/>
      <c r="BI252" s="205"/>
    </row>
    <row r="253" spans="1:64" ht="25.5" customHeight="1" x14ac:dyDescent="0.25">
      <c r="A253" s="590"/>
      <c r="B253" s="568"/>
      <c r="C253" s="612"/>
      <c r="D253" s="53" t="s">
        <v>120</v>
      </c>
      <c r="E253" s="59" t="s">
        <v>121</v>
      </c>
      <c r="F253" s="310">
        <f t="shared" si="96"/>
        <v>1600</v>
      </c>
      <c r="G253" s="342">
        <v>1600</v>
      </c>
      <c r="H253" s="279">
        <v>1760</v>
      </c>
      <c r="I253" s="279">
        <v>1936</v>
      </c>
      <c r="J253" s="278">
        <v>133</v>
      </c>
      <c r="K253" s="278">
        <v>133</v>
      </c>
      <c r="L253" s="278">
        <v>133</v>
      </c>
      <c r="M253" s="278">
        <v>134</v>
      </c>
      <c r="N253" s="278">
        <v>134</v>
      </c>
      <c r="O253" s="278">
        <v>134</v>
      </c>
      <c r="P253" s="278">
        <v>134</v>
      </c>
      <c r="Q253" s="278">
        <v>133</v>
      </c>
      <c r="R253" s="278">
        <v>133</v>
      </c>
      <c r="S253" s="278">
        <v>133</v>
      </c>
      <c r="T253" s="278">
        <v>133</v>
      </c>
      <c r="U253" s="278">
        <v>133</v>
      </c>
      <c r="AC253" s="176"/>
      <c r="AD253" s="177"/>
      <c r="AE253" s="176"/>
      <c r="AF253" s="178"/>
      <c r="AG253" s="179"/>
      <c r="AH253" s="178"/>
      <c r="AI253" s="179"/>
      <c r="AJ253" s="178"/>
      <c r="AK253" s="179"/>
      <c r="AL253" s="178"/>
      <c r="AM253" s="179"/>
      <c r="AN253" s="178"/>
      <c r="AO253" s="84"/>
      <c r="AP253" s="178"/>
      <c r="AQ253" s="84"/>
      <c r="AR253" s="178"/>
      <c r="AS253" s="84"/>
      <c r="AT253" s="178"/>
      <c r="AU253" s="84"/>
      <c r="AV253" s="178"/>
      <c r="AW253" s="84"/>
      <c r="AX253" s="178"/>
      <c r="AY253" s="84"/>
      <c r="AZ253" s="178"/>
      <c r="BA253" s="84"/>
      <c r="BB253" s="178"/>
      <c r="BC253" s="84"/>
      <c r="BD253" s="204">
        <f t="shared" si="89"/>
        <v>0</v>
      </c>
      <c r="BE253" s="175" t="e">
        <f t="shared" si="90"/>
        <v>#DIV/0!</v>
      </c>
      <c r="BH253" s="205"/>
      <c r="BI253" s="205"/>
    </row>
    <row r="254" spans="1:64" ht="28.5" customHeight="1" x14ac:dyDescent="0.25">
      <c r="A254" s="590"/>
      <c r="B254" s="568"/>
      <c r="C254" s="612"/>
      <c r="D254" s="53" t="s">
        <v>122</v>
      </c>
      <c r="E254" s="59" t="s">
        <v>111</v>
      </c>
      <c r="F254" s="310">
        <f t="shared" si="96"/>
        <v>20000</v>
      </c>
      <c r="G254" s="342">
        <v>20000</v>
      </c>
      <c r="H254" s="279">
        <v>22000</v>
      </c>
      <c r="I254" s="279">
        <v>24200</v>
      </c>
      <c r="J254" s="279">
        <v>1667</v>
      </c>
      <c r="K254" s="279">
        <v>1667</v>
      </c>
      <c r="L254" s="279">
        <v>1667</v>
      </c>
      <c r="M254" s="279">
        <v>1667</v>
      </c>
      <c r="N254" s="279">
        <v>1667</v>
      </c>
      <c r="O254" s="279">
        <v>1667</v>
      </c>
      <c r="P254" s="279">
        <v>1667</v>
      </c>
      <c r="Q254" s="279">
        <v>1667</v>
      </c>
      <c r="R254" s="279">
        <v>1667</v>
      </c>
      <c r="S254" s="279">
        <v>1667</v>
      </c>
      <c r="T254" s="279">
        <v>1665</v>
      </c>
      <c r="U254" s="279">
        <v>1665</v>
      </c>
      <c r="AC254" s="176"/>
      <c r="AD254" s="177"/>
      <c r="AE254" s="176"/>
      <c r="AF254" s="178"/>
      <c r="AG254" s="179"/>
      <c r="AH254" s="178"/>
      <c r="AI254" s="179"/>
      <c r="AJ254" s="178"/>
      <c r="AK254" s="179"/>
      <c r="AL254" s="178"/>
      <c r="AM254" s="179"/>
      <c r="AN254" s="178"/>
      <c r="AO254" s="84"/>
      <c r="AP254" s="178"/>
      <c r="AQ254" s="84"/>
      <c r="AR254" s="178"/>
      <c r="AS254" s="84"/>
      <c r="AT254" s="178"/>
      <c r="AU254" s="84"/>
      <c r="AV254" s="178"/>
      <c r="AW254" s="84"/>
      <c r="AX254" s="178"/>
      <c r="AY254" s="84"/>
      <c r="AZ254" s="178"/>
      <c r="BA254" s="84"/>
      <c r="BB254" s="178"/>
      <c r="BC254" s="84"/>
      <c r="BD254" s="204">
        <f t="shared" si="89"/>
        <v>0</v>
      </c>
      <c r="BE254" s="175" t="e">
        <f t="shared" si="90"/>
        <v>#DIV/0!</v>
      </c>
      <c r="BH254" s="205"/>
      <c r="BI254" s="205"/>
    </row>
    <row r="255" spans="1:64" ht="38.25" customHeight="1" x14ac:dyDescent="0.25">
      <c r="A255" s="590"/>
      <c r="B255" s="568" t="s">
        <v>725</v>
      </c>
      <c r="C255" s="612" t="s">
        <v>716</v>
      </c>
      <c r="D255" s="306" t="s">
        <v>439</v>
      </c>
      <c r="E255" s="306"/>
      <c r="F255" s="310">
        <f>+F256</f>
        <v>120</v>
      </c>
      <c r="G255" s="310">
        <f t="shared" ref="G255:U255" si="97">+G256</f>
        <v>120</v>
      </c>
      <c r="H255" s="310">
        <f t="shared" si="97"/>
        <v>200</v>
      </c>
      <c r="I255" s="310">
        <f t="shared" si="97"/>
        <v>300</v>
      </c>
      <c r="J255" s="310">
        <f t="shared" si="97"/>
        <v>10</v>
      </c>
      <c r="K255" s="310">
        <f t="shared" si="97"/>
        <v>10</v>
      </c>
      <c r="L255" s="310">
        <f t="shared" si="97"/>
        <v>10</v>
      </c>
      <c r="M255" s="310">
        <f t="shared" si="97"/>
        <v>10</v>
      </c>
      <c r="N255" s="310">
        <f t="shared" si="97"/>
        <v>10</v>
      </c>
      <c r="O255" s="310">
        <f t="shared" si="97"/>
        <v>10</v>
      </c>
      <c r="P255" s="310">
        <f t="shared" si="97"/>
        <v>10</v>
      </c>
      <c r="Q255" s="310">
        <f t="shared" si="97"/>
        <v>10</v>
      </c>
      <c r="R255" s="310">
        <f t="shared" si="97"/>
        <v>10</v>
      </c>
      <c r="S255" s="310">
        <f t="shared" si="97"/>
        <v>10</v>
      </c>
      <c r="T255" s="310">
        <f t="shared" si="97"/>
        <v>10</v>
      </c>
      <c r="U255" s="310">
        <f t="shared" si="97"/>
        <v>10</v>
      </c>
      <c r="AC255" s="176"/>
      <c r="AD255" s="177"/>
      <c r="AE255" s="176"/>
      <c r="AF255" s="178"/>
      <c r="AG255" s="179"/>
      <c r="AH255" s="178"/>
      <c r="AI255" s="179"/>
      <c r="AJ255" s="178"/>
      <c r="AK255" s="179"/>
      <c r="AL255" s="178"/>
      <c r="AM255" s="179"/>
      <c r="AN255" s="178"/>
      <c r="AO255" s="84"/>
      <c r="AP255" s="178"/>
      <c r="AQ255" s="84"/>
      <c r="AR255" s="178"/>
      <c r="AS255" s="84"/>
      <c r="AT255" s="178"/>
      <c r="AU255" s="84"/>
      <c r="AV255" s="178"/>
      <c r="AW255" s="84"/>
      <c r="AX255" s="178"/>
      <c r="AY255" s="84"/>
      <c r="AZ255" s="178"/>
      <c r="BA255" s="84"/>
      <c r="BB255" s="178"/>
      <c r="BC255" s="84"/>
      <c r="BD255" s="204"/>
      <c r="BE255" s="175"/>
      <c r="BH255" s="205"/>
      <c r="BI255" s="205"/>
    </row>
    <row r="256" spans="1:64" ht="28.5" customHeight="1" x14ac:dyDescent="0.25">
      <c r="A256" s="590"/>
      <c r="B256" s="568"/>
      <c r="C256" s="612"/>
      <c r="D256" s="53" t="s">
        <v>652</v>
      </c>
      <c r="E256" s="59" t="s">
        <v>455</v>
      </c>
      <c r="F256" s="310">
        <f>SUM(J256:U256)</f>
        <v>120</v>
      </c>
      <c r="G256" s="278">
        <v>120</v>
      </c>
      <c r="H256" s="278">
        <v>200</v>
      </c>
      <c r="I256" s="278">
        <v>300</v>
      </c>
      <c r="J256" s="278">
        <v>10</v>
      </c>
      <c r="K256" s="278">
        <v>10</v>
      </c>
      <c r="L256" s="278">
        <v>10</v>
      </c>
      <c r="M256" s="278">
        <v>10</v>
      </c>
      <c r="N256" s="278">
        <v>10</v>
      </c>
      <c r="O256" s="278">
        <v>10</v>
      </c>
      <c r="P256" s="278">
        <v>10</v>
      </c>
      <c r="Q256" s="278">
        <v>10</v>
      </c>
      <c r="R256" s="278">
        <v>10</v>
      </c>
      <c r="S256" s="278">
        <v>10</v>
      </c>
      <c r="T256" s="278">
        <v>10</v>
      </c>
      <c r="U256" s="278">
        <v>10</v>
      </c>
      <c r="AC256" s="176"/>
      <c r="AD256" s="177"/>
      <c r="AE256" s="176"/>
      <c r="AF256" s="178"/>
      <c r="AG256" s="179"/>
      <c r="AH256" s="178"/>
      <c r="AI256" s="179"/>
      <c r="AJ256" s="178"/>
      <c r="AK256" s="179"/>
      <c r="AL256" s="178"/>
      <c r="AM256" s="179"/>
      <c r="AN256" s="178"/>
      <c r="AO256" s="84"/>
      <c r="AP256" s="178"/>
      <c r="AQ256" s="84"/>
      <c r="AR256" s="178"/>
      <c r="AS256" s="84"/>
      <c r="AT256" s="178"/>
      <c r="AU256" s="84"/>
      <c r="AV256" s="178"/>
      <c r="AW256" s="84"/>
      <c r="AX256" s="178"/>
      <c r="AY256" s="84"/>
      <c r="AZ256" s="178"/>
      <c r="BA256" s="84"/>
      <c r="BB256" s="178"/>
      <c r="BC256" s="84"/>
      <c r="BD256" s="204"/>
      <c r="BE256" s="175"/>
      <c r="BH256" s="205"/>
      <c r="BI256" s="205"/>
    </row>
    <row r="257" spans="1:64" ht="55.5" customHeight="1" x14ac:dyDescent="0.25">
      <c r="A257" s="590"/>
      <c r="B257" s="568" t="s">
        <v>726</v>
      </c>
      <c r="C257" s="613" t="s">
        <v>717</v>
      </c>
      <c r="D257" s="306" t="s">
        <v>439</v>
      </c>
      <c r="E257" s="306"/>
      <c r="F257" s="310">
        <f>F258+F259+F260+F261+F262+F263</f>
        <v>23844</v>
      </c>
      <c r="G257" s="310">
        <f t="shared" ref="G257:U257" si="98">G258+G259+G260+G261+G262+G263</f>
        <v>23844</v>
      </c>
      <c r="H257" s="310">
        <f t="shared" si="98"/>
        <v>23844</v>
      </c>
      <c r="I257" s="310">
        <f t="shared" si="98"/>
        <v>23844</v>
      </c>
      <c r="J257" s="310">
        <f t="shared" si="98"/>
        <v>1985</v>
      </c>
      <c r="K257" s="310">
        <f t="shared" si="98"/>
        <v>1985</v>
      </c>
      <c r="L257" s="310">
        <f t="shared" si="98"/>
        <v>1988</v>
      </c>
      <c r="M257" s="310">
        <f t="shared" si="98"/>
        <v>1990</v>
      </c>
      <c r="N257" s="310">
        <f t="shared" si="98"/>
        <v>1989</v>
      </c>
      <c r="O257" s="310">
        <f t="shared" si="98"/>
        <v>1989</v>
      </c>
      <c r="P257" s="310">
        <f t="shared" si="98"/>
        <v>1987</v>
      </c>
      <c r="Q257" s="310">
        <f t="shared" si="98"/>
        <v>1987</v>
      </c>
      <c r="R257" s="310">
        <f t="shared" si="98"/>
        <v>1986</v>
      </c>
      <c r="S257" s="310">
        <f t="shared" si="98"/>
        <v>1986</v>
      </c>
      <c r="T257" s="310">
        <f t="shared" si="98"/>
        <v>1986</v>
      </c>
      <c r="U257" s="310">
        <f t="shared" si="98"/>
        <v>1986</v>
      </c>
      <c r="AC257" s="176">
        <f>+AE257+AF257+AH257+AJ257+AL257+AN257+AP257+AR257+AT257+AV257+AX257+AZ257+BB257</f>
        <v>848788</v>
      </c>
      <c r="AD257" s="177">
        <f>+AG257+AI257+AK257+AM257+AO257+AQ257+AS257+AU257+AW257+AY257+BA257+BC257</f>
        <v>0</v>
      </c>
      <c r="AE257" s="176">
        <v>848788</v>
      </c>
      <c r="AF257" s="178"/>
      <c r="AG257" s="179"/>
      <c r="AH257" s="178"/>
      <c r="AI257" s="179"/>
      <c r="AJ257" s="178"/>
      <c r="AK257" s="179"/>
      <c r="AL257" s="178"/>
      <c r="AM257" s="179"/>
      <c r="AN257" s="178"/>
      <c r="AO257" s="179"/>
      <c r="AP257" s="178"/>
      <c r="AQ257" s="84"/>
      <c r="AR257" s="178"/>
      <c r="AS257" s="84"/>
      <c r="AT257" s="178"/>
      <c r="AU257" s="84"/>
      <c r="AV257" s="178"/>
      <c r="AW257" s="84"/>
      <c r="AX257" s="178"/>
      <c r="AY257" s="84"/>
      <c r="AZ257" s="178"/>
      <c r="BA257" s="84"/>
      <c r="BB257" s="178"/>
      <c r="BC257" s="84"/>
      <c r="BD257" s="204">
        <f t="shared" si="89"/>
        <v>0</v>
      </c>
      <c r="BE257" s="175">
        <f t="shared" si="90"/>
        <v>0</v>
      </c>
      <c r="BH257" s="181">
        <f>+BK257-AC257</f>
        <v>-848788</v>
      </c>
      <c r="BI257" s="181">
        <f>+BL257-AD257</f>
        <v>0</v>
      </c>
      <c r="BJ257" s="208"/>
      <c r="BK257" s="181"/>
      <c r="BL257" s="181"/>
    </row>
    <row r="258" spans="1:64" ht="54.75" customHeight="1" x14ac:dyDescent="0.25">
      <c r="A258" s="590"/>
      <c r="B258" s="568"/>
      <c r="C258" s="613"/>
      <c r="D258" s="13" t="s">
        <v>570</v>
      </c>
      <c r="E258" s="59" t="s">
        <v>33</v>
      </c>
      <c r="F258" s="310">
        <f>SUM(J258:U258)</f>
        <v>1025</v>
      </c>
      <c r="G258" s="342">
        <v>1025</v>
      </c>
      <c r="H258" s="279">
        <v>1025</v>
      </c>
      <c r="I258" s="279">
        <v>1025</v>
      </c>
      <c r="J258" s="278">
        <v>85</v>
      </c>
      <c r="K258" s="278">
        <v>85</v>
      </c>
      <c r="L258" s="278">
        <v>85</v>
      </c>
      <c r="M258" s="278">
        <v>86</v>
      </c>
      <c r="N258" s="278">
        <v>86</v>
      </c>
      <c r="O258" s="278">
        <v>86</v>
      </c>
      <c r="P258" s="278">
        <v>86</v>
      </c>
      <c r="Q258" s="278">
        <v>86</v>
      </c>
      <c r="R258" s="278">
        <v>85</v>
      </c>
      <c r="S258" s="278">
        <v>85</v>
      </c>
      <c r="T258" s="278">
        <v>85</v>
      </c>
      <c r="U258" s="278">
        <v>85</v>
      </c>
      <c r="V258" s="54"/>
      <c r="W258" s="54"/>
      <c r="X258" s="305"/>
      <c r="AC258" s="176"/>
      <c r="AD258" s="177"/>
      <c r="AE258" s="176"/>
      <c r="AF258" s="178"/>
      <c r="AG258" s="179"/>
      <c r="AH258" s="178"/>
      <c r="AI258" s="179"/>
      <c r="AJ258" s="178"/>
      <c r="AK258" s="179"/>
      <c r="AL258" s="178"/>
      <c r="AM258" s="179"/>
      <c r="AN258" s="178"/>
      <c r="AO258" s="84"/>
      <c r="AP258" s="178"/>
      <c r="AQ258" s="84"/>
      <c r="AR258" s="178"/>
      <c r="AS258" s="84"/>
      <c r="AT258" s="178"/>
      <c r="AU258" s="84"/>
      <c r="AV258" s="178"/>
      <c r="AW258" s="84"/>
      <c r="AX258" s="178"/>
      <c r="AY258" s="84"/>
      <c r="AZ258" s="178"/>
      <c r="BA258" s="84"/>
      <c r="BB258" s="178"/>
      <c r="BC258" s="84"/>
      <c r="BD258" s="204">
        <f t="shared" si="89"/>
        <v>0</v>
      </c>
      <c r="BE258" s="175" t="e">
        <f t="shared" si="90"/>
        <v>#DIV/0!</v>
      </c>
      <c r="BH258" s="205"/>
      <c r="BI258" s="205"/>
    </row>
    <row r="259" spans="1:64" ht="51" customHeight="1" x14ac:dyDescent="0.25">
      <c r="A259" s="590"/>
      <c r="B259" s="568"/>
      <c r="C259" s="613"/>
      <c r="D259" s="13" t="s">
        <v>123</v>
      </c>
      <c r="E259" s="59" t="s">
        <v>33</v>
      </c>
      <c r="F259" s="310">
        <f t="shared" ref="F259:F263" si="99">SUM(J259:U259)</f>
        <v>1426</v>
      </c>
      <c r="G259" s="342">
        <v>1426</v>
      </c>
      <c r="H259" s="279">
        <v>1426</v>
      </c>
      <c r="I259" s="279">
        <v>1426</v>
      </c>
      <c r="J259" s="278">
        <v>118</v>
      </c>
      <c r="K259" s="278">
        <v>118</v>
      </c>
      <c r="L259" s="278">
        <v>119</v>
      </c>
      <c r="M259" s="278">
        <v>119</v>
      </c>
      <c r="N259" s="278">
        <v>119</v>
      </c>
      <c r="O259" s="278">
        <v>119</v>
      </c>
      <c r="P259" s="278">
        <v>119</v>
      </c>
      <c r="Q259" s="278">
        <v>119</v>
      </c>
      <c r="R259" s="278">
        <v>119</v>
      </c>
      <c r="S259" s="278">
        <v>119</v>
      </c>
      <c r="T259" s="278">
        <v>119</v>
      </c>
      <c r="U259" s="278">
        <v>119</v>
      </c>
      <c r="V259" s="54"/>
      <c r="W259" s="54"/>
      <c r="X259" s="305"/>
      <c r="AC259" s="176"/>
      <c r="AD259" s="177"/>
      <c r="AE259" s="176"/>
      <c r="AF259" s="178"/>
      <c r="AG259" s="179"/>
      <c r="AH259" s="178"/>
      <c r="AI259" s="179"/>
      <c r="AJ259" s="178"/>
      <c r="AK259" s="179"/>
      <c r="AL259" s="178"/>
      <c r="AM259" s="179"/>
      <c r="AN259" s="178"/>
      <c r="AO259" s="84"/>
      <c r="AP259" s="178"/>
      <c r="AQ259" s="84"/>
      <c r="AR259" s="178"/>
      <c r="AS259" s="84"/>
      <c r="AT259" s="178"/>
      <c r="AU259" s="84"/>
      <c r="AV259" s="178"/>
      <c r="AW259" s="84"/>
      <c r="AX259" s="178"/>
      <c r="AY259" s="84"/>
      <c r="AZ259" s="178"/>
      <c r="BA259" s="84"/>
      <c r="BB259" s="178"/>
      <c r="BC259" s="84"/>
      <c r="BD259" s="204">
        <f t="shared" si="89"/>
        <v>0</v>
      </c>
      <c r="BE259" s="175" t="e">
        <f t="shared" si="90"/>
        <v>#DIV/0!</v>
      </c>
      <c r="BH259" s="205"/>
      <c r="BI259" s="205"/>
    </row>
    <row r="260" spans="1:64" ht="54.75" customHeight="1" x14ac:dyDescent="0.25">
      <c r="A260" s="590"/>
      <c r="B260" s="568"/>
      <c r="C260" s="613"/>
      <c r="D260" s="13" t="s">
        <v>124</v>
      </c>
      <c r="E260" s="59" t="s">
        <v>33</v>
      </c>
      <c r="F260" s="310">
        <f t="shared" si="99"/>
        <v>4000</v>
      </c>
      <c r="G260" s="342">
        <v>4000</v>
      </c>
      <c r="H260" s="279">
        <v>4000</v>
      </c>
      <c r="I260" s="279">
        <v>4000</v>
      </c>
      <c r="J260" s="278">
        <v>333</v>
      </c>
      <c r="K260" s="278">
        <v>333</v>
      </c>
      <c r="L260" s="278">
        <v>334</v>
      </c>
      <c r="M260" s="278">
        <v>334</v>
      </c>
      <c r="N260" s="278">
        <v>334</v>
      </c>
      <c r="O260" s="278">
        <v>334</v>
      </c>
      <c r="P260" s="278">
        <v>333</v>
      </c>
      <c r="Q260" s="278">
        <v>333</v>
      </c>
      <c r="R260" s="278">
        <v>333</v>
      </c>
      <c r="S260" s="278">
        <v>333</v>
      </c>
      <c r="T260" s="278">
        <v>333</v>
      </c>
      <c r="U260" s="278">
        <v>333</v>
      </c>
      <c r="V260" s="54"/>
      <c r="W260" s="54"/>
      <c r="AC260" s="176"/>
      <c r="AD260" s="177"/>
      <c r="AE260" s="176"/>
      <c r="AF260" s="178"/>
      <c r="AG260" s="179"/>
      <c r="AH260" s="178"/>
      <c r="AI260" s="179"/>
      <c r="AJ260" s="178"/>
      <c r="AK260" s="179"/>
      <c r="AL260" s="178"/>
      <c r="AM260" s="179"/>
      <c r="AN260" s="178"/>
      <c r="AO260" s="84"/>
      <c r="AP260" s="178"/>
      <c r="AQ260" s="84"/>
      <c r="AR260" s="178"/>
      <c r="AS260" s="84"/>
      <c r="AT260" s="178"/>
      <c r="AU260" s="84"/>
      <c r="AV260" s="178"/>
      <c r="AW260" s="84"/>
      <c r="AX260" s="178"/>
      <c r="AY260" s="84"/>
      <c r="AZ260" s="178"/>
      <c r="BA260" s="84"/>
      <c r="BB260" s="178"/>
      <c r="BC260" s="84"/>
      <c r="BD260" s="204">
        <f t="shared" si="89"/>
        <v>0</v>
      </c>
      <c r="BE260" s="175" t="e">
        <f t="shared" si="90"/>
        <v>#DIV/0!</v>
      </c>
      <c r="BF260" s="193"/>
      <c r="BH260" s="205"/>
      <c r="BI260" s="205"/>
    </row>
    <row r="261" spans="1:64" ht="48.75" customHeight="1" x14ac:dyDescent="0.25">
      <c r="A261" s="590"/>
      <c r="B261" s="568"/>
      <c r="C261" s="613"/>
      <c r="D261" s="13" t="s">
        <v>125</v>
      </c>
      <c r="E261" s="59" t="s">
        <v>33</v>
      </c>
      <c r="F261" s="310">
        <f>SUM(J261:U261)</f>
        <v>3948</v>
      </c>
      <c r="G261" s="342">
        <v>3948</v>
      </c>
      <c r="H261" s="279">
        <v>3948</v>
      </c>
      <c r="I261" s="279">
        <v>3948</v>
      </c>
      <c r="J261" s="278">
        <v>329</v>
      </c>
      <c r="K261" s="278">
        <v>329</v>
      </c>
      <c r="L261" s="278">
        <v>329</v>
      </c>
      <c r="M261" s="278">
        <v>329</v>
      </c>
      <c r="N261" s="278">
        <v>329</v>
      </c>
      <c r="O261" s="278">
        <v>329</v>
      </c>
      <c r="P261" s="278">
        <v>329</v>
      </c>
      <c r="Q261" s="278">
        <v>329</v>
      </c>
      <c r="R261" s="278">
        <v>329</v>
      </c>
      <c r="S261" s="278">
        <v>329</v>
      </c>
      <c r="T261" s="278">
        <v>329</v>
      </c>
      <c r="U261" s="278">
        <v>329</v>
      </c>
      <c r="V261" s="54"/>
      <c r="W261" s="54"/>
      <c r="X261" s="305"/>
      <c r="AC261" s="176"/>
      <c r="AD261" s="177"/>
      <c r="AE261" s="176"/>
      <c r="AF261" s="178"/>
      <c r="AG261" s="179"/>
      <c r="AH261" s="178"/>
      <c r="AI261" s="179"/>
      <c r="AJ261" s="178"/>
      <c r="AK261" s="179"/>
      <c r="AL261" s="178"/>
      <c r="AM261" s="179"/>
      <c r="AN261" s="178"/>
      <c r="AO261" s="84"/>
      <c r="AP261" s="178"/>
      <c r="AQ261" s="84"/>
      <c r="AR261" s="178"/>
      <c r="AS261" s="84"/>
      <c r="AT261" s="178"/>
      <c r="AU261" s="84"/>
      <c r="AV261" s="178"/>
      <c r="AW261" s="84"/>
      <c r="AX261" s="178"/>
      <c r="AY261" s="84"/>
      <c r="AZ261" s="178"/>
      <c r="BA261" s="84"/>
      <c r="BB261" s="178"/>
      <c r="BC261" s="84"/>
      <c r="BD261" s="204">
        <f t="shared" si="89"/>
        <v>0</v>
      </c>
      <c r="BE261" s="175" t="e">
        <f t="shared" si="90"/>
        <v>#DIV/0!</v>
      </c>
      <c r="BH261" s="205"/>
      <c r="BI261" s="205"/>
    </row>
    <row r="262" spans="1:64" ht="51" customHeight="1" x14ac:dyDescent="0.25">
      <c r="A262" s="590"/>
      <c r="B262" s="568"/>
      <c r="C262" s="613"/>
      <c r="D262" s="13" t="s">
        <v>515</v>
      </c>
      <c r="E262" s="59" t="s">
        <v>33</v>
      </c>
      <c r="F262" s="310">
        <f t="shared" si="99"/>
        <v>8080</v>
      </c>
      <c r="G262" s="342">
        <v>8080</v>
      </c>
      <c r="H262" s="279">
        <v>8080</v>
      </c>
      <c r="I262" s="279">
        <v>8080</v>
      </c>
      <c r="J262" s="278">
        <v>673</v>
      </c>
      <c r="K262" s="278">
        <v>673</v>
      </c>
      <c r="L262" s="278">
        <v>674</v>
      </c>
      <c r="M262" s="278">
        <v>674</v>
      </c>
      <c r="N262" s="278">
        <v>674</v>
      </c>
      <c r="O262" s="278">
        <v>674</v>
      </c>
      <c r="P262" s="278">
        <v>673</v>
      </c>
      <c r="Q262" s="278">
        <v>673</v>
      </c>
      <c r="R262" s="278">
        <v>673</v>
      </c>
      <c r="S262" s="278">
        <v>673</v>
      </c>
      <c r="T262" s="278">
        <v>673</v>
      </c>
      <c r="U262" s="278">
        <v>673</v>
      </c>
      <c r="V262" s="54"/>
      <c r="W262" s="54"/>
      <c r="X262" s="305"/>
      <c r="AC262" s="176"/>
      <c r="AD262" s="177"/>
      <c r="AE262" s="176"/>
      <c r="AF262" s="178"/>
      <c r="AG262" s="179"/>
      <c r="AH262" s="178"/>
      <c r="AI262" s="179"/>
      <c r="AJ262" s="178"/>
      <c r="AK262" s="179"/>
      <c r="AL262" s="178"/>
      <c r="AM262" s="179"/>
      <c r="AN262" s="178"/>
      <c r="AO262" s="84"/>
      <c r="AP262" s="178"/>
      <c r="AQ262" s="84"/>
      <c r="AR262" s="178"/>
      <c r="AS262" s="84"/>
      <c r="AT262" s="178"/>
      <c r="AU262" s="84"/>
      <c r="AV262" s="178"/>
      <c r="AW262" s="84"/>
      <c r="AX262" s="178"/>
      <c r="AY262" s="84"/>
      <c r="AZ262" s="178"/>
      <c r="BA262" s="84"/>
      <c r="BB262" s="178"/>
      <c r="BC262" s="84"/>
      <c r="BD262" s="204">
        <f t="shared" si="89"/>
        <v>0</v>
      </c>
      <c r="BE262" s="175" t="e">
        <f t="shared" si="90"/>
        <v>#DIV/0!</v>
      </c>
      <c r="BH262" s="205"/>
      <c r="BI262" s="205"/>
    </row>
    <row r="263" spans="1:64" ht="60.75" customHeight="1" x14ac:dyDescent="0.25">
      <c r="A263" s="590"/>
      <c r="B263" s="568"/>
      <c r="C263" s="613"/>
      <c r="D263" s="13" t="s">
        <v>126</v>
      </c>
      <c r="E263" s="59" t="s">
        <v>33</v>
      </c>
      <c r="F263" s="310">
        <f t="shared" si="99"/>
        <v>5365</v>
      </c>
      <c r="G263" s="342">
        <v>5365</v>
      </c>
      <c r="H263" s="279">
        <v>5365</v>
      </c>
      <c r="I263" s="279">
        <v>5365</v>
      </c>
      <c r="J263" s="278">
        <v>447</v>
      </c>
      <c r="K263" s="278">
        <v>447</v>
      </c>
      <c r="L263" s="278">
        <v>447</v>
      </c>
      <c r="M263" s="278">
        <v>448</v>
      </c>
      <c r="N263" s="278">
        <v>447</v>
      </c>
      <c r="O263" s="278">
        <v>447</v>
      </c>
      <c r="P263" s="278">
        <v>447</v>
      </c>
      <c r="Q263" s="278">
        <v>447</v>
      </c>
      <c r="R263" s="278">
        <v>447</v>
      </c>
      <c r="S263" s="278">
        <v>447</v>
      </c>
      <c r="T263" s="278">
        <v>447</v>
      </c>
      <c r="U263" s="278">
        <v>447</v>
      </c>
      <c r="V263" s="54"/>
      <c r="W263" s="54"/>
      <c r="AC263" s="176"/>
      <c r="AD263" s="177"/>
      <c r="AE263" s="176"/>
      <c r="AF263" s="178"/>
      <c r="AG263" s="179"/>
      <c r="AH263" s="178"/>
      <c r="AI263" s="179"/>
      <c r="AJ263" s="178"/>
      <c r="AK263" s="179"/>
      <c r="AL263" s="178"/>
      <c r="AM263" s="179"/>
      <c r="AN263" s="178"/>
      <c r="AO263" s="84"/>
      <c r="AP263" s="178"/>
      <c r="AQ263" s="84"/>
      <c r="AR263" s="178"/>
      <c r="AS263" s="84"/>
      <c r="AT263" s="178"/>
      <c r="AU263" s="84"/>
      <c r="AV263" s="178"/>
      <c r="AW263" s="84"/>
      <c r="AX263" s="178"/>
      <c r="AY263" s="84"/>
      <c r="AZ263" s="178"/>
      <c r="BA263" s="84"/>
      <c r="BB263" s="178"/>
      <c r="BC263" s="84"/>
      <c r="BD263" s="204">
        <f t="shared" si="89"/>
        <v>0</v>
      </c>
      <c r="BE263" s="175" t="e">
        <f t="shared" si="90"/>
        <v>#DIV/0!</v>
      </c>
      <c r="BH263" s="205"/>
      <c r="BI263" s="205"/>
    </row>
    <row r="264" spans="1:64" ht="48.75" customHeight="1" x14ac:dyDescent="0.25">
      <c r="A264" s="590"/>
      <c r="B264" s="568" t="s">
        <v>727</v>
      </c>
      <c r="C264" s="612" t="s">
        <v>718</v>
      </c>
      <c r="D264" s="306" t="s">
        <v>439</v>
      </c>
      <c r="E264" s="306"/>
      <c r="F264" s="310">
        <f>+F267+F269</f>
        <v>5401</v>
      </c>
      <c r="G264" s="310">
        <f t="shared" ref="G264:U264" si="100">+G267+G269</f>
        <v>5401</v>
      </c>
      <c r="H264" s="310">
        <f t="shared" si="100"/>
        <v>5401</v>
      </c>
      <c r="I264" s="310">
        <f t="shared" si="100"/>
        <v>5671</v>
      </c>
      <c r="J264" s="310">
        <f t="shared" si="100"/>
        <v>450</v>
      </c>
      <c r="K264" s="310">
        <f t="shared" si="100"/>
        <v>450</v>
      </c>
      <c r="L264" s="310">
        <f t="shared" si="100"/>
        <v>449</v>
      </c>
      <c r="M264" s="310">
        <f t="shared" si="100"/>
        <v>451</v>
      </c>
      <c r="N264" s="310">
        <f t="shared" si="100"/>
        <v>451</v>
      </c>
      <c r="O264" s="310">
        <f t="shared" si="100"/>
        <v>450</v>
      </c>
      <c r="P264" s="310">
        <f t="shared" si="100"/>
        <v>450</v>
      </c>
      <c r="Q264" s="310">
        <f t="shared" si="100"/>
        <v>450</v>
      </c>
      <c r="R264" s="310">
        <f t="shared" si="100"/>
        <v>450</v>
      </c>
      <c r="S264" s="310">
        <f t="shared" si="100"/>
        <v>450</v>
      </c>
      <c r="T264" s="310">
        <f t="shared" si="100"/>
        <v>450</v>
      </c>
      <c r="U264" s="310">
        <f t="shared" si="100"/>
        <v>450</v>
      </c>
      <c r="AC264" s="176">
        <f>+AE264+AF264+AH264+AJ264+AL264+AN264+AP264+AR264+AT264+AV264+AX264+AZ264+BB264</f>
        <v>157760</v>
      </c>
      <c r="AD264" s="177">
        <f>+AG264+AI264+AK264+AM264+AO264+AQ264+AS264+AU264+AW264+AY264+BA264+BC264</f>
        <v>0</v>
      </c>
      <c r="AE264" s="176">
        <v>157760</v>
      </c>
      <c r="AF264" s="178"/>
      <c r="AG264" s="179"/>
      <c r="AH264" s="178"/>
      <c r="AI264" s="179"/>
      <c r="AJ264" s="178"/>
      <c r="AK264" s="179"/>
      <c r="AL264" s="178"/>
      <c r="AM264" s="179"/>
      <c r="AN264" s="178"/>
      <c r="AO264" s="84"/>
      <c r="AP264" s="178"/>
      <c r="AQ264" s="84"/>
      <c r="AR264" s="178"/>
      <c r="AS264" s="84"/>
      <c r="AT264" s="178"/>
      <c r="AU264" s="84"/>
      <c r="AV264" s="178"/>
      <c r="AW264" s="84"/>
      <c r="AX264" s="178"/>
      <c r="AY264" s="84"/>
      <c r="AZ264" s="178"/>
      <c r="BA264" s="84"/>
      <c r="BB264" s="178"/>
      <c r="BC264" s="84"/>
      <c r="BD264" s="204">
        <f t="shared" si="89"/>
        <v>0</v>
      </c>
      <c r="BE264" s="175">
        <f t="shared" si="90"/>
        <v>0</v>
      </c>
      <c r="BH264" s="181">
        <f>+BK264-AC264</f>
        <v>-157760</v>
      </c>
      <c r="BI264" s="181">
        <f>+BL264-AD264</f>
        <v>0</v>
      </c>
      <c r="BJ264" s="208"/>
      <c r="BK264" s="181"/>
      <c r="BL264" s="181"/>
    </row>
    <row r="265" spans="1:64" ht="39" customHeight="1" x14ac:dyDescent="0.25">
      <c r="A265" s="590"/>
      <c r="B265" s="568"/>
      <c r="C265" s="612"/>
      <c r="D265" s="53" t="s">
        <v>546</v>
      </c>
      <c r="E265" s="59" t="s">
        <v>455</v>
      </c>
      <c r="F265" s="310">
        <f>SUM(J265:U265)</f>
        <v>135</v>
      </c>
      <c r="G265" s="341">
        <v>135</v>
      </c>
      <c r="H265" s="278">
        <v>135</v>
      </c>
      <c r="I265" s="278">
        <v>142</v>
      </c>
      <c r="J265" s="278">
        <v>11</v>
      </c>
      <c r="K265" s="278">
        <v>11</v>
      </c>
      <c r="L265" s="278">
        <v>11</v>
      </c>
      <c r="M265" s="278">
        <v>11</v>
      </c>
      <c r="N265" s="278">
        <v>11</v>
      </c>
      <c r="O265" s="278">
        <v>12</v>
      </c>
      <c r="P265" s="278">
        <v>12</v>
      </c>
      <c r="Q265" s="278">
        <v>12</v>
      </c>
      <c r="R265" s="278">
        <v>11</v>
      </c>
      <c r="S265" s="278">
        <v>11</v>
      </c>
      <c r="T265" s="278">
        <v>11</v>
      </c>
      <c r="U265" s="278">
        <v>11</v>
      </c>
      <c r="V265" s="54"/>
      <c r="W265" s="54"/>
      <c r="X265" s="305"/>
      <c r="AC265" s="176"/>
      <c r="AD265" s="177"/>
      <c r="AE265" s="176"/>
      <c r="AF265" s="178"/>
      <c r="AG265" s="179"/>
      <c r="AH265" s="178"/>
      <c r="AI265" s="179"/>
      <c r="AJ265" s="178"/>
      <c r="AK265" s="179"/>
      <c r="AL265" s="178"/>
      <c r="AM265" s="179"/>
      <c r="AN265" s="178"/>
      <c r="AO265" s="179"/>
      <c r="AP265" s="178"/>
      <c r="AQ265" s="84"/>
      <c r="AR265" s="178"/>
      <c r="AS265" s="84"/>
      <c r="AT265" s="178"/>
      <c r="AU265" s="84"/>
      <c r="AV265" s="178"/>
      <c r="AW265" s="84"/>
      <c r="AX265" s="178"/>
      <c r="AY265" s="84"/>
      <c r="AZ265" s="178"/>
      <c r="BA265" s="84"/>
      <c r="BB265" s="178"/>
      <c r="BC265" s="84"/>
      <c r="BD265" s="204">
        <f t="shared" si="89"/>
        <v>0</v>
      </c>
      <c r="BE265" s="175" t="e">
        <f t="shared" si="90"/>
        <v>#DIV/0!</v>
      </c>
      <c r="BH265" s="205"/>
      <c r="BI265" s="205"/>
    </row>
    <row r="266" spans="1:64" ht="40.5" customHeight="1" x14ac:dyDescent="0.25">
      <c r="A266" s="590"/>
      <c r="B266" s="568"/>
      <c r="C266" s="612"/>
      <c r="D266" s="53" t="s">
        <v>127</v>
      </c>
      <c r="E266" s="59" t="s">
        <v>455</v>
      </c>
      <c r="F266" s="310">
        <f t="shared" ref="F266:F270" si="101">SUM(J266:U266)</f>
        <v>1000</v>
      </c>
      <c r="G266" s="342">
        <v>1000</v>
      </c>
      <c r="H266" s="279">
        <v>1000</v>
      </c>
      <c r="I266" s="279">
        <v>1050</v>
      </c>
      <c r="J266" s="278">
        <v>83</v>
      </c>
      <c r="K266" s="278">
        <v>84</v>
      </c>
      <c r="L266" s="278">
        <v>84</v>
      </c>
      <c r="M266" s="278">
        <v>84</v>
      </c>
      <c r="N266" s="278">
        <v>84</v>
      </c>
      <c r="O266" s="278">
        <v>83</v>
      </c>
      <c r="P266" s="278">
        <v>83</v>
      </c>
      <c r="Q266" s="278">
        <v>83</v>
      </c>
      <c r="R266" s="278">
        <v>83</v>
      </c>
      <c r="S266" s="278">
        <v>83</v>
      </c>
      <c r="T266" s="278">
        <v>83</v>
      </c>
      <c r="U266" s="278">
        <v>83</v>
      </c>
      <c r="V266" s="54"/>
      <c r="W266" s="54"/>
      <c r="AC266" s="176"/>
      <c r="AD266" s="177"/>
      <c r="AE266" s="176"/>
      <c r="AF266" s="178"/>
      <c r="AG266" s="179"/>
      <c r="AH266" s="178"/>
      <c r="AI266" s="179"/>
      <c r="AJ266" s="178"/>
      <c r="AK266" s="179"/>
      <c r="AL266" s="178"/>
      <c r="AM266" s="179"/>
      <c r="AN266" s="178"/>
      <c r="AO266" s="179"/>
      <c r="AP266" s="178"/>
      <c r="AQ266" s="84"/>
      <c r="AR266" s="178"/>
      <c r="AS266" s="84"/>
      <c r="AT266" s="178"/>
      <c r="AU266" s="84"/>
      <c r="AV266" s="178"/>
      <c r="AW266" s="84"/>
      <c r="AX266" s="178"/>
      <c r="AY266" s="84"/>
      <c r="AZ266" s="178"/>
      <c r="BA266" s="84"/>
      <c r="BB266" s="178"/>
      <c r="BC266" s="84"/>
      <c r="BD266" s="204">
        <f t="shared" si="89"/>
        <v>0</v>
      </c>
      <c r="BE266" s="175" t="e">
        <f t="shared" si="90"/>
        <v>#DIV/0!</v>
      </c>
      <c r="BH266" s="205"/>
      <c r="BI266" s="205"/>
    </row>
    <row r="267" spans="1:64" ht="45.75" customHeight="1" x14ac:dyDescent="0.25">
      <c r="A267" s="590"/>
      <c r="B267" s="568"/>
      <c r="C267" s="612"/>
      <c r="D267" s="53" t="s">
        <v>548</v>
      </c>
      <c r="E267" s="59" t="s">
        <v>455</v>
      </c>
      <c r="F267" s="310">
        <f t="shared" si="101"/>
        <v>3501</v>
      </c>
      <c r="G267" s="342">
        <v>3501</v>
      </c>
      <c r="H267" s="279">
        <v>3501</v>
      </c>
      <c r="I267" s="279">
        <v>3676</v>
      </c>
      <c r="J267" s="278">
        <v>292</v>
      </c>
      <c r="K267" s="278">
        <v>292</v>
      </c>
      <c r="L267" s="278">
        <v>291</v>
      </c>
      <c r="M267" s="278">
        <v>291</v>
      </c>
      <c r="N267" s="278">
        <v>291</v>
      </c>
      <c r="O267" s="278">
        <v>292</v>
      </c>
      <c r="P267" s="278">
        <v>292</v>
      </c>
      <c r="Q267" s="278">
        <v>292</v>
      </c>
      <c r="R267" s="278">
        <v>292</v>
      </c>
      <c r="S267" s="278">
        <v>292</v>
      </c>
      <c r="T267" s="278">
        <v>292</v>
      </c>
      <c r="U267" s="278">
        <v>292</v>
      </c>
      <c r="V267" s="54"/>
      <c r="W267" s="54"/>
      <c r="X267" s="305"/>
      <c r="AC267" s="176"/>
      <c r="AD267" s="177"/>
      <c r="AE267" s="176"/>
      <c r="AF267" s="178"/>
      <c r="AG267" s="179"/>
      <c r="AH267" s="178"/>
      <c r="AI267" s="179"/>
      <c r="AJ267" s="178"/>
      <c r="AK267" s="179"/>
      <c r="AL267" s="178"/>
      <c r="AM267" s="179"/>
      <c r="AN267" s="178"/>
      <c r="AO267" s="84"/>
      <c r="AP267" s="178"/>
      <c r="AQ267" s="84"/>
      <c r="AR267" s="178"/>
      <c r="AS267" s="84"/>
      <c r="AT267" s="178"/>
      <c r="AU267" s="84"/>
      <c r="AV267" s="178"/>
      <c r="AW267" s="84"/>
      <c r="AX267" s="178"/>
      <c r="AY267" s="84"/>
      <c r="AZ267" s="178"/>
      <c r="BA267" s="84"/>
      <c r="BB267" s="178"/>
      <c r="BC267" s="84"/>
      <c r="BD267" s="204">
        <f t="shared" si="89"/>
        <v>0</v>
      </c>
      <c r="BE267" s="175" t="e">
        <f t="shared" si="90"/>
        <v>#DIV/0!</v>
      </c>
      <c r="BH267" s="205"/>
      <c r="BI267" s="205"/>
    </row>
    <row r="268" spans="1:64" ht="60" customHeight="1" x14ac:dyDescent="0.25">
      <c r="A268" s="590"/>
      <c r="B268" s="568"/>
      <c r="C268" s="612"/>
      <c r="D268" s="53" t="s">
        <v>128</v>
      </c>
      <c r="E268" s="59" t="s">
        <v>129</v>
      </c>
      <c r="F268" s="310">
        <f t="shared" si="101"/>
        <v>5000</v>
      </c>
      <c r="G268" s="342">
        <v>5000</v>
      </c>
      <c r="H268" s="279">
        <v>5000</v>
      </c>
      <c r="I268" s="279">
        <v>5250</v>
      </c>
      <c r="J268" s="278">
        <v>416</v>
      </c>
      <c r="K268" s="278">
        <v>416</v>
      </c>
      <c r="L268" s="278">
        <v>417</v>
      </c>
      <c r="M268" s="278">
        <v>417</v>
      </c>
      <c r="N268" s="278">
        <v>417</v>
      </c>
      <c r="O268" s="278">
        <v>417</v>
      </c>
      <c r="P268" s="278">
        <v>417</v>
      </c>
      <c r="Q268" s="278">
        <v>417</v>
      </c>
      <c r="R268" s="278">
        <v>417</v>
      </c>
      <c r="S268" s="278">
        <v>417</v>
      </c>
      <c r="T268" s="278">
        <v>416</v>
      </c>
      <c r="U268" s="278">
        <v>416</v>
      </c>
      <c r="V268" s="54"/>
      <c r="W268" s="54"/>
      <c r="Y268" s="284" t="s">
        <v>644</v>
      </c>
      <c r="AC268" s="176"/>
      <c r="AD268" s="177"/>
      <c r="AE268" s="176"/>
      <c r="AF268" s="178"/>
      <c r="AG268" s="179"/>
      <c r="AH268" s="178"/>
      <c r="AI268" s="179"/>
      <c r="AJ268" s="178"/>
      <c r="AK268" s="179"/>
      <c r="AL268" s="178"/>
      <c r="AM268" s="179"/>
      <c r="AN268" s="178"/>
      <c r="AO268" s="84"/>
      <c r="AP268" s="178"/>
      <c r="AQ268" s="84"/>
      <c r="AR268" s="178"/>
      <c r="AS268" s="84"/>
      <c r="AT268" s="178"/>
      <c r="AU268" s="84"/>
      <c r="AV268" s="178"/>
      <c r="AW268" s="84"/>
      <c r="AX268" s="178"/>
      <c r="AY268" s="84"/>
      <c r="AZ268" s="178"/>
      <c r="BA268" s="84"/>
      <c r="BB268" s="178"/>
      <c r="BC268" s="84"/>
      <c r="BD268" s="204">
        <f t="shared" si="89"/>
        <v>0</v>
      </c>
      <c r="BE268" s="175" t="e">
        <f t="shared" si="90"/>
        <v>#DIV/0!</v>
      </c>
      <c r="BH268" s="205"/>
      <c r="BI268" s="205"/>
    </row>
    <row r="269" spans="1:64" ht="40.5" customHeight="1" x14ac:dyDescent="0.25">
      <c r="A269" s="590"/>
      <c r="B269" s="568"/>
      <c r="C269" s="612"/>
      <c r="D269" s="53" t="s">
        <v>547</v>
      </c>
      <c r="E269" s="59" t="s">
        <v>60</v>
      </c>
      <c r="F269" s="310">
        <f t="shared" si="101"/>
        <v>1900</v>
      </c>
      <c r="G269" s="342">
        <v>1900</v>
      </c>
      <c r="H269" s="279">
        <v>1900</v>
      </c>
      <c r="I269" s="279">
        <v>1995</v>
      </c>
      <c r="J269" s="278">
        <v>158</v>
      </c>
      <c r="K269" s="278">
        <v>158</v>
      </c>
      <c r="L269" s="278">
        <v>158</v>
      </c>
      <c r="M269" s="278">
        <v>160</v>
      </c>
      <c r="N269" s="278">
        <v>160</v>
      </c>
      <c r="O269" s="278">
        <v>158</v>
      </c>
      <c r="P269" s="278">
        <v>158</v>
      </c>
      <c r="Q269" s="278">
        <v>158</v>
      </c>
      <c r="R269" s="278">
        <v>158</v>
      </c>
      <c r="S269" s="278">
        <v>158</v>
      </c>
      <c r="T269" s="278">
        <v>158</v>
      </c>
      <c r="U269" s="278">
        <v>158</v>
      </c>
      <c r="V269" s="54"/>
      <c r="W269" s="54"/>
      <c r="Y269" s="284" t="s">
        <v>644</v>
      </c>
      <c r="AC269" s="176"/>
      <c r="AD269" s="177"/>
      <c r="AE269" s="176"/>
      <c r="AF269" s="178"/>
      <c r="AG269" s="179"/>
      <c r="AH269" s="178"/>
      <c r="AI269" s="179"/>
      <c r="AJ269" s="178"/>
      <c r="AK269" s="179"/>
      <c r="AL269" s="178"/>
      <c r="AM269" s="179"/>
      <c r="AN269" s="178"/>
      <c r="AO269" s="84"/>
      <c r="AP269" s="178"/>
      <c r="AQ269" s="84"/>
      <c r="AR269" s="178"/>
      <c r="AS269" s="84"/>
      <c r="AT269" s="178"/>
      <c r="AU269" s="84"/>
      <c r="AV269" s="178"/>
      <c r="AW269" s="84"/>
      <c r="AX269" s="178"/>
      <c r="AY269" s="84"/>
      <c r="AZ269" s="178"/>
      <c r="BA269" s="84"/>
      <c r="BB269" s="178"/>
      <c r="BC269" s="84"/>
      <c r="BD269" s="204">
        <f t="shared" si="89"/>
        <v>0</v>
      </c>
      <c r="BE269" s="175" t="e">
        <f t="shared" si="90"/>
        <v>#DIV/0!</v>
      </c>
      <c r="BH269" s="205"/>
      <c r="BI269" s="205"/>
    </row>
    <row r="270" spans="1:64" ht="52.5" customHeight="1" x14ac:dyDescent="0.25">
      <c r="A270" s="590"/>
      <c r="B270" s="568"/>
      <c r="C270" s="612"/>
      <c r="D270" s="53" t="s">
        <v>130</v>
      </c>
      <c r="E270" s="59" t="s">
        <v>111</v>
      </c>
      <c r="F270" s="310">
        <f t="shared" si="101"/>
        <v>700</v>
      </c>
      <c r="G270" s="341">
        <v>700</v>
      </c>
      <c r="H270" s="278">
        <v>700</v>
      </c>
      <c r="I270" s="278">
        <v>735</v>
      </c>
      <c r="J270" s="278">
        <v>58</v>
      </c>
      <c r="K270" s="278">
        <v>58</v>
      </c>
      <c r="L270" s="278">
        <v>60</v>
      </c>
      <c r="M270" s="278">
        <v>60</v>
      </c>
      <c r="N270" s="278">
        <v>58</v>
      </c>
      <c r="O270" s="278">
        <v>58</v>
      </c>
      <c r="P270" s="278">
        <v>58</v>
      </c>
      <c r="Q270" s="278">
        <v>58</v>
      </c>
      <c r="R270" s="278">
        <v>58</v>
      </c>
      <c r="S270" s="278">
        <v>58</v>
      </c>
      <c r="T270" s="278">
        <v>58</v>
      </c>
      <c r="U270" s="278">
        <v>58</v>
      </c>
      <c r="V270" s="54"/>
      <c r="W270" s="54"/>
      <c r="X270" s="305"/>
      <c r="AC270" s="176"/>
      <c r="AD270" s="177"/>
      <c r="AE270" s="176"/>
      <c r="AF270" s="178"/>
      <c r="AG270" s="179"/>
      <c r="AH270" s="178"/>
      <c r="AI270" s="179"/>
      <c r="AJ270" s="178"/>
      <c r="AK270" s="179"/>
      <c r="AL270" s="178"/>
      <c r="AM270" s="179"/>
      <c r="AN270" s="178"/>
      <c r="AO270" s="84"/>
      <c r="AP270" s="178"/>
      <c r="AQ270" s="84"/>
      <c r="AR270" s="178"/>
      <c r="AS270" s="84"/>
      <c r="AT270" s="178"/>
      <c r="AU270" s="84"/>
      <c r="AV270" s="178"/>
      <c r="AW270" s="84"/>
      <c r="AX270" s="178"/>
      <c r="AY270" s="84"/>
      <c r="AZ270" s="178"/>
      <c r="BA270" s="84"/>
      <c r="BB270" s="178"/>
      <c r="BC270" s="84"/>
      <c r="BD270" s="204">
        <f t="shared" si="89"/>
        <v>0</v>
      </c>
      <c r="BE270" s="175" t="e">
        <f t="shared" si="90"/>
        <v>#DIV/0!</v>
      </c>
      <c r="BH270" s="205"/>
      <c r="BI270" s="205"/>
    </row>
    <row r="271" spans="1:64" ht="44.25" customHeight="1" x14ac:dyDescent="0.25">
      <c r="A271" s="590"/>
      <c r="B271" s="568" t="s">
        <v>728</v>
      </c>
      <c r="C271" s="613" t="s">
        <v>719</v>
      </c>
      <c r="D271" s="306" t="s">
        <v>439</v>
      </c>
      <c r="E271" s="306"/>
      <c r="F271" s="310">
        <f>+F273+F274</f>
        <v>2700</v>
      </c>
      <c r="G271" s="310">
        <f t="shared" ref="G271:U271" si="102">+G273+G274</f>
        <v>2700</v>
      </c>
      <c r="H271" s="310">
        <f t="shared" si="102"/>
        <v>2725</v>
      </c>
      <c r="I271" s="310">
        <f t="shared" si="102"/>
        <v>2861</v>
      </c>
      <c r="J271" s="310">
        <f t="shared" si="102"/>
        <v>224</v>
      </c>
      <c r="K271" s="310">
        <f t="shared" si="102"/>
        <v>224</v>
      </c>
      <c r="L271" s="310">
        <f t="shared" si="102"/>
        <v>224</v>
      </c>
      <c r="M271" s="310">
        <f t="shared" si="102"/>
        <v>224</v>
      </c>
      <c r="N271" s="310">
        <f t="shared" si="102"/>
        <v>226</v>
      </c>
      <c r="O271" s="310">
        <f t="shared" si="102"/>
        <v>226</v>
      </c>
      <c r="P271" s="310">
        <f t="shared" si="102"/>
        <v>226</v>
      </c>
      <c r="Q271" s="310">
        <f t="shared" si="102"/>
        <v>226</v>
      </c>
      <c r="R271" s="310">
        <f t="shared" si="102"/>
        <v>225</v>
      </c>
      <c r="S271" s="310">
        <f t="shared" si="102"/>
        <v>225</v>
      </c>
      <c r="T271" s="310">
        <f t="shared" si="102"/>
        <v>225</v>
      </c>
      <c r="U271" s="310">
        <f t="shared" si="102"/>
        <v>225</v>
      </c>
      <c r="AC271" s="176">
        <f>+AE271+AF271+AH271+AJ271+AL271+AN271+AP271+AR271+AT271+AV271+AX271+AZ271+BB271</f>
        <v>7000</v>
      </c>
      <c r="AD271" s="177">
        <f>+AG271+AI271+AK271+AM271+AO271+AQ271+AS271+AU271+AW271+AY271+BA271+BC271</f>
        <v>0</v>
      </c>
      <c r="AE271" s="176">
        <v>7000</v>
      </c>
      <c r="AF271" s="178"/>
      <c r="AG271" s="179"/>
      <c r="AH271" s="178"/>
      <c r="AI271" s="179"/>
      <c r="AJ271" s="178"/>
      <c r="AK271" s="179"/>
      <c r="AL271" s="178"/>
      <c r="AM271" s="179"/>
      <c r="AN271" s="178"/>
      <c r="AO271" s="84"/>
      <c r="AP271" s="178"/>
      <c r="AQ271" s="84"/>
      <c r="AR271" s="178"/>
      <c r="AS271" s="84"/>
      <c r="AT271" s="178"/>
      <c r="AU271" s="84"/>
      <c r="AV271" s="178"/>
      <c r="AW271" s="84"/>
      <c r="AX271" s="178"/>
      <c r="AY271" s="84"/>
      <c r="AZ271" s="178"/>
      <c r="BA271" s="84"/>
      <c r="BB271" s="178"/>
      <c r="BC271" s="84"/>
      <c r="BD271" s="204">
        <f t="shared" si="89"/>
        <v>0</v>
      </c>
      <c r="BE271" s="175">
        <f t="shared" si="90"/>
        <v>0</v>
      </c>
      <c r="BH271" s="181">
        <f>+BK271-AC271</f>
        <v>-7000</v>
      </c>
      <c r="BI271" s="181">
        <f>+BL271-AD271</f>
        <v>0</v>
      </c>
      <c r="BJ271" s="208"/>
      <c r="BK271" s="181"/>
      <c r="BL271" s="181"/>
    </row>
    <row r="272" spans="1:64" ht="51.75" customHeight="1" x14ac:dyDescent="0.25">
      <c r="A272" s="590"/>
      <c r="B272" s="568"/>
      <c r="C272" s="613"/>
      <c r="D272" s="53" t="s">
        <v>571</v>
      </c>
      <c r="E272" s="59" t="s">
        <v>455</v>
      </c>
      <c r="F272" s="310">
        <f>SUM(J272:U272)</f>
        <v>245</v>
      </c>
      <c r="G272" s="341">
        <v>245</v>
      </c>
      <c r="H272" s="278">
        <v>245</v>
      </c>
      <c r="I272" s="278">
        <v>257</v>
      </c>
      <c r="J272" s="278">
        <v>20</v>
      </c>
      <c r="K272" s="278">
        <v>20</v>
      </c>
      <c r="L272" s="278">
        <v>20</v>
      </c>
      <c r="M272" s="278">
        <v>22</v>
      </c>
      <c r="N272" s="278">
        <v>22</v>
      </c>
      <c r="O272" s="278">
        <v>21</v>
      </c>
      <c r="P272" s="278">
        <v>20</v>
      </c>
      <c r="Q272" s="278">
        <v>20</v>
      </c>
      <c r="R272" s="278">
        <v>20</v>
      </c>
      <c r="S272" s="278">
        <v>20</v>
      </c>
      <c r="T272" s="278">
        <v>20</v>
      </c>
      <c r="U272" s="278">
        <v>20</v>
      </c>
      <c r="V272" s="54"/>
      <c r="W272" s="54"/>
      <c r="X272" s="305"/>
      <c r="AC272" s="176"/>
      <c r="AD272" s="177"/>
      <c r="AE272" s="176"/>
      <c r="AF272" s="178"/>
      <c r="AG272" s="179"/>
      <c r="AH272" s="178"/>
      <c r="AI272" s="179"/>
      <c r="AJ272" s="178"/>
      <c r="AK272" s="179"/>
      <c r="AL272" s="178"/>
      <c r="AM272" s="179"/>
      <c r="AN272" s="178"/>
      <c r="AO272" s="84"/>
      <c r="AP272" s="178"/>
      <c r="AQ272" s="84"/>
      <c r="AR272" s="178"/>
      <c r="AS272" s="84"/>
      <c r="AT272" s="178"/>
      <c r="AU272" s="84"/>
      <c r="AV272" s="178"/>
      <c r="AW272" s="84"/>
      <c r="AX272" s="178"/>
      <c r="AY272" s="84"/>
      <c r="AZ272" s="178"/>
      <c r="BA272" s="84"/>
      <c r="BB272" s="178"/>
      <c r="BC272" s="84"/>
      <c r="BD272" s="204">
        <f t="shared" si="89"/>
        <v>0</v>
      </c>
      <c r="BE272" s="175" t="e">
        <f t="shared" si="90"/>
        <v>#DIV/0!</v>
      </c>
      <c r="BH272" s="205"/>
      <c r="BI272" s="205"/>
    </row>
    <row r="273" spans="1:64" ht="51.75" customHeight="1" x14ac:dyDescent="0.25">
      <c r="A273" s="590"/>
      <c r="B273" s="568"/>
      <c r="C273" s="613"/>
      <c r="D273" s="53" t="s">
        <v>550</v>
      </c>
      <c r="E273" s="59" t="s">
        <v>455</v>
      </c>
      <c r="F273" s="310">
        <f t="shared" ref="F273:F277" si="103">SUM(J273:U273)</f>
        <v>2200</v>
      </c>
      <c r="G273" s="342">
        <v>2200</v>
      </c>
      <c r="H273" s="279">
        <v>2200</v>
      </c>
      <c r="I273" s="279">
        <v>2310</v>
      </c>
      <c r="J273" s="278">
        <v>183</v>
      </c>
      <c r="K273" s="278">
        <v>183</v>
      </c>
      <c r="L273" s="278">
        <v>183</v>
      </c>
      <c r="M273" s="278">
        <v>183</v>
      </c>
      <c r="N273" s="278">
        <v>184</v>
      </c>
      <c r="O273" s="278">
        <v>184</v>
      </c>
      <c r="P273" s="278">
        <v>184</v>
      </c>
      <c r="Q273" s="278">
        <v>184</v>
      </c>
      <c r="R273" s="278">
        <v>183</v>
      </c>
      <c r="S273" s="278">
        <v>183</v>
      </c>
      <c r="T273" s="278">
        <v>183</v>
      </c>
      <c r="U273" s="278">
        <v>183</v>
      </c>
      <c r="V273" s="54"/>
      <c r="W273" s="54"/>
      <c r="X273" s="305"/>
      <c r="Y273" s="89"/>
      <c r="Z273" s="89"/>
      <c r="AC273" s="176"/>
      <c r="AD273" s="177"/>
      <c r="AE273" s="176"/>
      <c r="AF273" s="178"/>
      <c r="AG273" s="179"/>
      <c r="AH273" s="178"/>
      <c r="AI273" s="179"/>
      <c r="AJ273" s="178"/>
      <c r="AK273" s="179"/>
      <c r="AL273" s="178"/>
      <c r="AM273" s="179"/>
      <c r="AN273" s="178"/>
      <c r="AO273" s="84"/>
      <c r="AP273" s="178"/>
      <c r="AQ273" s="84"/>
      <c r="AR273" s="178"/>
      <c r="AS273" s="84"/>
      <c r="AT273" s="178"/>
      <c r="AU273" s="84"/>
      <c r="AV273" s="178"/>
      <c r="AW273" s="84"/>
      <c r="AX273" s="178"/>
      <c r="AY273" s="84"/>
      <c r="AZ273" s="178"/>
      <c r="BA273" s="84"/>
      <c r="BB273" s="178"/>
      <c r="BC273" s="84"/>
      <c r="BD273" s="204">
        <f t="shared" si="89"/>
        <v>0</v>
      </c>
      <c r="BE273" s="175" t="e">
        <f t="shared" si="90"/>
        <v>#DIV/0!</v>
      </c>
      <c r="BH273" s="205"/>
      <c r="BI273" s="205"/>
    </row>
    <row r="274" spans="1:64" ht="43.5" customHeight="1" x14ac:dyDescent="0.25">
      <c r="A274" s="590"/>
      <c r="B274" s="568"/>
      <c r="C274" s="613"/>
      <c r="D274" s="49" t="s">
        <v>549</v>
      </c>
      <c r="E274" s="59" t="s">
        <v>455</v>
      </c>
      <c r="F274" s="310">
        <f t="shared" si="103"/>
        <v>500</v>
      </c>
      <c r="G274" s="341">
        <v>500</v>
      </c>
      <c r="H274" s="278">
        <v>525</v>
      </c>
      <c r="I274" s="278">
        <v>551</v>
      </c>
      <c r="J274" s="278">
        <v>41</v>
      </c>
      <c r="K274" s="278">
        <v>41</v>
      </c>
      <c r="L274" s="278">
        <v>41</v>
      </c>
      <c r="M274" s="278">
        <v>41</v>
      </c>
      <c r="N274" s="278">
        <v>42</v>
      </c>
      <c r="O274" s="278">
        <v>42</v>
      </c>
      <c r="P274" s="278">
        <v>42</v>
      </c>
      <c r="Q274" s="278">
        <v>42</v>
      </c>
      <c r="R274" s="278">
        <v>42</v>
      </c>
      <c r="S274" s="278">
        <v>42</v>
      </c>
      <c r="T274" s="278">
        <v>42</v>
      </c>
      <c r="U274" s="278">
        <v>42</v>
      </c>
      <c r="AC274" s="176"/>
      <c r="AD274" s="177"/>
      <c r="AE274" s="176"/>
      <c r="AF274" s="178"/>
      <c r="AG274" s="179"/>
      <c r="AH274" s="178"/>
      <c r="AI274" s="179"/>
      <c r="AJ274" s="178"/>
      <c r="AK274" s="179"/>
      <c r="AL274" s="178"/>
      <c r="AM274" s="179"/>
      <c r="AN274" s="178"/>
      <c r="AO274" s="84"/>
      <c r="AP274" s="178"/>
      <c r="AQ274" s="84"/>
      <c r="AR274" s="178"/>
      <c r="AS274" s="84"/>
      <c r="AT274" s="178"/>
      <c r="AU274" s="84"/>
      <c r="AV274" s="178"/>
      <c r="AW274" s="84"/>
      <c r="AX274" s="178"/>
      <c r="AY274" s="84"/>
      <c r="AZ274" s="178"/>
      <c r="BA274" s="84"/>
      <c r="BB274" s="178"/>
      <c r="BC274" s="84"/>
      <c r="BD274" s="204">
        <f t="shared" si="89"/>
        <v>0</v>
      </c>
      <c r="BE274" s="175" t="e">
        <f t="shared" si="90"/>
        <v>#DIV/0!</v>
      </c>
      <c r="BH274" s="205"/>
      <c r="BI274" s="205"/>
    </row>
    <row r="275" spans="1:64" ht="43.5" customHeight="1" x14ac:dyDescent="0.25">
      <c r="A275" s="590"/>
      <c r="B275" s="568"/>
      <c r="C275" s="613"/>
      <c r="D275" s="53" t="s">
        <v>131</v>
      </c>
      <c r="E275" s="59" t="s">
        <v>60</v>
      </c>
      <c r="F275" s="310">
        <f t="shared" si="103"/>
        <v>500</v>
      </c>
      <c r="G275" s="341">
        <v>500</v>
      </c>
      <c r="H275" s="278">
        <v>500</v>
      </c>
      <c r="I275" s="278">
        <v>525</v>
      </c>
      <c r="J275" s="278">
        <v>41</v>
      </c>
      <c r="K275" s="278">
        <v>41</v>
      </c>
      <c r="L275" s="278">
        <v>41</v>
      </c>
      <c r="M275" s="278">
        <v>41</v>
      </c>
      <c r="N275" s="278">
        <v>42</v>
      </c>
      <c r="O275" s="278">
        <v>42</v>
      </c>
      <c r="P275" s="278">
        <v>42</v>
      </c>
      <c r="Q275" s="278">
        <v>42</v>
      </c>
      <c r="R275" s="278">
        <v>42</v>
      </c>
      <c r="S275" s="278">
        <v>42</v>
      </c>
      <c r="T275" s="278">
        <v>42</v>
      </c>
      <c r="U275" s="278">
        <v>42</v>
      </c>
      <c r="V275" s="54"/>
      <c r="W275" s="54"/>
      <c r="X275" s="305"/>
      <c r="AC275" s="176"/>
      <c r="AD275" s="177"/>
      <c r="AE275" s="176"/>
      <c r="AF275" s="178"/>
      <c r="AG275" s="179"/>
      <c r="AH275" s="178"/>
      <c r="AI275" s="179"/>
      <c r="AJ275" s="178"/>
      <c r="AK275" s="179"/>
      <c r="AL275" s="178"/>
      <c r="AM275" s="179"/>
      <c r="AN275" s="178"/>
      <c r="AO275" s="84"/>
      <c r="AP275" s="178"/>
      <c r="AQ275" s="84"/>
      <c r="AR275" s="178"/>
      <c r="AS275" s="84"/>
      <c r="AT275" s="178"/>
      <c r="AU275" s="84"/>
      <c r="AV275" s="178"/>
      <c r="AW275" s="84"/>
      <c r="AX275" s="178"/>
      <c r="AY275" s="84"/>
      <c r="AZ275" s="178"/>
      <c r="BA275" s="84"/>
      <c r="BB275" s="178"/>
      <c r="BC275" s="84"/>
      <c r="BD275" s="204">
        <f t="shared" si="89"/>
        <v>0</v>
      </c>
      <c r="BE275" s="175" t="e">
        <f t="shared" si="90"/>
        <v>#DIV/0!</v>
      </c>
      <c r="BH275" s="205"/>
      <c r="BI275" s="205"/>
    </row>
    <row r="276" spans="1:64" ht="38.25" customHeight="1" x14ac:dyDescent="0.25">
      <c r="A276" s="590"/>
      <c r="B276" s="568"/>
      <c r="C276" s="613"/>
      <c r="D276" s="53" t="s">
        <v>132</v>
      </c>
      <c r="E276" s="59" t="s">
        <v>60</v>
      </c>
      <c r="F276" s="310">
        <f t="shared" si="103"/>
        <v>8000</v>
      </c>
      <c r="G276" s="342">
        <v>8000</v>
      </c>
      <c r="H276" s="279">
        <v>8000</v>
      </c>
      <c r="I276" s="279">
        <v>8400</v>
      </c>
      <c r="J276" s="278">
        <v>666</v>
      </c>
      <c r="K276" s="278">
        <v>666</v>
      </c>
      <c r="L276" s="278">
        <v>666</v>
      </c>
      <c r="M276" s="278">
        <v>666</v>
      </c>
      <c r="N276" s="278">
        <v>667</v>
      </c>
      <c r="O276" s="278">
        <v>667</v>
      </c>
      <c r="P276" s="278">
        <v>667</v>
      </c>
      <c r="Q276" s="278">
        <v>667</v>
      </c>
      <c r="R276" s="278">
        <v>667</v>
      </c>
      <c r="S276" s="278">
        <v>667</v>
      </c>
      <c r="T276" s="278">
        <v>667</v>
      </c>
      <c r="U276" s="278">
        <v>667</v>
      </c>
      <c r="V276" s="54"/>
      <c r="W276" s="54"/>
      <c r="X276" s="305"/>
      <c r="AC276" s="176"/>
      <c r="AD276" s="177"/>
      <c r="AE276" s="176"/>
      <c r="AF276" s="178"/>
      <c r="AG276" s="179"/>
      <c r="AH276" s="178"/>
      <c r="AI276" s="179"/>
      <c r="AJ276" s="178"/>
      <c r="AK276" s="179"/>
      <c r="AL276" s="178"/>
      <c r="AM276" s="179"/>
      <c r="AN276" s="178"/>
      <c r="AO276" s="84"/>
      <c r="AP276" s="178"/>
      <c r="AQ276" s="84"/>
      <c r="AR276" s="178"/>
      <c r="AS276" s="84"/>
      <c r="AT276" s="178"/>
      <c r="AU276" s="84"/>
      <c r="AV276" s="178"/>
      <c r="AW276" s="84"/>
      <c r="AX276" s="178"/>
      <c r="AY276" s="84"/>
      <c r="AZ276" s="178"/>
      <c r="BA276" s="84"/>
      <c r="BB276" s="178"/>
      <c r="BC276" s="84"/>
      <c r="BD276" s="204">
        <f t="shared" si="89"/>
        <v>0</v>
      </c>
      <c r="BE276" s="175" t="e">
        <f t="shared" si="90"/>
        <v>#DIV/0!</v>
      </c>
      <c r="BH276" s="205"/>
      <c r="BI276" s="205"/>
    </row>
    <row r="277" spans="1:64" ht="42" customHeight="1" x14ac:dyDescent="0.25">
      <c r="A277" s="590"/>
      <c r="B277" s="568"/>
      <c r="C277" s="613"/>
      <c r="D277" s="53" t="s">
        <v>133</v>
      </c>
      <c r="E277" s="59" t="s">
        <v>60</v>
      </c>
      <c r="F277" s="310">
        <f t="shared" si="103"/>
        <v>217</v>
      </c>
      <c r="G277" s="341">
        <v>217</v>
      </c>
      <c r="H277" s="278">
        <v>217</v>
      </c>
      <c r="I277" s="278">
        <v>228</v>
      </c>
      <c r="J277" s="278">
        <v>18</v>
      </c>
      <c r="K277" s="278">
        <v>18</v>
      </c>
      <c r="L277" s="278">
        <v>18</v>
      </c>
      <c r="M277" s="278">
        <v>18</v>
      </c>
      <c r="N277" s="278">
        <v>18</v>
      </c>
      <c r="O277" s="278">
        <v>19</v>
      </c>
      <c r="P277" s="278">
        <v>18</v>
      </c>
      <c r="Q277" s="278">
        <v>18</v>
      </c>
      <c r="R277" s="278">
        <v>18</v>
      </c>
      <c r="S277" s="278">
        <v>18</v>
      </c>
      <c r="T277" s="278">
        <v>18</v>
      </c>
      <c r="U277" s="278">
        <v>18</v>
      </c>
      <c r="V277" s="54"/>
      <c r="W277" s="54"/>
      <c r="X277" s="305"/>
      <c r="AC277" s="176"/>
      <c r="AD277" s="177"/>
      <c r="AE277" s="176"/>
      <c r="AF277" s="178"/>
      <c r="AG277" s="179"/>
      <c r="AH277" s="178"/>
      <c r="AI277" s="179"/>
      <c r="AJ277" s="178"/>
      <c r="AK277" s="179"/>
      <c r="AL277" s="178"/>
      <c r="AM277" s="179"/>
      <c r="AN277" s="178"/>
      <c r="AO277" s="84"/>
      <c r="AP277" s="178"/>
      <c r="AQ277" s="84"/>
      <c r="AR277" s="178"/>
      <c r="AS277" s="84"/>
      <c r="AT277" s="178"/>
      <c r="AU277" s="84"/>
      <c r="AV277" s="178"/>
      <c r="AW277" s="84"/>
      <c r="AX277" s="178"/>
      <c r="AY277" s="84"/>
      <c r="AZ277" s="178"/>
      <c r="BA277" s="84"/>
      <c r="BB277" s="178"/>
      <c r="BC277" s="84"/>
      <c r="BD277" s="204">
        <f t="shared" si="89"/>
        <v>0</v>
      </c>
      <c r="BE277" s="175" t="e">
        <f t="shared" si="90"/>
        <v>#DIV/0!</v>
      </c>
      <c r="BH277" s="205"/>
      <c r="BI277" s="205"/>
    </row>
    <row r="278" spans="1:64" ht="42" customHeight="1" x14ac:dyDescent="0.25">
      <c r="A278" s="590"/>
      <c r="B278" s="568" t="s">
        <v>729</v>
      </c>
      <c r="C278" s="611" t="s">
        <v>586</v>
      </c>
      <c r="D278" s="306" t="s">
        <v>439</v>
      </c>
      <c r="E278" s="306"/>
      <c r="F278" s="310">
        <f t="shared" ref="F278:U278" si="104">+F280</f>
        <v>25080</v>
      </c>
      <c r="G278" s="310">
        <f t="shared" si="104"/>
        <v>25080</v>
      </c>
      <c r="H278" s="310">
        <f t="shared" si="104"/>
        <v>2456</v>
      </c>
      <c r="I278" s="310">
        <f t="shared" si="104"/>
        <v>2584</v>
      </c>
      <c r="J278" s="310">
        <f t="shared" si="104"/>
        <v>2090</v>
      </c>
      <c r="K278" s="310">
        <f t="shared" si="104"/>
        <v>2090</v>
      </c>
      <c r="L278" s="310">
        <f t="shared" si="104"/>
        <v>2090</v>
      </c>
      <c r="M278" s="310">
        <f t="shared" si="104"/>
        <v>2090</v>
      </c>
      <c r="N278" s="310">
        <f t="shared" si="104"/>
        <v>2090</v>
      </c>
      <c r="O278" s="310">
        <f t="shared" si="104"/>
        <v>2090</v>
      </c>
      <c r="P278" s="310">
        <f t="shared" si="104"/>
        <v>2090</v>
      </c>
      <c r="Q278" s="310">
        <f t="shared" si="104"/>
        <v>2090</v>
      </c>
      <c r="R278" s="310">
        <f t="shared" si="104"/>
        <v>2090</v>
      </c>
      <c r="S278" s="310">
        <f t="shared" si="104"/>
        <v>2090</v>
      </c>
      <c r="T278" s="310">
        <f t="shared" si="104"/>
        <v>2090</v>
      </c>
      <c r="U278" s="310">
        <f t="shared" si="104"/>
        <v>2090</v>
      </c>
      <c r="AC278" s="176">
        <f>+AE278+AF278+AH278+AJ278+AL278+AN278+AP278+AR278+AT278+AV278+AX278+AZ278+BB278</f>
        <v>1587224</v>
      </c>
      <c r="AD278" s="177">
        <f>+AG278+AI278+AK278+AM278+AO278+AQ278+AS278+AU278+AW278+AY278+BA278+BC278</f>
        <v>0</v>
      </c>
      <c r="AE278" s="176">
        <v>1587224</v>
      </c>
      <c r="AF278" s="178"/>
      <c r="AG278" s="179"/>
      <c r="AH278" s="178"/>
      <c r="AI278" s="179"/>
      <c r="AJ278" s="178"/>
      <c r="AK278" s="179"/>
      <c r="AL278" s="178"/>
      <c r="AM278" s="179"/>
      <c r="AN278" s="178"/>
      <c r="AO278" s="84"/>
      <c r="AP278" s="178"/>
      <c r="AQ278" s="84"/>
      <c r="AR278" s="178"/>
      <c r="AS278" s="84"/>
      <c r="AT278" s="178"/>
      <c r="AU278" s="84"/>
      <c r="AV278" s="178"/>
      <c r="AW278" s="84"/>
      <c r="AX278" s="178"/>
      <c r="AY278" s="84"/>
      <c r="AZ278" s="178"/>
      <c r="BA278" s="84"/>
      <c r="BB278" s="178"/>
      <c r="BC278" s="84"/>
      <c r="BD278" s="204">
        <f t="shared" si="89"/>
        <v>0</v>
      </c>
      <c r="BE278" s="175">
        <f t="shared" si="90"/>
        <v>0</v>
      </c>
      <c r="BH278" s="181">
        <f>+BK278-AC278</f>
        <v>-1587224</v>
      </c>
      <c r="BI278" s="181">
        <f>+BL278-AD278</f>
        <v>0</v>
      </c>
      <c r="BJ278" s="208"/>
      <c r="BK278" s="181"/>
      <c r="BL278" s="181"/>
    </row>
    <row r="279" spans="1:64" ht="42" customHeight="1" x14ac:dyDescent="0.25">
      <c r="A279" s="590"/>
      <c r="B279" s="568"/>
      <c r="C279" s="611"/>
      <c r="D279" s="53" t="s">
        <v>527</v>
      </c>
      <c r="E279" s="59" t="s">
        <v>458</v>
      </c>
      <c r="F279" s="310">
        <f>SUM(J279:U279)</f>
        <v>13992</v>
      </c>
      <c r="G279" s="279">
        <v>13992</v>
      </c>
      <c r="H279" s="279">
        <v>14201</v>
      </c>
      <c r="I279" s="279">
        <v>14414</v>
      </c>
      <c r="J279" s="279">
        <v>1166</v>
      </c>
      <c r="K279" s="279">
        <v>1166</v>
      </c>
      <c r="L279" s="279">
        <v>1166</v>
      </c>
      <c r="M279" s="279">
        <v>1166</v>
      </c>
      <c r="N279" s="279">
        <v>1166</v>
      </c>
      <c r="O279" s="279">
        <v>1166</v>
      </c>
      <c r="P279" s="279">
        <v>1166</v>
      </c>
      <c r="Q279" s="279">
        <v>1166</v>
      </c>
      <c r="R279" s="279">
        <v>1166</v>
      </c>
      <c r="S279" s="279">
        <v>1166</v>
      </c>
      <c r="T279" s="279">
        <v>1166</v>
      </c>
      <c r="U279" s="279">
        <v>1166</v>
      </c>
      <c r="V279" s="54"/>
      <c r="W279" s="54"/>
      <c r="AC279" s="176"/>
      <c r="AD279" s="177"/>
      <c r="AE279" s="176"/>
      <c r="AF279" s="178"/>
      <c r="AG279" s="179"/>
      <c r="AH279" s="178"/>
      <c r="AI279" s="179"/>
      <c r="AJ279" s="178"/>
      <c r="AK279" s="179"/>
      <c r="AL279" s="178"/>
      <c r="AM279" s="179"/>
      <c r="AN279" s="178"/>
      <c r="AO279" s="84"/>
      <c r="AP279" s="178"/>
      <c r="AQ279" s="84"/>
      <c r="AR279" s="178"/>
      <c r="AS279" s="84"/>
      <c r="AT279" s="178"/>
      <c r="AU279" s="84"/>
      <c r="AV279" s="178"/>
      <c r="AW279" s="84"/>
      <c r="AX279" s="178"/>
      <c r="AY279" s="84"/>
      <c r="AZ279" s="178"/>
      <c r="BA279" s="84"/>
      <c r="BB279" s="178"/>
      <c r="BC279" s="84"/>
      <c r="BD279" s="204">
        <f t="shared" si="89"/>
        <v>0</v>
      </c>
      <c r="BE279" s="175" t="e">
        <f t="shared" si="90"/>
        <v>#DIV/0!</v>
      </c>
      <c r="BH279" s="205"/>
      <c r="BI279" s="205"/>
    </row>
    <row r="280" spans="1:64" ht="42" customHeight="1" x14ac:dyDescent="0.25">
      <c r="A280" s="590"/>
      <c r="B280" s="568"/>
      <c r="C280" s="611"/>
      <c r="D280" s="53" t="s">
        <v>100</v>
      </c>
      <c r="E280" s="59" t="s">
        <v>458</v>
      </c>
      <c r="F280" s="310">
        <f t="shared" ref="F280:F285" si="105">SUM(J280:U280)</f>
        <v>25080</v>
      </c>
      <c r="G280" s="279">
        <v>25080</v>
      </c>
      <c r="H280" s="279">
        <v>2456</v>
      </c>
      <c r="I280" s="279">
        <v>2584</v>
      </c>
      <c r="J280" s="279">
        <v>2090</v>
      </c>
      <c r="K280" s="279">
        <v>2090</v>
      </c>
      <c r="L280" s="279">
        <v>2090</v>
      </c>
      <c r="M280" s="279">
        <v>2090</v>
      </c>
      <c r="N280" s="279">
        <v>2090</v>
      </c>
      <c r="O280" s="279">
        <v>2090</v>
      </c>
      <c r="P280" s="279">
        <v>2090</v>
      </c>
      <c r="Q280" s="279">
        <v>2090</v>
      </c>
      <c r="R280" s="279">
        <v>2090</v>
      </c>
      <c r="S280" s="279">
        <v>2090</v>
      </c>
      <c r="T280" s="279">
        <v>2090</v>
      </c>
      <c r="U280" s="279">
        <v>2090</v>
      </c>
      <c r="V280" s="54"/>
      <c r="W280" s="54"/>
      <c r="AC280" s="176"/>
      <c r="AD280" s="177"/>
      <c r="AE280" s="176"/>
      <c r="AF280" s="178"/>
      <c r="AG280" s="179"/>
      <c r="AH280" s="178"/>
      <c r="AI280" s="179"/>
      <c r="AJ280" s="178"/>
      <c r="AK280" s="179"/>
      <c r="AL280" s="178"/>
      <c r="AM280" s="179"/>
      <c r="AN280" s="178"/>
      <c r="AO280" s="84"/>
      <c r="AP280" s="178"/>
      <c r="AQ280" s="84"/>
      <c r="AR280" s="178"/>
      <c r="AS280" s="84"/>
      <c r="AT280" s="178"/>
      <c r="AU280" s="84"/>
      <c r="AV280" s="178"/>
      <c r="AW280" s="84"/>
      <c r="AX280" s="178"/>
      <c r="AY280" s="84"/>
      <c r="AZ280" s="178"/>
      <c r="BA280" s="84"/>
      <c r="BB280" s="178"/>
      <c r="BC280" s="84"/>
      <c r="BD280" s="204">
        <f t="shared" si="89"/>
        <v>0</v>
      </c>
      <c r="BE280" s="175" t="e">
        <f t="shared" si="90"/>
        <v>#DIV/0!</v>
      </c>
      <c r="BH280" s="205"/>
      <c r="BI280" s="205"/>
    </row>
    <row r="281" spans="1:64" ht="42" customHeight="1" x14ac:dyDescent="0.25">
      <c r="A281" s="590"/>
      <c r="B281" s="568"/>
      <c r="C281" s="611"/>
      <c r="D281" s="53" t="s">
        <v>102</v>
      </c>
      <c r="E281" s="59" t="s">
        <v>458</v>
      </c>
      <c r="F281" s="310">
        <f t="shared" si="105"/>
        <v>13992</v>
      </c>
      <c r="G281" s="279">
        <v>13992</v>
      </c>
      <c r="H281" s="279">
        <v>14201</v>
      </c>
      <c r="I281" s="279">
        <v>14414</v>
      </c>
      <c r="J281" s="279">
        <v>1166</v>
      </c>
      <c r="K281" s="279">
        <v>1166</v>
      </c>
      <c r="L281" s="279">
        <v>1166</v>
      </c>
      <c r="M281" s="279">
        <v>1166</v>
      </c>
      <c r="N281" s="279">
        <v>1166</v>
      </c>
      <c r="O281" s="279">
        <v>1166</v>
      </c>
      <c r="P281" s="279">
        <v>1166</v>
      </c>
      <c r="Q281" s="279">
        <v>1166</v>
      </c>
      <c r="R281" s="279">
        <v>1166</v>
      </c>
      <c r="S281" s="279">
        <v>1166</v>
      </c>
      <c r="T281" s="279">
        <v>1166</v>
      </c>
      <c r="U281" s="279">
        <v>1166</v>
      </c>
      <c r="V281" s="54"/>
      <c r="W281" s="54"/>
      <c r="AC281" s="176"/>
      <c r="AD281" s="177"/>
      <c r="AE281" s="176"/>
      <c r="AF281" s="178"/>
      <c r="AG281" s="179"/>
      <c r="AH281" s="178"/>
      <c r="AI281" s="179"/>
      <c r="AJ281" s="178"/>
      <c r="AK281" s="179"/>
      <c r="AL281" s="178"/>
      <c r="AM281" s="179"/>
      <c r="AN281" s="178"/>
      <c r="AO281" s="84"/>
      <c r="AP281" s="178"/>
      <c r="AQ281" s="84"/>
      <c r="AR281" s="178"/>
      <c r="AS281" s="84"/>
      <c r="AT281" s="178"/>
      <c r="AU281" s="84"/>
      <c r="AV281" s="178"/>
      <c r="AW281" s="84"/>
      <c r="AX281" s="178"/>
      <c r="AY281" s="84"/>
      <c r="AZ281" s="178"/>
      <c r="BA281" s="84"/>
      <c r="BB281" s="178"/>
      <c r="BC281" s="84"/>
      <c r="BD281" s="204">
        <f t="shared" si="89"/>
        <v>0</v>
      </c>
      <c r="BE281" s="175" t="e">
        <f t="shared" si="90"/>
        <v>#DIV/0!</v>
      </c>
      <c r="BH281" s="205"/>
      <c r="BI281" s="205"/>
    </row>
    <row r="282" spans="1:64" ht="42" customHeight="1" x14ac:dyDescent="0.25">
      <c r="A282" s="590"/>
      <c r="B282" s="568"/>
      <c r="C282" s="611"/>
      <c r="D282" s="53" t="s">
        <v>103</v>
      </c>
      <c r="E282" s="59" t="s">
        <v>458</v>
      </c>
      <c r="F282" s="310">
        <f t="shared" si="105"/>
        <v>70</v>
      </c>
      <c r="G282" s="278">
        <v>70</v>
      </c>
      <c r="H282" s="278">
        <v>71</v>
      </c>
      <c r="I282" s="278">
        <v>72</v>
      </c>
      <c r="J282" s="278">
        <v>0</v>
      </c>
      <c r="K282" s="278">
        <v>0</v>
      </c>
      <c r="L282" s="278">
        <v>0</v>
      </c>
      <c r="M282" s="278">
        <v>0</v>
      </c>
      <c r="N282" s="278">
        <v>0</v>
      </c>
      <c r="O282" s="278">
        <v>10</v>
      </c>
      <c r="P282" s="278">
        <v>10</v>
      </c>
      <c r="Q282" s="278">
        <v>10</v>
      </c>
      <c r="R282" s="278">
        <v>10</v>
      </c>
      <c r="S282" s="278">
        <v>10</v>
      </c>
      <c r="T282" s="278">
        <v>10</v>
      </c>
      <c r="U282" s="278">
        <v>10</v>
      </c>
      <c r="AC282" s="176"/>
      <c r="AD282" s="177"/>
      <c r="AE282" s="176"/>
      <c r="AF282" s="178"/>
      <c r="AG282" s="179"/>
      <c r="AH282" s="178"/>
      <c r="AI282" s="179"/>
      <c r="AJ282" s="178"/>
      <c r="AK282" s="179"/>
      <c r="AL282" s="178"/>
      <c r="AM282" s="179"/>
      <c r="AN282" s="178"/>
      <c r="AO282" s="84"/>
      <c r="AP282" s="178"/>
      <c r="AQ282" s="84"/>
      <c r="AR282" s="178"/>
      <c r="AS282" s="84"/>
      <c r="AT282" s="178"/>
      <c r="AU282" s="84"/>
      <c r="AV282" s="178"/>
      <c r="AW282" s="84"/>
      <c r="AX282" s="178"/>
      <c r="AY282" s="84"/>
      <c r="AZ282" s="178"/>
      <c r="BA282" s="84"/>
      <c r="BB282" s="178"/>
      <c r="BC282" s="84"/>
      <c r="BD282" s="204">
        <f t="shared" si="89"/>
        <v>0</v>
      </c>
      <c r="BE282" s="175" t="e">
        <f t="shared" si="90"/>
        <v>#DIV/0!</v>
      </c>
      <c r="BH282" s="205"/>
      <c r="BI282" s="205"/>
    </row>
    <row r="283" spans="1:64" ht="42" customHeight="1" x14ac:dyDescent="0.25">
      <c r="A283" s="590"/>
      <c r="B283" s="568"/>
      <c r="C283" s="611"/>
      <c r="D283" s="53" t="s">
        <v>104</v>
      </c>
      <c r="E283" s="59" t="s">
        <v>458</v>
      </c>
      <c r="F283" s="310">
        <f t="shared" si="105"/>
        <v>5040</v>
      </c>
      <c r="G283" s="279">
        <v>5040</v>
      </c>
      <c r="H283" s="279">
        <v>5115</v>
      </c>
      <c r="I283" s="279">
        <v>5191</v>
      </c>
      <c r="J283" s="278">
        <v>420</v>
      </c>
      <c r="K283" s="278">
        <v>420</v>
      </c>
      <c r="L283" s="278">
        <v>420</v>
      </c>
      <c r="M283" s="278">
        <v>420</v>
      </c>
      <c r="N283" s="278">
        <v>420</v>
      </c>
      <c r="O283" s="278">
        <v>420</v>
      </c>
      <c r="P283" s="278">
        <v>420</v>
      </c>
      <c r="Q283" s="278">
        <v>420</v>
      </c>
      <c r="R283" s="278">
        <v>420</v>
      </c>
      <c r="S283" s="278">
        <v>420</v>
      </c>
      <c r="T283" s="278">
        <v>420</v>
      </c>
      <c r="U283" s="278">
        <v>420</v>
      </c>
      <c r="AC283" s="176"/>
      <c r="AD283" s="177"/>
      <c r="AE283" s="176"/>
      <c r="AF283" s="178"/>
      <c r="AG283" s="179"/>
      <c r="AH283" s="178"/>
      <c r="AI283" s="179"/>
      <c r="AJ283" s="178"/>
      <c r="AK283" s="179"/>
      <c r="AL283" s="178"/>
      <c r="AM283" s="179"/>
      <c r="AN283" s="178"/>
      <c r="AO283" s="84"/>
      <c r="AP283" s="178"/>
      <c r="AQ283" s="84"/>
      <c r="AR283" s="178"/>
      <c r="AS283" s="84"/>
      <c r="AT283" s="178"/>
      <c r="AU283" s="84"/>
      <c r="AV283" s="178"/>
      <c r="AW283" s="84"/>
      <c r="AX283" s="178"/>
      <c r="AY283" s="84"/>
      <c r="AZ283" s="178"/>
      <c r="BA283" s="84"/>
      <c r="BB283" s="178"/>
      <c r="BC283" s="84"/>
      <c r="BD283" s="204">
        <f t="shared" si="89"/>
        <v>0</v>
      </c>
      <c r="BE283" s="175" t="e">
        <f t="shared" si="90"/>
        <v>#DIV/0!</v>
      </c>
      <c r="BH283" s="205"/>
      <c r="BI283" s="205"/>
    </row>
    <row r="284" spans="1:64" ht="42" customHeight="1" x14ac:dyDescent="0.25">
      <c r="A284" s="590"/>
      <c r="B284" s="568"/>
      <c r="C284" s="611"/>
      <c r="D284" s="53" t="s">
        <v>105</v>
      </c>
      <c r="E284" s="59" t="s">
        <v>458</v>
      </c>
      <c r="F284" s="310">
        <f t="shared" si="105"/>
        <v>1080</v>
      </c>
      <c r="G284" s="279">
        <v>10800</v>
      </c>
      <c r="H284" s="279">
        <v>10962</v>
      </c>
      <c r="I284" s="279">
        <v>11126</v>
      </c>
      <c r="J284" s="278">
        <v>90</v>
      </c>
      <c r="K284" s="278">
        <v>90</v>
      </c>
      <c r="L284" s="278">
        <v>90</v>
      </c>
      <c r="M284" s="278">
        <v>90</v>
      </c>
      <c r="N284" s="278">
        <v>90</v>
      </c>
      <c r="O284" s="278">
        <v>90</v>
      </c>
      <c r="P284" s="278">
        <v>90</v>
      </c>
      <c r="Q284" s="278">
        <v>90</v>
      </c>
      <c r="R284" s="278">
        <v>90</v>
      </c>
      <c r="S284" s="278">
        <v>90</v>
      </c>
      <c r="T284" s="278">
        <v>90</v>
      </c>
      <c r="U284" s="278">
        <v>90</v>
      </c>
      <c r="AC284" s="176"/>
      <c r="AD284" s="177"/>
      <c r="AE284" s="176"/>
      <c r="AF284" s="178"/>
      <c r="AG284" s="179"/>
      <c r="AH284" s="178"/>
      <c r="AI284" s="179"/>
      <c r="AJ284" s="178"/>
      <c r="AK284" s="179"/>
      <c r="AL284" s="178"/>
      <c r="AM284" s="179"/>
      <c r="AN284" s="178"/>
      <c r="AO284" s="84"/>
      <c r="AP284" s="178"/>
      <c r="AQ284" s="84"/>
      <c r="AR284" s="178"/>
      <c r="AS284" s="84"/>
      <c r="AT284" s="178"/>
      <c r="AU284" s="84"/>
      <c r="AV284" s="178"/>
      <c r="AW284" s="84"/>
      <c r="AX284" s="178"/>
      <c r="AY284" s="84"/>
      <c r="AZ284" s="178"/>
      <c r="BA284" s="84"/>
      <c r="BB284" s="178"/>
      <c r="BC284" s="84"/>
      <c r="BD284" s="204">
        <f t="shared" si="89"/>
        <v>0</v>
      </c>
      <c r="BE284" s="175" t="e">
        <f t="shared" si="90"/>
        <v>#DIV/0!</v>
      </c>
      <c r="BF284" s="193"/>
      <c r="BH284" s="205"/>
      <c r="BI284" s="205"/>
    </row>
    <row r="285" spans="1:64" ht="42" customHeight="1" x14ac:dyDescent="0.25">
      <c r="A285" s="590"/>
      <c r="B285" s="568"/>
      <c r="C285" s="611"/>
      <c r="D285" s="53" t="s">
        <v>106</v>
      </c>
      <c r="E285" s="59" t="s">
        <v>458</v>
      </c>
      <c r="F285" s="310">
        <f t="shared" si="105"/>
        <v>4800</v>
      </c>
      <c r="G285" s="279">
        <v>4800</v>
      </c>
      <c r="H285" s="279">
        <v>4872</v>
      </c>
      <c r="I285" s="279">
        <v>4945</v>
      </c>
      <c r="J285" s="278">
        <v>400</v>
      </c>
      <c r="K285" s="278">
        <v>400</v>
      </c>
      <c r="L285" s="278">
        <v>400</v>
      </c>
      <c r="M285" s="278">
        <v>400</v>
      </c>
      <c r="N285" s="278">
        <v>400</v>
      </c>
      <c r="O285" s="278">
        <v>400</v>
      </c>
      <c r="P285" s="278">
        <v>400</v>
      </c>
      <c r="Q285" s="278">
        <v>400</v>
      </c>
      <c r="R285" s="278">
        <v>400</v>
      </c>
      <c r="S285" s="278">
        <v>400</v>
      </c>
      <c r="T285" s="278">
        <v>400</v>
      </c>
      <c r="U285" s="278">
        <v>400</v>
      </c>
      <c r="AC285" s="176"/>
      <c r="AD285" s="177"/>
      <c r="AE285" s="176"/>
      <c r="AF285" s="178"/>
      <c r="AG285" s="179"/>
      <c r="AH285" s="178"/>
      <c r="AI285" s="179"/>
      <c r="AJ285" s="178"/>
      <c r="AK285" s="179"/>
      <c r="AL285" s="178"/>
      <c r="AM285" s="179"/>
      <c r="AN285" s="178"/>
      <c r="AO285" s="84"/>
      <c r="AP285" s="178"/>
      <c r="AQ285" s="84"/>
      <c r="AR285" s="178"/>
      <c r="AS285" s="84"/>
      <c r="AT285" s="178"/>
      <c r="AU285" s="84"/>
      <c r="AV285" s="178"/>
      <c r="AW285" s="84"/>
      <c r="AX285" s="178"/>
      <c r="AY285" s="84"/>
      <c r="AZ285" s="178"/>
      <c r="BA285" s="84"/>
      <c r="BB285" s="178"/>
      <c r="BC285" s="84"/>
      <c r="BD285" s="204">
        <f t="shared" si="89"/>
        <v>0</v>
      </c>
      <c r="BE285" s="175" t="e">
        <f t="shared" si="90"/>
        <v>#DIV/0!</v>
      </c>
      <c r="BH285" s="205"/>
      <c r="BI285" s="205"/>
    </row>
    <row r="286" spans="1:64" ht="42" customHeight="1" x14ac:dyDescent="0.25">
      <c r="A286" s="590"/>
      <c r="B286" s="568" t="s">
        <v>730</v>
      </c>
      <c r="C286" s="611" t="s">
        <v>720</v>
      </c>
      <c r="D286" s="306" t="s">
        <v>439</v>
      </c>
      <c r="E286" s="306"/>
      <c r="F286" s="310">
        <f>+F288</f>
        <v>4500</v>
      </c>
      <c r="G286" s="310">
        <f t="shared" ref="G286:U286" si="106">+G288</f>
        <v>4500</v>
      </c>
      <c r="H286" s="310">
        <f t="shared" si="106"/>
        <v>4567</v>
      </c>
      <c r="I286" s="310">
        <f t="shared" si="106"/>
        <v>4635</v>
      </c>
      <c r="J286" s="310">
        <f t="shared" si="106"/>
        <v>375</v>
      </c>
      <c r="K286" s="310">
        <f t="shared" si="106"/>
        <v>375</v>
      </c>
      <c r="L286" s="310">
        <f t="shared" si="106"/>
        <v>375</v>
      </c>
      <c r="M286" s="310">
        <f t="shared" si="106"/>
        <v>375</v>
      </c>
      <c r="N286" s="310">
        <f t="shared" si="106"/>
        <v>375</v>
      </c>
      <c r="O286" s="310">
        <f t="shared" si="106"/>
        <v>375</v>
      </c>
      <c r="P286" s="310">
        <f t="shared" si="106"/>
        <v>375</v>
      </c>
      <c r="Q286" s="310">
        <f t="shared" si="106"/>
        <v>375</v>
      </c>
      <c r="R286" s="310">
        <f t="shared" si="106"/>
        <v>375</v>
      </c>
      <c r="S286" s="310">
        <f t="shared" si="106"/>
        <v>375</v>
      </c>
      <c r="T286" s="310">
        <f t="shared" si="106"/>
        <v>375</v>
      </c>
      <c r="U286" s="310">
        <f t="shared" si="106"/>
        <v>375</v>
      </c>
      <c r="AC286" s="176">
        <f>+AE286+AF286+AH286+AJ286+AL286+AN286+AP286+AR286+AT286+AV286+AX286+AZ286+BB286</f>
        <v>0</v>
      </c>
      <c r="AD286" s="177">
        <f>+AG286+AI286+AK286+AM286+AO286+AQ286+AS286+AU286+AW286+AY286+BA286+BC286</f>
        <v>0</v>
      </c>
      <c r="AE286" s="176">
        <v>0</v>
      </c>
      <c r="AF286" s="178"/>
      <c r="AG286" s="179"/>
      <c r="AH286" s="178"/>
      <c r="AI286" s="179"/>
      <c r="AJ286" s="178"/>
      <c r="AK286" s="179"/>
      <c r="AL286" s="178"/>
      <c r="AM286" s="84"/>
      <c r="AN286" s="178"/>
      <c r="AO286" s="84"/>
      <c r="AP286" s="178"/>
      <c r="AQ286" s="84"/>
      <c r="AR286" s="178"/>
      <c r="AS286" s="84"/>
      <c r="AT286" s="178"/>
      <c r="AU286" s="84"/>
      <c r="AV286" s="178"/>
      <c r="AW286" s="84"/>
      <c r="AX286" s="178"/>
      <c r="AY286" s="84"/>
      <c r="AZ286" s="178"/>
      <c r="BA286" s="84"/>
      <c r="BB286" s="178"/>
      <c r="BC286" s="84"/>
      <c r="BD286" s="204">
        <f t="shared" si="89"/>
        <v>0</v>
      </c>
      <c r="BE286" s="175" t="e">
        <f t="shared" si="90"/>
        <v>#DIV/0!</v>
      </c>
      <c r="BH286" s="181">
        <f>+BK286-AC286</f>
        <v>0</v>
      </c>
      <c r="BI286" s="181">
        <f>+BL286-AD286</f>
        <v>0</v>
      </c>
      <c r="BJ286" s="208"/>
      <c r="BK286" s="181"/>
      <c r="BL286" s="181"/>
    </row>
    <row r="287" spans="1:64" ht="42" customHeight="1" x14ac:dyDescent="0.25">
      <c r="A287" s="590"/>
      <c r="B287" s="568"/>
      <c r="C287" s="611"/>
      <c r="D287" s="53" t="s">
        <v>528</v>
      </c>
      <c r="E287" s="41" t="s">
        <v>101</v>
      </c>
      <c r="F287" s="310">
        <f>SUM(J287:U287)</f>
        <v>5760</v>
      </c>
      <c r="G287" s="279">
        <v>5760</v>
      </c>
      <c r="H287" s="279">
        <v>5846</v>
      </c>
      <c r="I287" s="279">
        <v>5933</v>
      </c>
      <c r="J287" s="278">
        <v>480</v>
      </c>
      <c r="K287" s="278">
        <v>480</v>
      </c>
      <c r="L287" s="278">
        <v>480</v>
      </c>
      <c r="M287" s="278">
        <v>480</v>
      </c>
      <c r="N287" s="278">
        <v>480</v>
      </c>
      <c r="O287" s="278">
        <v>480</v>
      </c>
      <c r="P287" s="278">
        <v>480</v>
      </c>
      <c r="Q287" s="278">
        <v>480</v>
      </c>
      <c r="R287" s="278">
        <v>480</v>
      </c>
      <c r="S287" s="278">
        <v>480</v>
      </c>
      <c r="T287" s="278">
        <v>480</v>
      </c>
      <c r="U287" s="278">
        <v>480</v>
      </c>
      <c r="V287" s="54"/>
      <c r="W287" s="54"/>
      <c r="AC287" s="176"/>
      <c r="AD287" s="177"/>
      <c r="AE287" s="176"/>
      <c r="AF287" s="178"/>
      <c r="AG287" s="179"/>
      <c r="AH287" s="178"/>
      <c r="AI287" s="179"/>
      <c r="AJ287" s="178"/>
      <c r="AK287" s="179"/>
      <c r="AL287" s="178"/>
      <c r="AM287" s="84"/>
      <c r="AN287" s="178"/>
      <c r="AO287" s="84"/>
      <c r="AP287" s="178"/>
      <c r="AQ287" s="84"/>
      <c r="AR287" s="178"/>
      <c r="AS287" s="84"/>
      <c r="AT287" s="178"/>
      <c r="AU287" s="84"/>
      <c r="AV287" s="178"/>
      <c r="AW287" s="84"/>
      <c r="AX287" s="178"/>
      <c r="AY287" s="84"/>
      <c r="AZ287" s="178"/>
      <c r="BA287" s="84"/>
      <c r="BB287" s="178"/>
      <c r="BC287" s="84"/>
      <c r="BD287" s="204">
        <f t="shared" si="89"/>
        <v>0</v>
      </c>
      <c r="BE287" s="175" t="e">
        <f t="shared" si="90"/>
        <v>#DIV/0!</v>
      </c>
      <c r="BH287" s="205"/>
      <c r="BI287" s="205"/>
    </row>
    <row r="288" spans="1:64" ht="42" customHeight="1" x14ac:dyDescent="0.25">
      <c r="A288" s="590"/>
      <c r="B288" s="568"/>
      <c r="C288" s="611"/>
      <c r="D288" s="49" t="s">
        <v>107</v>
      </c>
      <c r="E288" s="41" t="s">
        <v>101</v>
      </c>
      <c r="F288" s="310">
        <f t="shared" ref="F288:F291" si="107">SUM(J288:U288)</f>
        <v>4500</v>
      </c>
      <c r="G288" s="279">
        <v>4500</v>
      </c>
      <c r="H288" s="350">
        <v>4567</v>
      </c>
      <c r="I288" s="350">
        <v>4635</v>
      </c>
      <c r="J288" s="278">
        <v>375</v>
      </c>
      <c r="K288" s="278">
        <v>375</v>
      </c>
      <c r="L288" s="278">
        <v>375</v>
      </c>
      <c r="M288" s="278">
        <v>375</v>
      </c>
      <c r="N288" s="278">
        <v>375</v>
      </c>
      <c r="O288" s="278">
        <v>375</v>
      </c>
      <c r="P288" s="278">
        <v>375</v>
      </c>
      <c r="Q288" s="278">
        <v>375</v>
      </c>
      <c r="R288" s="278">
        <v>375</v>
      </c>
      <c r="S288" s="278">
        <v>375</v>
      </c>
      <c r="T288" s="278">
        <v>375</v>
      </c>
      <c r="U288" s="278">
        <v>375</v>
      </c>
      <c r="V288" s="54"/>
      <c r="W288" s="54"/>
      <c r="AC288" s="176"/>
      <c r="AD288" s="177"/>
      <c r="AE288" s="176"/>
      <c r="AF288" s="178"/>
      <c r="AG288" s="179"/>
      <c r="AH288" s="178"/>
      <c r="AI288" s="179"/>
      <c r="AJ288" s="178"/>
      <c r="AK288" s="179"/>
      <c r="AL288" s="178"/>
      <c r="AM288" s="84"/>
      <c r="AN288" s="178"/>
      <c r="AO288" s="84"/>
      <c r="AP288" s="178"/>
      <c r="AQ288" s="84"/>
      <c r="AR288" s="178"/>
      <c r="AS288" s="84"/>
      <c r="AT288" s="178"/>
      <c r="AU288" s="84"/>
      <c r="AV288" s="178"/>
      <c r="AW288" s="84"/>
      <c r="AX288" s="178"/>
      <c r="AY288" s="84"/>
      <c r="AZ288" s="178"/>
      <c r="BA288" s="84"/>
      <c r="BB288" s="178"/>
      <c r="BC288" s="84"/>
      <c r="BD288" s="204">
        <f t="shared" si="89"/>
        <v>0</v>
      </c>
      <c r="BE288" s="175" t="e">
        <f t="shared" si="90"/>
        <v>#DIV/0!</v>
      </c>
      <c r="BH288" s="205"/>
      <c r="BI288" s="205"/>
    </row>
    <row r="289" spans="1:64" ht="42" customHeight="1" x14ac:dyDescent="0.25">
      <c r="A289" s="590"/>
      <c r="B289" s="568"/>
      <c r="C289" s="611"/>
      <c r="D289" s="49" t="s">
        <v>108</v>
      </c>
      <c r="E289" s="41" t="s">
        <v>101</v>
      </c>
      <c r="F289" s="310">
        <f t="shared" si="107"/>
        <v>3996</v>
      </c>
      <c r="G289" s="279">
        <v>3996</v>
      </c>
      <c r="H289" s="350">
        <v>4055</v>
      </c>
      <c r="I289" s="350">
        <v>4115</v>
      </c>
      <c r="J289" s="278">
        <v>333</v>
      </c>
      <c r="K289" s="278">
        <v>333</v>
      </c>
      <c r="L289" s="278">
        <v>333</v>
      </c>
      <c r="M289" s="278">
        <v>333</v>
      </c>
      <c r="N289" s="278">
        <v>333</v>
      </c>
      <c r="O289" s="278">
        <v>333</v>
      </c>
      <c r="P289" s="278">
        <v>333</v>
      </c>
      <c r="Q289" s="278">
        <v>333</v>
      </c>
      <c r="R289" s="278">
        <v>333</v>
      </c>
      <c r="S289" s="278">
        <v>333</v>
      </c>
      <c r="T289" s="278">
        <v>333</v>
      </c>
      <c r="U289" s="278">
        <v>333</v>
      </c>
      <c r="V289" s="54"/>
      <c r="W289" s="54"/>
      <c r="AC289" s="176"/>
      <c r="AD289" s="177"/>
      <c r="AE289" s="176"/>
      <c r="AF289" s="178"/>
      <c r="AG289" s="179"/>
      <c r="AH289" s="178"/>
      <c r="AI289" s="179"/>
      <c r="AJ289" s="178"/>
      <c r="AK289" s="179"/>
      <c r="AL289" s="178"/>
      <c r="AM289" s="84"/>
      <c r="AN289" s="178"/>
      <c r="AO289" s="84"/>
      <c r="AP289" s="178"/>
      <c r="AQ289" s="84"/>
      <c r="AR289" s="178"/>
      <c r="AS289" s="84"/>
      <c r="AT289" s="178"/>
      <c r="AU289" s="84"/>
      <c r="AV289" s="178"/>
      <c r="AW289" s="84"/>
      <c r="AX289" s="178"/>
      <c r="AY289" s="84"/>
      <c r="AZ289" s="178"/>
      <c r="BA289" s="84"/>
      <c r="BB289" s="178"/>
      <c r="BC289" s="84"/>
      <c r="BD289" s="204">
        <f t="shared" si="89"/>
        <v>0</v>
      </c>
      <c r="BE289" s="175" t="e">
        <f t="shared" si="90"/>
        <v>#DIV/0!</v>
      </c>
      <c r="BH289" s="205"/>
      <c r="BI289" s="205"/>
    </row>
    <row r="290" spans="1:64" ht="42" customHeight="1" x14ac:dyDescent="0.25">
      <c r="A290" s="590"/>
      <c r="B290" s="568"/>
      <c r="C290" s="611"/>
      <c r="D290" s="49" t="s">
        <v>109</v>
      </c>
      <c r="E290" s="41" t="s">
        <v>101</v>
      </c>
      <c r="F290" s="310">
        <f t="shared" si="107"/>
        <v>720</v>
      </c>
      <c r="G290" s="278">
        <v>720</v>
      </c>
      <c r="H290" s="340">
        <v>730</v>
      </c>
      <c r="I290" s="340">
        <v>740</v>
      </c>
      <c r="J290" s="278">
        <v>60</v>
      </c>
      <c r="K290" s="278">
        <v>60</v>
      </c>
      <c r="L290" s="278">
        <v>60</v>
      </c>
      <c r="M290" s="278">
        <v>60</v>
      </c>
      <c r="N290" s="278">
        <v>60</v>
      </c>
      <c r="O290" s="278">
        <v>60</v>
      </c>
      <c r="P290" s="278">
        <v>60</v>
      </c>
      <c r="Q290" s="278">
        <v>60</v>
      </c>
      <c r="R290" s="278">
        <v>60</v>
      </c>
      <c r="S290" s="278">
        <v>60</v>
      </c>
      <c r="T290" s="278">
        <v>60</v>
      </c>
      <c r="U290" s="278">
        <v>60</v>
      </c>
      <c r="AC290" s="176"/>
      <c r="AD290" s="177"/>
      <c r="AE290" s="176"/>
      <c r="AF290" s="178"/>
      <c r="AG290" s="179"/>
      <c r="AH290" s="178"/>
      <c r="AI290" s="179"/>
      <c r="AJ290" s="178"/>
      <c r="AK290" s="179"/>
      <c r="AL290" s="178"/>
      <c r="AM290" s="84"/>
      <c r="AN290" s="178"/>
      <c r="AO290" s="84"/>
      <c r="AP290" s="178"/>
      <c r="AQ290" s="84"/>
      <c r="AR290" s="178"/>
      <c r="AS290" s="84"/>
      <c r="AT290" s="178"/>
      <c r="AU290" s="84"/>
      <c r="AV290" s="178"/>
      <c r="AW290" s="84"/>
      <c r="AX290" s="178"/>
      <c r="AY290" s="84"/>
      <c r="AZ290" s="178"/>
      <c r="BA290" s="84"/>
      <c r="BB290" s="178"/>
      <c r="BC290" s="84"/>
      <c r="BD290" s="204">
        <f t="shared" si="89"/>
        <v>0</v>
      </c>
      <c r="BE290" s="175" t="e">
        <f t="shared" si="90"/>
        <v>#DIV/0!</v>
      </c>
      <c r="BH290" s="205"/>
      <c r="BI290" s="205"/>
    </row>
    <row r="291" spans="1:64" ht="42" customHeight="1" x14ac:dyDescent="0.25">
      <c r="A291" s="590"/>
      <c r="B291" s="568"/>
      <c r="C291" s="611"/>
      <c r="D291" s="49" t="s">
        <v>110</v>
      </c>
      <c r="E291" s="41" t="s">
        <v>101</v>
      </c>
      <c r="F291" s="310">
        <f t="shared" si="107"/>
        <v>1596</v>
      </c>
      <c r="G291" s="279">
        <v>1596</v>
      </c>
      <c r="H291" s="350">
        <v>1619</v>
      </c>
      <c r="I291" s="350">
        <v>1643</v>
      </c>
      <c r="J291" s="278">
        <v>133</v>
      </c>
      <c r="K291" s="278">
        <v>133</v>
      </c>
      <c r="L291" s="278">
        <v>133</v>
      </c>
      <c r="M291" s="278">
        <v>133</v>
      </c>
      <c r="N291" s="278">
        <v>133</v>
      </c>
      <c r="O291" s="278">
        <v>133</v>
      </c>
      <c r="P291" s="278">
        <v>133</v>
      </c>
      <c r="Q291" s="278">
        <v>133</v>
      </c>
      <c r="R291" s="278">
        <v>133</v>
      </c>
      <c r="S291" s="278">
        <v>133</v>
      </c>
      <c r="T291" s="278">
        <v>133</v>
      </c>
      <c r="U291" s="278">
        <v>133</v>
      </c>
      <c r="V291" s="54"/>
      <c r="W291" s="54"/>
      <c r="AC291" s="176"/>
      <c r="AD291" s="177"/>
      <c r="AE291" s="176"/>
      <c r="AF291" s="178"/>
      <c r="AG291" s="179"/>
      <c r="AH291" s="178"/>
      <c r="AI291" s="179"/>
      <c r="AJ291" s="178"/>
      <c r="AK291" s="179"/>
      <c r="AL291" s="178"/>
      <c r="AM291" s="84"/>
      <c r="AN291" s="178"/>
      <c r="AO291" s="84"/>
      <c r="AP291" s="178"/>
      <c r="AQ291" s="84"/>
      <c r="AR291" s="178"/>
      <c r="AS291" s="84"/>
      <c r="AT291" s="178"/>
      <c r="AU291" s="84"/>
      <c r="AV291" s="178"/>
      <c r="AW291" s="84"/>
      <c r="AX291" s="178"/>
      <c r="AY291" s="84"/>
      <c r="AZ291" s="178"/>
      <c r="BA291" s="84"/>
      <c r="BB291" s="178"/>
      <c r="BC291" s="84"/>
      <c r="BD291" s="204">
        <f t="shared" si="89"/>
        <v>0</v>
      </c>
      <c r="BE291" s="175" t="e">
        <f t="shared" si="90"/>
        <v>#DIV/0!</v>
      </c>
      <c r="BF291" s="193"/>
      <c r="BH291" s="205"/>
      <c r="BI291" s="205"/>
    </row>
    <row r="292" spans="1:64" ht="42" customHeight="1" x14ac:dyDescent="0.25">
      <c r="A292" s="590"/>
      <c r="B292" s="568" t="s">
        <v>731</v>
      </c>
      <c r="C292" s="611" t="s">
        <v>733</v>
      </c>
      <c r="D292" s="306" t="s">
        <v>439</v>
      </c>
      <c r="E292" s="306"/>
      <c r="F292" s="310">
        <f>SUM(F293:F294)</f>
        <v>20</v>
      </c>
      <c r="G292" s="310">
        <f t="shared" ref="G292:U292" si="108">SUM(G293:G294)</f>
        <v>20</v>
      </c>
      <c r="H292" s="310">
        <f t="shared" si="108"/>
        <v>20</v>
      </c>
      <c r="I292" s="310">
        <f t="shared" si="108"/>
        <v>20</v>
      </c>
      <c r="J292" s="310">
        <f t="shared" si="108"/>
        <v>0</v>
      </c>
      <c r="K292" s="310">
        <f t="shared" si="108"/>
        <v>0</v>
      </c>
      <c r="L292" s="310">
        <f t="shared" si="108"/>
        <v>2</v>
      </c>
      <c r="M292" s="310">
        <f t="shared" si="108"/>
        <v>2</v>
      </c>
      <c r="N292" s="310">
        <f t="shared" si="108"/>
        <v>2</v>
      </c>
      <c r="O292" s="310">
        <f t="shared" si="108"/>
        <v>2</v>
      </c>
      <c r="P292" s="310">
        <f t="shared" si="108"/>
        <v>2</v>
      </c>
      <c r="Q292" s="310">
        <f t="shared" si="108"/>
        <v>2</v>
      </c>
      <c r="R292" s="310">
        <f t="shared" si="108"/>
        <v>2</v>
      </c>
      <c r="S292" s="310">
        <f t="shared" si="108"/>
        <v>2</v>
      </c>
      <c r="T292" s="310">
        <f t="shared" si="108"/>
        <v>2</v>
      </c>
      <c r="U292" s="310">
        <f t="shared" si="108"/>
        <v>2</v>
      </c>
      <c r="AC292" s="176">
        <f>+AE292+AF292+AH292+AJ292+AL292+AN292+AP292+AR292+AT292+AV292+AX292+AZ292+BB292</f>
        <v>0</v>
      </c>
      <c r="AD292" s="177">
        <f>+AG292+AI292+AK292+AM292+AO292+AQ292+AS292+AU292+AW292+AY292+BA292+BC292</f>
        <v>0</v>
      </c>
      <c r="AE292" s="176">
        <v>0</v>
      </c>
      <c r="AF292" s="178"/>
      <c r="AG292" s="179"/>
      <c r="AH292" s="178"/>
      <c r="AI292" s="179"/>
      <c r="AJ292" s="178"/>
      <c r="AK292" s="179"/>
      <c r="AL292" s="178"/>
      <c r="AM292" s="84"/>
      <c r="AN292" s="178"/>
      <c r="AO292" s="84"/>
      <c r="AP292" s="178"/>
      <c r="AQ292" s="84"/>
      <c r="AR292" s="178"/>
      <c r="AS292" s="84"/>
      <c r="AT292" s="178"/>
      <c r="AU292" s="84"/>
      <c r="AV292" s="178"/>
      <c r="AW292" s="84"/>
      <c r="AX292" s="178"/>
      <c r="AY292" s="84"/>
      <c r="AZ292" s="178"/>
      <c r="BA292" s="84"/>
      <c r="BB292" s="178"/>
      <c r="BC292" s="84"/>
      <c r="BD292" s="204">
        <f t="shared" si="89"/>
        <v>0</v>
      </c>
      <c r="BE292" s="175" t="e">
        <f t="shared" si="90"/>
        <v>#DIV/0!</v>
      </c>
      <c r="BF292" s="230"/>
      <c r="BH292" s="181">
        <f>+BK292-AC292</f>
        <v>0</v>
      </c>
      <c r="BI292" s="181">
        <f>+BL292-AD292</f>
        <v>0</v>
      </c>
      <c r="BJ292" s="208"/>
      <c r="BK292" s="181"/>
      <c r="BL292" s="181"/>
    </row>
    <row r="293" spans="1:64" ht="42" customHeight="1" x14ac:dyDescent="0.35">
      <c r="A293" s="590"/>
      <c r="B293" s="568"/>
      <c r="C293" s="611"/>
      <c r="D293" s="53" t="s">
        <v>802</v>
      </c>
      <c r="E293" s="41" t="s">
        <v>101</v>
      </c>
      <c r="F293" s="310">
        <f>SUM(J293:U293)</f>
        <v>20</v>
      </c>
      <c r="G293" s="278">
        <v>20</v>
      </c>
      <c r="H293" s="278">
        <v>20</v>
      </c>
      <c r="I293" s="278">
        <v>20</v>
      </c>
      <c r="J293" s="278">
        <v>0</v>
      </c>
      <c r="K293" s="278">
        <v>0</v>
      </c>
      <c r="L293" s="278">
        <v>2</v>
      </c>
      <c r="M293" s="278">
        <v>2</v>
      </c>
      <c r="N293" s="278">
        <v>2</v>
      </c>
      <c r="O293" s="278">
        <v>2</v>
      </c>
      <c r="P293" s="278">
        <v>2</v>
      </c>
      <c r="Q293" s="278">
        <v>2</v>
      </c>
      <c r="R293" s="278">
        <v>2</v>
      </c>
      <c r="S293" s="278">
        <v>2</v>
      </c>
      <c r="T293" s="278">
        <v>2</v>
      </c>
      <c r="U293" s="278">
        <v>2</v>
      </c>
      <c r="V293" s="72"/>
      <c r="W293" s="72"/>
      <c r="AC293" s="176"/>
      <c r="AD293" s="177"/>
      <c r="AE293" s="176"/>
      <c r="AF293" s="178"/>
      <c r="AG293" s="179"/>
      <c r="AH293" s="178"/>
      <c r="AI293" s="179"/>
      <c r="AJ293" s="178"/>
      <c r="AK293" s="179"/>
      <c r="AL293" s="178"/>
      <c r="AM293" s="84"/>
      <c r="AN293" s="178"/>
      <c r="AO293" s="84"/>
      <c r="AP293" s="178"/>
      <c r="AQ293" s="84"/>
      <c r="AR293" s="178"/>
      <c r="AS293" s="84"/>
      <c r="AT293" s="178"/>
      <c r="AU293" s="84"/>
      <c r="AV293" s="178"/>
      <c r="AW293" s="84"/>
      <c r="AX293" s="178"/>
      <c r="AY293" s="84"/>
      <c r="AZ293" s="178"/>
      <c r="BA293" s="84"/>
      <c r="BB293" s="178"/>
      <c r="BC293" s="84"/>
      <c r="BD293" s="204">
        <f t="shared" si="89"/>
        <v>0</v>
      </c>
      <c r="BE293" s="175" t="e">
        <f t="shared" si="90"/>
        <v>#DIV/0!</v>
      </c>
      <c r="BH293" s="205"/>
      <c r="BI293" s="205"/>
    </row>
    <row r="294" spans="1:64" ht="42" customHeight="1" x14ac:dyDescent="0.25">
      <c r="A294" s="590"/>
      <c r="B294" s="568"/>
      <c r="C294" s="611"/>
      <c r="D294" s="49" t="s">
        <v>456</v>
      </c>
      <c r="E294" s="41" t="s">
        <v>27</v>
      </c>
      <c r="F294" s="310">
        <f>SUM(J294:U294)</f>
        <v>0</v>
      </c>
      <c r="G294" s="278">
        <v>0</v>
      </c>
      <c r="H294" s="278">
        <v>0</v>
      </c>
      <c r="I294" s="278">
        <v>0</v>
      </c>
      <c r="J294" s="278">
        <v>0</v>
      </c>
      <c r="K294" s="278">
        <v>0</v>
      </c>
      <c r="L294" s="278">
        <v>0</v>
      </c>
      <c r="M294" s="278">
        <v>0</v>
      </c>
      <c r="N294" s="278">
        <v>0</v>
      </c>
      <c r="O294" s="278">
        <v>0</v>
      </c>
      <c r="P294" s="278">
        <v>0</v>
      </c>
      <c r="Q294" s="278">
        <v>0</v>
      </c>
      <c r="R294" s="278">
        <v>0</v>
      </c>
      <c r="S294" s="278">
        <v>0</v>
      </c>
      <c r="T294" s="278">
        <v>0</v>
      </c>
      <c r="U294" s="278">
        <v>0</v>
      </c>
      <c r="AC294" s="176"/>
      <c r="AD294" s="177"/>
      <c r="AE294" s="176"/>
      <c r="AF294" s="178"/>
      <c r="AG294" s="179"/>
      <c r="AH294" s="178"/>
      <c r="AI294" s="179"/>
      <c r="AJ294" s="178"/>
      <c r="AK294" s="179"/>
      <c r="AL294" s="178"/>
      <c r="AM294" s="84"/>
      <c r="AN294" s="178"/>
      <c r="AO294" s="84"/>
      <c r="AP294" s="178"/>
      <c r="AQ294" s="84"/>
      <c r="AR294" s="178"/>
      <c r="AS294" s="84"/>
      <c r="AT294" s="178"/>
      <c r="AU294" s="84"/>
      <c r="AV294" s="178"/>
      <c r="AW294" s="84"/>
      <c r="AX294" s="178"/>
      <c r="AY294" s="84"/>
      <c r="AZ294" s="178"/>
      <c r="BA294" s="84"/>
      <c r="BB294" s="178"/>
      <c r="BC294" s="84"/>
      <c r="BD294" s="204">
        <f t="shared" si="89"/>
        <v>0</v>
      </c>
      <c r="BE294" s="175" t="e">
        <f t="shared" si="90"/>
        <v>#DIV/0!</v>
      </c>
      <c r="BH294" s="205"/>
      <c r="BI294" s="205"/>
    </row>
    <row r="295" spans="1:64" ht="42" customHeight="1" x14ac:dyDescent="0.25">
      <c r="A295" s="590"/>
      <c r="B295" s="372" t="s">
        <v>852</v>
      </c>
      <c r="C295" s="618" t="s">
        <v>856</v>
      </c>
      <c r="D295" s="374" t="s">
        <v>857</v>
      </c>
      <c r="E295" s="621"/>
      <c r="F295" s="626">
        <f>+F297</f>
        <v>3284</v>
      </c>
      <c r="G295" s="626">
        <f t="shared" ref="G295:U295" si="109">+G297</f>
        <v>3284</v>
      </c>
      <c r="H295" s="626">
        <f t="shared" si="109"/>
        <v>3284</v>
      </c>
      <c r="I295" s="626">
        <f t="shared" si="109"/>
        <v>3284</v>
      </c>
      <c r="J295" s="626">
        <f t="shared" si="109"/>
        <v>270</v>
      </c>
      <c r="K295" s="626">
        <f t="shared" si="109"/>
        <v>274</v>
      </c>
      <c r="L295" s="626">
        <f t="shared" si="109"/>
        <v>274</v>
      </c>
      <c r="M295" s="626">
        <f t="shared" si="109"/>
        <v>274</v>
      </c>
      <c r="N295" s="626">
        <f t="shared" si="109"/>
        <v>274</v>
      </c>
      <c r="O295" s="626">
        <f t="shared" si="109"/>
        <v>274</v>
      </c>
      <c r="P295" s="626">
        <f t="shared" si="109"/>
        <v>274</v>
      </c>
      <c r="Q295" s="626">
        <f t="shared" si="109"/>
        <v>274</v>
      </c>
      <c r="R295" s="626">
        <f t="shared" si="109"/>
        <v>274</v>
      </c>
      <c r="S295" s="626">
        <f t="shared" si="109"/>
        <v>274</v>
      </c>
      <c r="T295" s="626">
        <f t="shared" si="109"/>
        <v>274</v>
      </c>
      <c r="U295" s="626">
        <f t="shared" si="109"/>
        <v>274</v>
      </c>
      <c r="AC295" s="176"/>
      <c r="AD295" s="177"/>
      <c r="AE295" s="176"/>
      <c r="AF295" s="178"/>
      <c r="AG295" s="179"/>
      <c r="AH295" s="178"/>
      <c r="AI295" s="179"/>
      <c r="AJ295" s="178"/>
      <c r="AK295" s="179"/>
      <c r="AL295" s="178"/>
      <c r="AM295" s="84"/>
      <c r="AN295" s="178"/>
      <c r="AO295" s="84"/>
      <c r="AP295" s="178"/>
      <c r="AQ295" s="84"/>
      <c r="AR295" s="178"/>
      <c r="AS295" s="84"/>
      <c r="AT295" s="178"/>
      <c r="AU295" s="84"/>
      <c r="AV295" s="178"/>
      <c r="AW295" s="84"/>
      <c r="AX295" s="178"/>
      <c r="AY295" s="84"/>
      <c r="AZ295" s="178"/>
      <c r="BA295" s="84"/>
      <c r="BB295" s="178"/>
      <c r="BC295" s="84"/>
      <c r="BD295" s="204"/>
      <c r="BE295" s="175"/>
      <c r="BH295" s="205"/>
      <c r="BI295" s="205"/>
    </row>
    <row r="296" spans="1:64" ht="42" customHeight="1" x14ac:dyDescent="0.25">
      <c r="A296" s="590"/>
      <c r="B296" s="373" t="s">
        <v>853</v>
      </c>
      <c r="C296" s="619"/>
      <c r="D296" s="375" t="s">
        <v>858</v>
      </c>
      <c r="E296" s="622"/>
      <c r="F296" s="627"/>
      <c r="G296" s="627"/>
      <c r="H296" s="627"/>
      <c r="I296" s="627"/>
      <c r="J296" s="627"/>
      <c r="K296" s="627"/>
      <c r="L296" s="627"/>
      <c r="M296" s="627"/>
      <c r="N296" s="627"/>
      <c r="O296" s="627"/>
      <c r="P296" s="627"/>
      <c r="Q296" s="627"/>
      <c r="R296" s="627"/>
      <c r="S296" s="627"/>
      <c r="T296" s="627"/>
      <c r="U296" s="627"/>
      <c r="AC296" s="176"/>
      <c r="AD296" s="177"/>
      <c r="AE296" s="176"/>
      <c r="AF296" s="178"/>
      <c r="AG296" s="179"/>
      <c r="AH296" s="178"/>
      <c r="AI296" s="179"/>
      <c r="AJ296" s="178"/>
      <c r="AK296" s="179"/>
      <c r="AL296" s="178"/>
      <c r="AM296" s="84"/>
      <c r="AN296" s="178"/>
      <c r="AO296" s="84"/>
      <c r="AP296" s="178"/>
      <c r="AQ296" s="84"/>
      <c r="AR296" s="178"/>
      <c r="AS296" s="84"/>
      <c r="AT296" s="178"/>
      <c r="AU296" s="84"/>
      <c r="AV296" s="178"/>
      <c r="AW296" s="84"/>
      <c r="AX296" s="178"/>
      <c r="AY296" s="84"/>
      <c r="AZ296" s="178"/>
      <c r="BA296" s="84"/>
      <c r="BB296" s="178"/>
      <c r="BC296" s="84"/>
      <c r="BD296" s="204"/>
      <c r="BE296" s="175"/>
      <c r="BH296" s="205"/>
      <c r="BI296" s="205"/>
    </row>
    <row r="297" spans="1:64" ht="42" customHeight="1" x14ac:dyDescent="0.25">
      <c r="A297" s="590"/>
      <c r="B297" s="373" t="s">
        <v>854</v>
      </c>
      <c r="C297" s="619"/>
      <c r="D297" s="376" t="s">
        <v>859</v>
      </c>
      <c r="E297" s="370" t="s">
        <v>860</v>
      </c>
      <c r="F297" s="310">
        <f t="shared" ref="F297:F300" si="110">SUM(J297:U297)</f>
        <v>3284</v>
      </c>
      <c r="G297" s="279">
        <v>3284</v>
      </c>
      <c r="H297" s="279">
        <v>3284</v>
      </c>
      <c r="I297" s="279">
        <v>3284</v>
      </c>
      <c r="J297" s="278">
        <v>270</v>
      </c>
      <c r="K297" s="278">
        <v>274</v>
      </c>
      <c r="L297" s="278">
        <v>274</v>
      </c>
      <c r="M297" s="278">
        <v>274</v>
      </c>
      <c r="N297" s="278">
        <v>274</v>
      </c>
      <c r="O297" s="278">
        <v>274</v>
      </c>
      <c r="P297" s="278">
        <v>274</v>
      </c>
      <c r="Q297" s="278">
        <v>274</v>
      </c>
      <c r="R297" s="278">
        <v>274</v>
      </c>
      <c r="S297" s="278">
        <v>274</v>
      </c>
      <c r="T297" s="278">
        <v>274</v>
      </c>
      <c r="U297" s="278">
        <v>274</v>
      </c>
      <c r="AC297" s="176"/>
      <c r="AD297" s="177"/>
      <c r="AE297" s="176"/>
      <c r="AF297" s="178"/>
      <c r="AG297" s="179"/>
      <c r="AH297" s="178"/>
      <c r="AI297" s="179"/>
      <c r="AJ297" s="178"/>
      <c r="AK297" s="179"/>
      <c r="AL297" s="178"/>
      <c r="AM297" s="84"/>
      <c r="AN297" s="178"/>
      <c r="AO297" s="84"/>
      <c r="AP297" s="178"/>
      <c r="AQ297" s="84"/>
      <c r="AR297" s="178"/>
      <c r="AS297" s="84"/>
      <c r="AT297" s="178"/>
      <c r="AU297" s="84"/>
      <c r="AV297" s="178"/>
      <c r="AW297" s="84"/>
      <c r="AX297" s="178"/>
      <c r="AY297" s="84"/>
      <c r="AZ297" s="178"/>
      <c r="BA297" s="84"/>
      <c r="BB297" s="178"/>
      <c r="BC297" s="84"/>
      <c r="BD297" s="204"/>
      <c r="BE297" s="175"/>
      <c r="BH297" s="205"/>
      <c r="BI297" s="205"/>
    </row>
    <row r="298" spans="1:64" ht="42" customHeight="1" x14ac:dyDescent="0.25">
      <c r="A298" s="590"/>
      <c r="B298" s="373" t="s">
        <v>855</v>
      </c>
      <c r="C298" s="619"/>
      <c r="D298" s="377" t="s">
        <v>861</v>
      </c>
      <c r="E298" s="370" t="s">
        <v>862</v>
      </c>
      <c r="F298" s="310">
        <f t="shared" si="110"/>
        <v>3284</v>
      </c>
      <c r="G298" s="279">
        <v>3284</v>
      </c>
      <c r="H298" s="279">
        <v>3284</v>
      </c>
      <c r="I298" s="279">
        <v>3284</v>
      </c>
      <c r="J298" s="278">
        <v>270</v>
      </c>
      <c r="K298" s="278">
        <v>274</v>
      </c>
      <c r="L298" s="278">
        <v>274</v>
      </c>
      <c r="M298" s="278">
        <v>274</v>
      </c>
      <c r="N298" s="278">
        <v>274</v>
      </c>
      <c r="O298" s="278">
        <v>274</v>
      </c>
      <c r="P298" s="278">
        <v>274</v>
      </c>
      <c r="Q298" s="278">
        <v>274</v>
      </c>
      <c r="R298" s="278">
        <v>274</v>
      </c>
      <c r="S298" s="278">
        <v>274</v>
      </c>
      <c r="T298" s="278">
        <v>274</v>
      </c>
      <c r="U298" s="278">
        <v>274</v>
      </c>
      <c r="AC298" s="176"/>
      <c r="AD298" s="177"/>
      <c r="AE298" s="176"/>
      <c r="AF298" s="178"/>
      <c r="AG298" s="179"/>
      <c r="AH298" s="178"/>
      <c r="AI298" s="179"/>
      <c r="AJ298" s="178"/>
      <c r="AK298" s="179"/>
      <c r="AL298" s="178"/>
      <c r="AM298" s="84"/>
      <c r="AN298" s="178"/>
      <c r="AO298" s="84"/>
      <c r="AP298" s="178"/>
      <c r="AQ298" s="84"/>
      <c r="AR298" s="178"/>
      <c r="AS298" s="84"/>
      <c r="AT298" s="178"/>
      <c r="AU298" s="84"/>
      <c r="AV298" s="178"/>
      <c r="AW298" s="84"/>
      <c r="AX298" s="178"/>
      <c r="AY298" s="84"/>
      <c r="AZ298" s="178"/>
      <c r="BA298" s="84"/>
      <c r="BB298" s="178"/>
      <c r="BC298" s="84"/>
      <c r="BD298" s="204"/>
      <c r="BE298" s="175"/>
      <c r="BH298" s="205"/>
      <c r="BI298" s="205"/>
    </row>
    <row r="299" spans="1:64" ht="42" customHeight="1" x14ac:dyDescent="0.25">
      <c r="A299" s="590"/>
      <c r="B299" s="373"/>
      <c r="C299" s="619"/>
      <c r="D299" s="377" t="s">
        <v>863</v>
      </c>
      <c r="E299" s="370" t="s">
        <v>437</v>
      </c>
      <c r="F299" s="310">
        <f t="shared" si="110"/>
        <v>3284</v>
      </c>
      <c r="G299" s="279">
        <v>3284</v>
      </c>
      <c r="H299" s="279">
        <v>3284</v>
      </c>
      <c r="I299" s="279">
        <v>3284</v>
      </c>
      <c r="J299" s="278">
        <v>270</v>
      </c>
      <c r="K299" s="278">
        <v>274</v>
      </c>
      <c r="L299" s="278">
        <v>274</v>
      </c>
      <c r="M299" s="278">
        <v>274</v>
      </c>
      <c r="N299" s="278">
        <v>274</v>
      </c>
      <c r="O299" s="278">
        <v>274</v>
      </c>
      <c r="P299" s="278">
        <v>274</v>
      </c>
      <c r="Q299" s="278">
        <v>274</v>
      </c>
      <c r="R299" s="278">
        <v>274</v>
      </c>
      <c r="S299" s="278">
        <v>274</v>
      </c>
      <c r="T299" s="278">
        <v>274</v>
      </c>
      <c r="U299" s="278">
        <v>274</v>
      </c>
      <c r="AC299" s="176"/>
      <c r="AD299" s="177"/>
      <c r="AE299" s="176"/>
      <c r="AF299" s="178"/>
      <c r="AG299" s="179"/>
      <c r="AH299" s="178"/>
      <c r="AI299" s="179"/>
      <c r="AJ299" s="178"/>
      <c r="AK299" s="179"/>
      <c r="AL299" s="178"/>
      <c r="AM299" s="84"/>
      <c r="AN299" s="178"/>
      <c r="AO299" s="84"/>
      <c r="AP299" s="178"/>
      <c r="AQ299" s="84"/>
      <c r="AR299" s="178"/>
      <c r="AS299" s="84"/>
      <c r="AT299" s="178"/>
      <c r="AU299" s="84"/>
      <c r="AV299" s="178"/>
      <c r="AW299" s="84"/>
      <c r="AX299" s="178"/>
      <c r="AY299" s="84"/>
      <c r="AZ299" s="178"/>
      <c r="BA299" s="84"/>
      <c r="BB299" s="178"/>
      <c r="BC299" s="84"/>
      <c r="BD299" s="204"/>
      <c r="BE299" s="175"/>
      <c r="BH299" s="205"/>
      <c r="BI299" s="205"/>
    </row>
    <row r="300" spans="1:64" ht="42" customHeight="1" x14ac:dyDescent="0.25">
      <c r="A300" s="590"/>
      <c r="B300" s="373"/>
      <c r="C300" s="620"/>
      <c r="D300" s="377" t="s">
        <v>864</v>
      </c>
      <c r="E300" s="370" t="s">
        <v>865</v>
      </c>
      <c r="F300" s="310">
        <f t="shared" si="110"/>
        <v>3284</v>
      </c>
      <c r="G300" s="279">
        <v>3284</v>
      </c>
      <c r="H300" s="279">
        <v>3284</v>
      </c>
      <c r="I300" s="279">
        <v>3284</v>
      </c>
      <c r="J300" s="278">
        <v>270</v>
      </c>
      <c r="K300" s="278">
        <v>274</v>
      </c>
      <c r="L300" s="278">
        <v>274</v>
      </c>
      <c r="M300" s="278">
        <v>274</v>
      </c>
      <c r="N300" s="278">
        <v>274</v>
      </c>
      <c r="O300" s="278">
        <v>274</v>
      </c>
      <c r="P300" s="278">
        <v>274</v>
      </c>
      <c r="Q300" s="278">
        <v>274</v>
      </c>
      <c r="R300" s="278">
        <v>274</v>
      </c>
      <c r="S300" s="278">
        <v>274</v>
      </c>
      <c r="T300" s="278">
        <v>274</v>
      </c>
      <c r="U300" s="278">
        <v>274</v>
      </c>
      <c r="AC300" s="176"/>
      <c r="AD300" s="177"/>
      <c r="AE300" s="176"/>
      <c r="AF300" s="178"/>
      <c r="AG300" s="179"/>
      <c r="AH300" s="178"/>
      <c r="AI300" s="179"/>
      <c r="AJ300" s="178"/>
      <c r="AK300" s="179"/>
      <c r="AL300" s="178"/>
      <c r="AM300" s="84"/>
      <c r="AN300" s="178"/>
      <c r="AO300" s="84"/>
      <c r="AP300" s="178"/>
      <c r="AQ300" s="84"/>
      <c r="AR300" s="178"/>
      <c r="AS300" s="84"/>
      <c r="AT300" s="178"/>
      <c r="AU300" s="84"/>
      <c r="AV300" s="178"/>
      <c r="AW300" s="84"/>
      <c r="AX300" s="178"/>
      <c r="AY300" s="84"/>
      <c r="AZ300" s="178"/>
      <c r="BA300" s="84"/>
      <c r="BB300" s="178"/>
      <c r="BC300" s="84"/>
      <c r="BD300" s="204"/>
      <c r="BE300" s="175"/>
      <c r="BH300" s="205"/>
      <c r="BI300" s="205"/>
    </row>
    <row r="301" spans="1:64" ht="42" customHeight="1" x14ac:dyDescent="0.25">
      <c r="A301" s="590"/>
      <c r="B301" s="568" t="s">
        <v>732</v>
      </c>
      <c r="C301" s="611" t="s">
        <v>721</v>
      </c>
      <c r="D301" s="306" t="s">
        <v>439</v>
      </c>
      <c r="E301" s="306"/>
      <c r="F301" s="310">
        <f t="shared" ref="F301:U301" si="111">+F302</f>
        <v>10760</v>
      </c>
      <c r="G301" s="310">
        <f t="shared" si="111"/>
        <v>10760</v>
      </c>
      <c r="H301" s="310">
        <f t="shared" si="111"/>
        <v>10760</v>
      </c>
      <c r="I301" s="310">
        <f t="shared" si="111"/>
        <v>10760</v>
      </c>
      <c r="J301" s="310">
        <f t="shared" si="111"/>
        <v>893</v>
      </c>
      <c r="K301" s="310">
        <f t="shared" si="111"/>
        <v>897</v>
      </c>
      <c r="L301" s="310">
        <f t="shared" si="111"/>
        <v>897</v>
      </c>
      <c r="M301" s="310">
        <f t="shared" si="111"/>
        <v>897</v>
      </c>
      <c r="N301" s="310">
        <f t="shared" si="111"/>
        <v>897</v>
      </c>
      <c r="O301" s="310">
        <f t="shared" si="111"/>
        <v>897</v>
      </c>
      <c r="P301" s="310">
        <f t="shared" si="111"/>
        <v>897</v>
      </c>
      <c r="Q301" s="310">
        <f t="shared" si="111"/>
        <v>897</v>
      </c>
      <c r="R301" s="310">
        <f t="shared" si="111"/>
        <v>897</v>
      </c>
      <c r="S301" s="310">
        <f t="shared" si="111"/>
        <v>897</v>
      </c>
      <c r="T301" s="310">
        <f t="shared" si="111"/>
        <v>897</v>
      </c>
      <c r="U301" s="310">
        <f t="shared" si="111"/>
        <v>897</v>
      </c>
      <c r="AC301" s="176">
        <f>+AE301+AF301+AH301+AJ301+AL301+AN301+AP301+AR301+AT301+AV301+AX301+AZ301+BB301</f>
        <v>0</v>
      </c>
      <c r="AD301" s="177">
        <f>+AG301+AI301+AK301+AM301+AO301+AQ301+AS301+AU301+AW301+AY301+BA301+BC301</f>
        <v>0</v>
      </c>
      <c r="AE301" s="176">
        <v>0</v>
      </c>
      <c r="AF301" s="178"/>
      <c r="AG301" s="179"/>
      <c r="AH301" s="178"/>
      <c r="AI301" s="179"/>
      <c r="AJ301" s="178"/>
      <c r="AK301" s="179"/>
      <c r="AL301" s="178"/>
      <c r="AM301" s="84"/>
      <c r="AN301" s="178"/>
      <c r="AO301" s="84"/>
      <c r="AP301" s="178"/>
      <c r="AQ301" s="84"/>
      <c r="AR301" s="178"/>
      <c r="AS301" s="84"/>
      <c r="AT301" s="178"/>
      <c r="AU301" s="84"/>
      <c r="AV301" s="178"/>
      <c r="AW301" s="84"/>
      <c r="AX301" s="178"/>
      <c r="AY301" s="84"/>
      <c r="AZ301" s="178"/>
      <c r="BA301" s="84"/>
      <c r="BB301" s="178"/>
      <c r="BC301" s="84"/>
      <c r="BD301" s="204">
        <f t="shared" si="89"/>
        <v>0</v>
      </c>
      <c r="BE301" s="175" t="e">
        <f t="shared" si="90"/>
        <v>#DIV/0!</v>
      </c>
      <c r="BH301" s="181">
        <f>+BK301-AC301</f>
        <v>0</v>
      </c>
      <c r="BI301" s="181">
        <f>+BL301-AD301</f>
        <v>0</v>
      </c>
      <c r="BJ301" s="208"/>
      <c r="BK301" s="181"/>
      <c r="BL301" s="181"/>
    </row>
    <row r="302" spans="1:64" ht="42" customHeight="1" x14ac:dyDescent="0.25">
      <c r="A302" s="590"/>
      <c r="B302" s="568"/>
      <c r="C302" s="611"/>
      <c r="D302" s="53" t="s">
        <v>569</v>
      </c>
      <c r="E302" s="20" t="s">
        <v>60</v>
      </c>
      <c r="F302" s="310">
        <f>SUM(J302:U302)</f>
        <v>10760</v>
      </c>
      <c r="G302" s="96">
        <v>10760</v>
      </c>
      <c r="H302" s="96">
        <v>10760</v>
      </c>
      <c r="I302" s="96">
        <v>10760</v>
      </c>
      <c r="J302" s="96">
        <v>893</v>
      </c>
      <c r="K302" s="96">
        <v>897</v>
      </c>
      <c r="L302" s="96">
        <v>897</v>
      </c>
      <c r="M302" s="96">
        <v>897</v>
      </c>
      <c r="N302" s="96">
        <v>897</v>
      </c>
      <c r="O302" s="96">
        <v>897</v>
      </c>
      <c r="P302" s="96">
        <v>897</v>
      </c>
      <c r="Q302" s="96">
        <v>897</v>
      </c>
      <c r="R302" s="96">
        <v>897</v>
      </c>
      <c r="S302" s="96">
        <v>897</v>
      </c>
      <c r="T302" s="96">
        <v>897</v>
      </c>
      <c r="U302" s="96">
        <v>897</v>
      </c>
      <c r="V302" s="54"/>
      <c r="W302" s="54"/>
      <c r="Y302" s="284" t="s">
        <v>644</v>
      </c>
      <c r="AA302" s="183" t="s">
        <v>17</v>
      </c>
      <c r="AB302" s="184">
        <f>SUM(AC238:AC301)</f>
        <v>2683710</v>
      </c>
      <c r="AC302" s="176"/>
      <c r="AD302" s="177"/>
      <c r="AE302" s="176"/>
      <c r="AF302" s="178"/>
      <c r="AG302" s="179"/>
      <c r="AH302" s="178"/>
      <c r="AI302" s="179"/>
      <c r="AJ302" s="178"/>
      <c r="AK302" s="179"/>
      <c r="AL302" s="178"/>
      <c r="AM302" s="84"/>
      <c r="AN302" s="178"/>
      <c r="AO302" s="84"/>
      <c r="AP302" s="178"/>
      <c r="AQ302" s="84"/>
      <c r="AR302" s="178"/>
      <c r="AS302" s="84"/>
      <c r="AT302" s="178"/>
      <c r="AU302" s="84"/>
      <c r="AV302" s="178"/>
      <c r="AW302" s="84"/>
      <c r="AX302" s="178"/>
      <c r="AY302" s="84"/>
      <c r="AZ302" s="178"/>
      <c r="BA302" s="84"/>
      <c r="BB302" s="178"/>
      <c r="BC302" s="84"/>
      <c r="BD302" s="204">
        <f t="shared" si="89"/>
        <v>0</v>
      </c>
      <c r="BE302" s="175" t="e">
        <f t="shared" si="90"/>
        <v>#DIV/0!</v>
      </c>
      <c r="BH302" s="205"/>
      <c r="BI302" s="205"/>
    </row>
    <row r="303" spans="1:64" ht="42" customHeight="1" x14ac:dyDescent="0.25">
      <c r="A303" s="591"/>
      <c r="B303" s="615" t="s">
        <v>589</v>
      </c>
      <c r="C303" s="616"/>
      <c r="D303" s="616"/>
      <c r="E303" s="616"/>
      <c r="F303" s="617"/>
      <c r="G303" s="118"/>
      <c r="H303" s="119"/>
      <c r="I303" s="119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AA303" s="183" t="s">
        <v>638</v>
      </c>
      <c r="AB303" s="184">
        <f>SUM(AD238:AD301)</f>
        <v>0</v>
      </c>
      <c r="AC303" s="176"/>
      <c r="AD303" s="177"/>
      <c r="AE303" s="176"/>
      <c r="AF303" s="178"/>
      <c r="AG303" s="84"/>
      <c r="AH303" s="178"/>
      <c r="AI303" s="179"/>
      <c r="AJ303" s="178"/>
      <c r="AK303" s="179"/>
      <c r="AL303" s="178"/>
      <c r="AM303" s="84"/>
      <c r="AN303" s="178"/>
      <c r="AO303" s="179"/>
      <c r="AP303" s="178"/>
      <c r="AQ303" s="84"/>
      <c r="AR303" s="178"/>
      <c r="AS303" s="84"/>
      <c r="AT303" s="178"/>
      <c r="AU303" s="84"/>
      <c r="AV303" s="178"/>
      <c r="AW303" s="84"/>
      <c r="AX303" s="178"/>
      <c r="AY303" s="84"/>
      <c r="AZ303" s="178"/>
      <c r="BA303" s="84"/>
      <c r="BB303" s="178"/>
      <c r="BC303" s="84"/>
      <c r="BD303" s="204">
        <f t="shared" si="89"/>
        <v>0</v>
      </c>
      <c r="BE303" s="175" t="e">
        <f t="shared" si="90"/>
        <v>#DIV/0!</v>
      </c>
      <c r="BH303" s="205"/>
      <c r="BI303" s="205"/>
    </row>
    <row r="304" spans="1:64" ht="27" customHeight="1" x14ac:dyDescent="0.3">
      <c r="A304" s="73"/>
      <c r="B304" s="76"/>
      <c r="C304" s="282" t="s">
        <v>642</v>
      </c>
      <c r="D304" s="283" t="s">
        <v>643</v>
      </c>
      <c r="E304" s="76"/>
      <c r="F304" s="126"/>
      <c r="G304" s="117"/>
      <c r="H304" s="117"/>
      <c r="I304" s="117"/>
      <c r="J304" s="117"/>
      <c r="K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Y304" s="44"/>
      <c r="Z304" s="44"/>
      <c r="BH304" s="205"/>
      <c r="BI304" s="205"/>
    </row>
    <row r="305" spans="1:65" ht="27" customHeight="1" x14ac:dyDescent="0.25">
      <c r="A305" s="54"/>
      <c r="B305" s="77"/>
      <c r="C305" s="77"/>
      <c r="D305" s="77"/>
      <c r="E305" s="77"/>
      <c r="F305" s="127"/>
      <c r="G305" s="117"/>
      <c r="H305" s="117"/>
      <c r="I305" s="117"/>
      <c r="J305" s="117"/>
      <c r="K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Y305" s="44"/>
      <c r="Z305" s="44"/>
      <c r="BH305" s="205"/>
      <c r="BI305" s="205"/>
    </row>
    <row r="306" spans="1:65" ht="27" customHeight="1" x14ac:dyDescent="0.25">
      <c r="A306" s="18" t="s">
        <v>9</v>
      </c>
      <c r="B306" s="534" t="s">
        <v>10</v>
      </c>
      <c r="C306" s="534"/>
      <c r="D306" s="534"/>
      <c r="E306" s="534"/>
      <c r="F306" s="534"/>
      <c r="G306" s="534"/>
      <c r="H306" s="534"/>
      <c r="I306" s="114"/>
      <c r="J306" s="115"/>
      <c r="K306" s="115"/>
      <c r="L306" s="115"/>
      <c r="M306" s="115"/>
      <c r="N306" s="115"/>
      <c r="O306" s="115"/>
      <c r="P306" s="115"/>
      <c r="Q306" s="115"/>
      <c r="R306" s="115"/>
      <c r="S306" s="115"/>
      <c r="T306" s="115"/>
      <c r="U306" s="115"/>
      <c r="AC306" s="89"/>
      <c r="AD306" s="213"/>
      <c r="AE306" s="89"/>
      <c r="AF306" s="89"/>
      <c r="AG306" s="89"/>
      <c r="AH306" s="89"/>
      <c r="AI306" s="213"/>
      <c r="AJ306" s="89"/>
      <c r="AK306" s="89"/>
      <c r="AL306" s="89"/>
      <c r="AM306" s="89"/>
      <c r="AN306" s="89"/>
      <c r="AO306" s="89"/>
      <c r="AP306" s="89"/>
      <c r="AQ306" s="89"/>
      <c r="AR306" s="89"/>
      <c r="AS306" s="89"/>
      <c r="AT306" s="89"/>
      <c r="AU306" s="89"/>
      <c r="AV306" s="89"/>
      <c r="AW306" s="89"/>
      <c r="AX306" s="89"/>
      <c r="AY306" s="89"/>
      <c r="AZ306" s="89"/>
      <c r="BA306" s="89"/>
      <c r="BB306" s="89"/>
      <c r="BC306" s="89"/>
      <c r="BD306" s="213"/>
      <c r="BE306" s="213"/>
      <c r="BH306" s="205"/>
      <c r="BI306" s="205"/>
    </row>
    <row r="307" spans="1:65" ht="25.5" customHeight="1" x14ac:dyDescent="0.25">
      <c r="A307" s="16"/>
      <c r="B307" s="307" t="s">
        <v>96</v>
      </c>
      <c r="C307" s="534" t="s">
        <v>835</v>
      </c>
      <c r="D307" s="534"/>
      <c r="E307" s="534"/>
      <c r="F307" s="534"/>
      <c r="G307" s="534"/>
      <c r="H307" s="534"/>
      <c r="I307" s="114"/>
      <c r="J307" s="115"/>
      <c r="K307" s="115"/>
      <c r="L307" s="115"/>
      <c r="M307" s="115"/>
      <c r="N307" s="115"/>
      <c r="O307" s="115"/>
      <c r="P307" s="115"/>
      <c r="Q307" s="115"/>
      <c r="R307" s="115"/>
      <c r="S307" s="115"/>
      <c r="T307" s="115"/>
      <c r="U307" s="115"/>
      <c r="Y307" s="44"/>
      <c r="BH307" s="205"/>
      <c r="BI307" s="205"/>
    </row>
    <row r="308" spans="1:65" ht="27" customHeight="1" x14ac:dyDescent="0.25">
      <c r="A308" s="536" t="s">
        <v>12</v>
      </c>
      <c r="B308" s="526" t="s">
        <v>13</v>
      </c>
      <c r="C308" s="526" t="s">
        <v>14</v>
      </c>
      <c r="D308" s="542" t="s">
        <v>15</v>
      </c>
      <c r="E308" s="589" t="s">
        <v>16</v>
      </c>
      <c r="F308" s="570" t="s">
        <v>660</v>
      </c>
      <c r="G308" s="540" t="s">
        <v>433</v>
      </c>
      <c r="H308" s="541"/>
      <c r="I308" s="541"/>
      <c r="J308" s="535" t="s">
        <v>662</v>
      </c>
      <c r="K308" s="535"/>
      <c r="L308" s="535"/>
      <c r="M308" s="535"/>
      <c r="N308" s="535"/>
      <c r="O308" s="535"/>
      <c r="P308" s="535"/>
      <c r="Q308" s="535"/>
      <c r="R308" s="535"/>
      <c r="S308" s="535"/>
      <c r="T308" s="535"/>
      <c r="U308" s="535"/>
      <c r="Y308" s="44"/>
      <c r="Z308" s="44"/>
      <c r="BH308" s="205"/>
      <c r="BI308" s="205"/>
    </row>
    <row r="309" spans="1:65" ht="27" customHeight="1" x14ac:dyDescent="0.25">
      <c r="A309" s="537"/>
      <c r="B309" s="527"/>
      <c r="C309" s="527"/>
      <c r="D309" s="543"/>
      <c r="E309" s="590"/>
      <c r="F309" s="571"/>
      <c r="G309" s="556" t="s">
        <v>661</v>
      </c>
      <c r="H309" s="556"/>
      <c r="I309" s="540"/>
      <c r="J309" s="535" t="s">
        <v>526</v>
      </c>
      <c r="K309" s="535"/>
      <c r="L309" s="535"/>
      <c r="M309" s="535"/>
      <c r="N309" s="535"/>
      <c r="O309" s="535"/>
      <c r="P309" s="535"/>
      <c r="Q309" s="535"/>
      <c r="R309" s="535"/>
      <c r="S309" s="535"/>
      <c r="T309" s="535"/>
      <c r="U309" s="535"/>
      <c r="Y309" s="44"/>
      <c r="Z309" s="44"/>
      <c r="BH309" s="205"/>
      <c r="BI309" s="205"/>
    </row>
    <row r="310" spans="1:65" ht="27" customHeight="1" x14ac:dyDescent="0.25">
      <c r="A310" s="537"/>
      <c r="B310" s="527"/>
      <c r="C310" s="527"/>
      <c r="D310" s="543"/>
      <c r="E310" s="590"/>
      <c r="F310" s="571"/>
      <c r="G310" s="585">
        <v>2024</v>
      </c>
      <c r="H310" s="585">
        <v>2025</v>
      </c>
      <c r="I310" s="585">
        <v>2026</v>
      </c>
      <c r="J310" s="308"/>
      <c r="K310" s="308"/>
      <c r="L310" s="308"/>
      <c r="M310" s="308"/>
      <c r="N310" s="308"/>
      <c r="O310" s="308"/>
      <c r="P310" s="308"/>
      <c r="Q310" s="308"/>
      <c r="R310" s="308"/>
      <c r="S310" s="308"/>
      <c r="T310" s="308"/>
      <c r="U310" s="308"/>
      <c r="Y310" s="44"/>
      <c r="Z310" s="44"/>
      <c r="BH310" s="205"/>
      <c r="BI310" s="205"/>
    </row>
    <row r="311" spans="1:65" ht="27" customHeight="1" x14ac:dyDescent="0.35">
      <c r="A311" s="538"/>
      <c r="B311" s="528"/>
      <c r="C311" s="528"/>
      <c r="D311" s="544"/>
      <c r="E311" s="591"/>
      <c r="F311" s="572"/>
      <c r="G311" s="586"/>
      <c r="H311" s="586"/>
      <c r="I311" s="586"/>
      <c r="J311" s="309" t="s">
        <v>499</v>
      </c>
      <c r="K311" s="309" t="s">
        <v>500</v>
      </c>
      <c r="L311" s="309" t="s">
        <v>501</v>
      </c>
      <c r="M311" s="309" t="s">
        <v>502</v>
      </c>
      <c r="N311" s="309" t="s">
        <v>503</v>
      </c>
      <c r="O311" s="309" t="s">
        <v>504</v>
      </c>
      <c r="P311" s="309" t="s">
        <v>505</v>
      </c>
      <c r="Q311" s="309" t="s">
        <v>506</v>
      </c>
      <c r="R311" s="309" t="s">
        <v>507</v>
      </c>
      <c r="S311" s="309" t="s">
        <v>508</v>
      </c>
      <c r="T311" s="309" t="s">
        <v>509</v>
      </c>
      <c r="U311" s="309" t="s">
        <v>510</v>
      </c>
      <c r="Y311" s="44"/>
      <c r="Z311" s="44"/>
      <c r="AA311" s="172"/>
      <c r="AB311" s="172"/>
      <c r="BF311" s="172"/>
      <c r="BG311" s="172"/>
      <c r="BH311" s="169"/>
      <c r="BI311" s="169"/>
      <c r="BM311" s="172"/>
    </row>
    <row r="312" spans="1:65" ht="41.25" customHeight="1" x14ac:dyDescent="0.25">
      <c r="A312" s="536" t="s">
        <v>587</v>
      </c>
      <c r="B312" s="568" t="s">
        <v>446</v>
      </c>
      <c r="C312" s="613" t="s">
        <v>743</v>
      </c>
      <c r="D312" s="306" t="s">
        <v>439</v>
      </c>
      <c r="E312" s="306"/>
      <c r="F312" s="310">
        <f t="shared" ref="F312:U312" si="112">+F313</f>
        <v>6</v>
      </c>
      <c r="G312" s="310">
        <f t="shared" si="112"/>
        <v>6</v>
      </c>
      <c r="H312" s="310">
        <f t="shared" si="112"/>
        <v>6</v>
      </c>
      <c r="I312" s="310">
        <f t="shared" si="112"/>
        <v>6</v>
      </c>
      <c r="J312" s="310">
        <f t="shared" si="112"/>
        <v>0</v>
      </c>
      <c r="K312" s="310">
        <f t="shared" si="112"/>
        <v>0</v>
      </c>
      <c r="L312" s="310">
        <f t="shared" si="112"/>
        <v>1</v>
      </c>
      <c r="M312" s="310">
        <f t="shared" si="112"/>
        <v>0</v>
      </c>
      <c r="N312" s="310">
        <f t="shared" si="112"/>
        <v>0</v>
      </c>
      <c r="O312" s="310">
        <f t="shared" si="112"/>
        <v>2</v>
      </c>
      <c r="P312" s="310">
        <f t="shared" si="112"/>
        <v>0</v>
      </c>
      <c r="Q312" s="310">
        <f t="shared" si="112"/>
        <v>0</v>
      </c>
      <c r="R312" s="310">
        <f t="shared" si="112"/>
        <v>1</v>
      </c>
      <c r="S312" s="310">
        <f t="shared" si="112"/>
        <v>0</v>
      </c>
      <c r="T312" s="310">
        <f t="shared" si="112"/>
        <v>0</v>
      </c>
      <c r="U312" s="310">
        <f t="shared" si="112"/>
        <v>2</v>
      </c>
      <c r="AC312" s="176">
        <f>+AE312+AF312+AH312+AJ312+AL312+AN312+AP312+AR312+AT312+AV312+AX312+AZ312+BB312</f>
        <v>17196</v>
      </c>
      <c r="AD312" s="177">
        <f>+AG312+AI312+AK312+AM312+AO312+AQ312+AS312+AU312+AW312+AY312+BA312+BC312</f>
        <v>0</v>
      </c>
      <c r="AE312" s="176">
        <v>17196</v>
      </c>
      <c r="AF312" s="178">
        <v>0</v>
      </c>
      <c r="AG312" s="179"/>
      <c r="AH312" s="178"/>
      <c r="AI312" s="179"/>
      <c r="AJ312" s="178"/>
      <c r="AK312" s="179"/>
      <c r="AL312" s="178"/>
      <c r="AM312" s="84"/>
      <c r="AN312" s="178"/>
      <c r="AO312" s="179"/>
      <c r="AP312" s="178"/>
      <c r="AQ312" s="84"/>
      <c r="AR312" s="178"/>
      <c r="AS312" s="84"/>
      <c r="AT312" s="178"/>
      <c r="AU312" s="84"/>
      <c r="AV312" s="178"/>
      <c r="AW312" s="84"/>
      <c r="AX312" s="178"/>
      <c r="AY312" s="84"/>
      <c r="AZ312" s="178"/>
      <c r="BA312" s="84"/>
      <c r="BB312" s="178"/>
      <c r="BC312" s="84"/>
      <c r="BD312" s="204">
        <f t="shared" ref="BD312" si="113">+AG312+AI312+AK312+AM312+AO312+AQ312+AS312+AU312+AW312+AY312+BA312+BC312</f>
        <v>0</v>
      </c>
      <c r="BE312" s="175">
        <f t="shared" ref="BE312" si="114">+BD312/AC312*100</f>
        <v>0</v>
      </c>
      <c r="BH312" s="181">
        <f>+BK312-AC312</f>
        <v>-17196</v>
      </c>
      <c r="BI312" s="181">
        <f>+BL312-AD312</f>
        <v>0</v>
      </c>
      <c r="BJ312" s="208"/>
      <c r="BK312" s="181"/>
      <c r="BL312" s="181"/>
    </row>
    <row r="313" spans="1:65" ht="47.25" customHeight="1" x14ac:dyDescent="0.25">
      <c r="A313" s="537"/>
      <c r="B313" s="568"/>
      <c r="C313" s="613"/>
      <c r="D313" s="13" t="s">
        <v>135</v>
      </c>
      <c r="E313" s="9" t="s">
        <v>46</v>
      </c>
      <c r="F313" s="310">
        <f>SUM(J313:U313)</f>
        <v>6</v>
      </c>
      <c r="G313" s="310">
        <v>6</v>
      </c>
      <c r="H313" s="310">
        <v>6</v>
      </c>
      <c r="I313" s="310">
        <v>6</v>
      </c>
      <c r="J313" s="278">
        <v>0</v>
      </c>
      <c r="K313" s="278">
        <v>0</v>
      </c>
      <c r="L313" s="278">
        <v>1</v>
      </c>
      <c r="M313" s="278">
        <v>0</v>
      </c>
      <c r="N313" s="278">
        <v>0</v>
      </c>
      <c r="O313" s="278">
        <v>2</v>
      </c>
      <c r="P313" s="278">
        <v>0</v>
      </c>
      <c r="Q313" s="278">
        <v>0</v>
      </c>
      <c r="R313" s="278">
        <v>1</v>
      </c>
      <c r="S313" s="278">
        <v>0</v>
      </c>
      <c r="T313" s="278">
        <v>0</v>
      </c>
      <c r="U313" s="278">
        <v>2</v>
      </c>
      <c r="AC313" s="176"/>
      <c r="AD313" s="177"/>
      <c r="AE313" s="176"/>
      <c r="AF313" s="178"/>
      <c r="AG313" s="179"/>
      <c r="AH313" s="178"/>
      <c r="AI313" s="179"/>
      <c r="AJ313" s="178"/>
      <c r="AK313" s="179"/>
      <c r="AL313" s="178"/>
      <c r="AM313" s="84"/>
      <c r="AN313" s="178"/>
      <c r="AO313" s="179"/>
      <c r="AP313" s="178"/>
      <c r="AQ313" s="84"/>
      <c r="AR313" s="178"/>
      <c r="AS313" s="84"/>
      <c r="AT313" s="178"/>
      <c r="AU313" s="84"/>
      <c r="AV313" s="178"/>
      <c r="AW313" s="84"/>
      <c r="AX313" s="178"/>
      <c r="AY313" s="84"/>
      <c r="AZ313" s="178"/>
      <c r="BA313" s="84"/>
      <c r="BB313" s="178"/>
      <c r="BC313" s="84"/>
      <c r="BD313" s="204">
        <f t="shared" ref="BD313:BD336" si="115">+AG313+AI313+AK313+AM313+AO313+AQ313+AS313+AU313+AW313+AY313+BA313+BC313</f>
        <v>0</v>
      </c>
      <c r="BE313" s="175" t="e">
        <f t="shared" ref="BE313:BE336" si="116">+BD313/AC313*100</f>
        <v>#DIV/0!</v>
      </c>
      <c r="BH313" s="169"/>
      <c r="BI313" s="169"/>
    </row>
    <row r="314" spans="1:65" ht="47.25" customHeight="1" x14ac:dyDescent="0.25">
      <c r="A314" s="537"/>
      <c r="B314" s="693" t="s">
        <v>736</v>
      </c>
      <c r="C314" s="559" t="s">
        <v>851</v>
      </c>
      <c r="D314" s="560"/>
      <c r="E314" s="561"/>
      <c r="F314" s="310">
        <f>+F315+F317</f>
        <v>29100</v>
      </c>
      <c r="G314" s="310">
        <f t="shared" ref="G314:U314" si="117">+G315+G317</f>
        <v>29092</v>
      </c>
      <c r="H314" s="310">
        <f t="shared" si="117"/>
        <v>29092</v>
      </c>
      <c r="I314" s="310">
        <f t="shared" si="117"/>
        <v>29092</v>
      </c>
      <c r="J314" s="310">
        <f t="shared" si="117"/>
        <v>2424</v>
      </c>
      <c r="K314" s="310">
        <f t="shared" si="117"/>
        <v>2424</v>
      </c>
      <c r="L314" s="310">
        <f t="shared" si="117"/>
        <v>2425</v>
      </c>
      <c r="M314" s="310">
        <f t="shared" si="117"/>
        <v>2425</v>
      </c>
      <c r="N314" s="310">
        <f t="shared" si="117"/>
        <v>2426</v>
      </c>
      <c r="O314" s="310">
        <f t="shared" si="117"/>
        <v>2425</v>
      </c>
      <c r="P314" s="310">
        <f t="shared" si="117"/>
        <v>2425</v>
      </c>
      <c r="Q314" s="310">
        <f t="shared" si="117"/>
        <v>2426</v>
      </c>
      <c r="R314" s="310">
        <f t="shared" si="117"/>
        <v>2425</v>
      </c>
      <c r="S314" s="310">
        <f t="shared" si="117"/>
        <v>2426</v>
      </c>
      <c r="T314" s="310">
        <f t="shared" si="117"/>
        <v>2425</v>
      </c>
      <c r="U314" s="310">
        <f t="shared" si="117"/>
        <v>2424</v>
      </c>
      <c r="AC314" s="176"/>
      <c r="AD314" s="177"/>
      <c r="AE314" s="176"/>
      <c r="AF314" s="178"/>
      <c r="AG314" s="179"/>
      <c r="AH314" s="178"/>
      <c r="AI314" s="179"/>
      <c r="AJ314" s="178"/>
      <c r="AK314" s="179"/>
      <c r="AL314" s="178"/>
      <c r="AM314" s="84"/>
      <c r="AN314" s="178"/>
      <c r="AO314" s="179"/>
      <c r="AP314" s="178"/>
      <c r="AQ314" s="84"/>
      <c r="AR314" s="178"/>
      <c r="AS314" s="84"/>
      <c r="AT314" s="178"/>
      <c r="AU314" s="84"/>
      <c r="AV314" s="178"/>
      <c r="AW314" s="84"/>
      <c r="AX314" s="178"/>
      <c r="AY314" s="84"/>
      <c r="AZ314" s="178"/>
      <c r="BA314" s="84"/>
      <c r="BB314" s="178"/>
      <c r="BC314" s="84"/>
      <c r="BD314" s="204">
        <f t="shared" si="115"/>
        <v>0</v>
      </c>
      <c r="BE314" s="175" t="e">
        <f t="shared" si="116"/>
        <v>#DIV/0!</v>
      </c>
      <c r="BH314" s="169"/>
      <c r="BI314" s="169"/>
    </row>
    <row r="315" spans="1:65" ht="45" customHeight="1" x14ac:dyDescent="0.25">
      <c r="A315" s="537"/>
      <c r="B315" s="694"/>
      <c r="C315" s="613" t="s">
        <v>744</v>
      </c>
      <c r="D315" s="306" t="s">
        <v>439</v>
      </c>
      <c r="E315" s="306"/>
      <c r="F315" s="310">
        <f t="shared" ref="F315:U315" si="118">+F316</f>
        <v>13839</v>
      </c>
      <c r="G315" s="310">
        <f t="shared" si="118"/>
        <v>13840</v>
      </c>
      <c r="H315" s="310">
        <f t="shared" si="118"/>
        <v>13840</v>
      </c>
      <c r="I315" s="310">
        <f t="shared" si="118"/>
        <v>13840</v>
      </c>
      <c r="J315" s="310">
        <f t="shared" si="118"/>
        <v>1153</v>
      </c>
      <c r="K315" s="310">
        <f t="shared" si="118"/>
        <v>1153</v>
      </c>
      <c r="L315" s="310">
        <f t="shared" si="118"/>
        <v>1153</v>
      </c>
      <c r="M315" s="310">
        <f t="shared" si="118"/>
        <v>1153</v>
      </c>
      <c r="N315" s="310">
        <f t="shared" si="118"/>
        <v>1154</v>
      </c>
      <c r="O315" s="310">
        <f t="shared" si="118"/>
        <v>1153</v>
      </c>
      <c r="P315" s="310">
        <f t="shared" si="118"/>
        <v>1153</v>
      </c>
      <c r="Q315" s="310">
        <f t="shared" si="118"/>
        <v>1154</v>
      </c>
      <c r="R315" s="310">
        <f t="shared" si="118"/>
        <v>1153</v>
      </c>
      <c r="S315" s="310">
        <f t="shared" si="118"/>
        <v>1154</v>
      </c>
      <c r="T315" s="310">
        <f t="shared" si="118"/>
        <v>1153</v>
      </c>
      <c r="U315" s="310">
        <f t="shared" si="118"/>
        <v>1153</v>
      </c>
      <c r="AC315" s="176">
        <f>+AE315+AF315+AH315+AJ315+AL315+AN315+AP315+AR315+AT315+AV315+AX315+AZ315+BB315</f>
        <v>3378840</v>
      </c>
      <c r="AD315" s="177">
        <f>+AG315+AI315+AK315+AM315+AO315+AQ315+AS315+AU315+AW315+AY315+BA315+BC315</f>
        <v>0</v>
      </c>
      <c r="AE315" s="176">
        <v>3378840</v>
      </c>
      <c r="AF315" s="178">
        <v>0</v>
      </c>
      <c r="AG315" s="179"/>
      <c r="AH315" s="178"/>
      <c r="AI315" s="179"/>
      <c r="AJ315" s="178"/>
      <c r="AK315" s="179"/>
      <c r="AL315" s="178"/>
      <c r="AM315" s="84"/>
      <c r="AN315" s="178"/>
      <c r="AO315" s="179"/>
      <c r="AP315" s="178"/>
      <c r="AQ315" s="84"/>
      <c r="AR315" s="178"/>
      <c r="AS315" s="84"/>
      <c r="AT315" s="178"/>
      <c r="AU315" s="84"/>
      <c r="AV315" s="178"/>
      <c r="AW315" s="84"/>
      <c r="AX315" s="178"/>
      <c r="AY315" s="84"/>
      <c r="AZ315" s="178"/>
      <c r="BA315" s="84"/>
      <c r="BB315" s="178"/>
      <c r="BC315" s="84"/>
      <c r="BD315" s="204">
        <f t="shared" si="115"/>
        <v>0</v>
      </c>
      <c r="BE315" s="175">
        <f t="shared" si="116"/>
        <v>0</v>
      </c>
      <c r="BH315" s="181">
        <f>+BK315-AC315</f>
        <v>-3378840</v>
      </c>
      <c r="BI315" s="181">
        <f>+BL315-AD315</f>
        <v>0</v>
      </c>
      <c r="BJ315" s="208"/>
      <c r="BK315" s="181"/>
      <c r="BL315" s="181"/>
    </row>
    <row r="316" spans="1:65" ht="33.75" customHeight="1" x14ac:dyDescent="0.25">
      <c r="A316" s="537"/>
      <c r="B316" s="694"/>
      <c r="C316" s="613"/>
      <c r="D316" s="53" t="s">
        <v>138</v>
      </c>
      <c r="E316" s="9" t="s">
        <v>33</v>
      </c>
      <c r="F316" s="310">
        <f>SUM(J316:U316)</f>
        <v>13839</v>
      </c>
      <c r="G316" s="310">
        <v>13840</v>
      </c>
      <c r="H316" s="310">
        <v>13840</v>
      </c>
      <c r="I316" s="310">
        <v>13840</v>
      </c>
      <c r="J316" s="279">
        <v>1153</v>
      </c>
      <c r="K316" s="279">
        <v>1153</v>
      </c>
      <c r="L316" s="279">
        <v>1153</v>
      </c>
      <c r="M316" s="279">
        <v>1153</v>
      </c>
      <c r="N316" s="279">
        <v>1154</v>
      </c>
      <c r="O316" s="279">
        <v>1153</v>
      </c>
      <c r="P316" s="279">
        <v>1153</v>
      </c>
      <c r="Q316" s="279">
        <v>1154</v>
      </c>
      <c r="R316" s="279">
        <v>1153</v>
      </c>
      <c r="S316" s="279">
        <v>1154</v>
      </c>
      <c r="T316" s="279">
        <v>1153</v>
      </c>
      <c r="U316" s="279">
        <v>1153</v>
      </c>
      <c r="AC316" s="176"/>
      <c r="AD316" s="177"/>
      <c r="AE316" s="176"/>
      <c r="AF316" s="178"/>
      <c r="AG316" s="179"/>
      <c r="AH316" s="178"/>
      <c r="AI316" s="179"/>
      <c r="AJ316" s="178"/>
      <c r="AK316" s="179"/>
      <c r="AL316" s="178"/>
      <c r="AM316" s="84"/>
      <c r="AN316" s="178"/>
      <c r="AO316" s="179"/>
      <c r="AP316" s="178"/>
      <c r="AQ316" s="84"/>
      <c r="AR316" s="178"/>
      <c r="AS316" s="84"/>
      <c r="AT316" s="178"/>
      <c r="AU316" s="84"/>
      <c r="AV316" s="178"/>
      <c r="AW316" s="84"/>
      <c r="AX316" s="178"/>
      <c r="AY316" s="84"/>
      <c r="AZ316" s="178"/>
      <c r="BA316" s="84"/>
      <c r="BB316" s="178"/>
      <c r="BC316" s="84"/>
      <c r="BD316" s="204">
        <f t="shared" si="115"/>
        <v>0</v>
      </c>
      <c r="BE316" s="175" t="e">
        <f t="shared" si="116"/>
        <v>#DIV/0!</v>
      </c>
      <c r="BH316" s="169"/>
      <c r="BI316" s="169"/>
    </row>
    <row r="317" spans="1:65" ht="44.25" customHeight="1" x14ac:dyDescent="0.25">
      <c r="A317" s="537"/>
      <c r="B317" s="694"/>
      <c r="C317" s="613" t="s">
        <v>745</v>
      </c>
      <c r="D317" s="306" t="s">
        <v>439</v>
      </c>
      <c r="E317" s="306"/>
      <c r="F317" s="310">
        <f t="shared" ref="F317:U317" si="119">+F318</f>
        <v>15261</v>
      </c>
      <c r="G317" s="310">
        <f t="shared" si="119"/>
        <v>15252</v>
      </c>
      <c r="H317" s="310">
        <f t="shared" si="119"/>
        <v>15252</v>
      </c>
      <c r="I317" s="310">
        <f t="shared" si="119"/>
        <v>15252</v>
      </c>
      <c r="J317" s="310">
        <f t="shared" si="119"/>
        <v>1271</v>
      </c>
      <c r="K317" s="310">
        <f t="shared" si="119"/>
        <v>1271</v>
      </c>
      <c r="L317" s="310">
        <f t="shared" si="119"/>
        <v>1272</v>
      </c>
      <c r="M317" s="310">
        <f t="shared" si="119"/>
        <v>1272</v>
      </c>
      <c r="N317" s="310">
        <f t="shared" si="119"/>
        <v>1272</v>
      </c>
      <c r="O317" s="310">
        <f t="shared" si="119"/>
        <v>1272</v>
      </c>
      <c r="P317" s="310">
        <f t="shared" si="119"/>
        <v>1272</v>
      </c>
      <c r="Q317" s="310">
        <f t="shared" si="119"/>
        <v>1272</v>
      </c>
      <c r="R317" s="310">
        <f t="shared" si="119"/>
        <v>1272</v>
      </c>
      <c r="S317" s="310">
        <f t="shared" si="119"/>
        <v>1272</v>
      </c>
      <c r="T317" s="310">
        <f t="shared" si="119"/>
        <v>1272</v>
      </c>
      <c r="U317" s="310">
        <f t="shared" si="119"/>
        <v>1271</v>
      </c>
      <c r="AC317" s="176">
        <f>+AE317+AF317+AH317+AJ317+AL317+AN317+AP317+AR317+AT317+AV317+AX317+AZ317+BB317</f>
        <v>14000</v>
      </c>
      <c r="AD317" s="177">
        <f>+AG317+AI317+AK317+AM317+AO317+AQ317+AS317+AU317+AW317+AY317+BA317+BC317</f>
        <v>0</v>
      </c>
      <c r="AE317" s="176">
        <v>14000</v>
      </c>
      <c r="AF317" s="178">
        <v>0</v>
      </c>
      <c r="AG317" s="179"/>
      <c r="AH317" s="178"/>
      <c r="AI317" s="179"/>
      <c r="AJ317" s="178"/>
      <c r="AK317" s="179"/>
      <c r="AL317" s="178"/>
      <c r="AM317" s="84"/>
      <c r="AN317" s="178"/>
      <c r="AO317" s="179"/>
      <c r="AP317" s="178"/>
      <c r="AQ317" s="84"/>
      <c r="AR317" s="178"/>
      <c r="AS317" s="84"/>
      <c r="AT317" s="178"/>
      <c r="AU317" s="84"/>
      <c r="AV317" s="178"/>
      <c r="AW317" s="84"/>
      <c r="AX317" s="178"/>
      <c r="AY317" s="84"/>
      <c r="AZ317" s="178"/>
      <c r="BA317" s="84"/>
      <c r="BB317" s="178"/>
      <c r="BC317" s="84"/>
      <c r="BD317" s="204">
        <f t="shared" si="115"/>
        <v>0</v>
      </c>
      <c r="BE317" s="175">
        <f t="shared" si="116"/>
        <v>0</v>
      </c>
      <c r="BH317" s="181">
        <f>+BK317-AC317</f>
        <v>-14000</v>
      </c>
      <c r="BI317" s="181">
        <f>+BL317-AD317</f>
        <v>0</v>
      </c>
      <c r="BJ317" s="208"/>
      <c r="BK317" s="181"/>
      <c r="BL317" s="181"/>
    </row>
    <row r="318" spans="1:65" ht="46.5" customHeight="1" x14ac:dyDescent="0.25">
      <c r="A318" s="537"/>
      <c r="B318" s="695"/>
      <c r="C318" s="613"/>
      <c r="D318" s="13" t="s">
        <v>139</v>
      </c>
      <c r="E318" s="9" t="s">
        <v>33</v>
      </c>
      <c r="F318" s="310">
        <f>SUM(J318:U318)</f>
        <v>15261</v>
      </c>
      <c r="G318" s="310">
        <v>15252</v>
      </c>
      <c r="H318" s="310">
        <v>15252</v>
      </c>
      <c r="I318" s="310">
        <v>15252</v>
      </c>
      <c r="J318" s="279">
        <v>1271</v>
      </c>
      <c r="K318" s="279">
        <v>1271</v>
      </c>
      <c r="L318" s="279">
        <v>1272</v>
      </c>
      <c r="M318" s="279">
        <v>1272</v>
      </c>
      <c r="N318" s="279">
        <v>1272</v>
      </c>
      <c r="O318" s="279">
        <v>1272</v>
      </c>
      <c r="P318" s="279">
        <v>1272</v>
      </c>
      <c r="Q318" s="279">
        <v>1272</v>
      </c>
      <c r="R318" s="279">
        <v>1272</v>
      </c>
      <c r="S318" s="279">
        <v>1272</v>
      </c>
      <c r="T318" s="279">
        <v>1272</v>
      </c>
      <c r="U318" s="279">
        <v>1271</v>
      </c>
      <c r="AC318" s="176"/>
      <c r="AD318" s="177"/>
      <c r="AE318" s="176"/>
      <c r="AF318" s="178"/>
      <c r="AG318" s="179"/>
      <c r="AH318" s="178"/>
      <c r="AI318" s="179"/>
      <c r="AJ318" s="178"/>
      <c r="AK318" s="179"/>
      <c r="AL318" s="178"/>
      <c r="AM318" s="84"/>
      <c r="AN318" s="178"/>
      <c r="AO318" s="179"/>
      <c r="AP318" s="178"/>
      <c r="AQ318" s="84"/>
      <c r="AR318" s="178"/>
      <c r="AS318" s="84"/>
      <c r="AT318" s="178"/>
      <c r="AU318" s="84"/>
      <c r="AV318" s="178"/>
      <c r="AW318" s="84"/>
      <c r="AX318" s="178"/>
      <c r="AY318" s="84"/>
      <c r="AZ318" s="178"/>
      <c r="BA318" s="84"/>
      <c r="BB318" s="178"/>
      <c r="BC318" s="84"/>
      <c r="BD318" s="204">
        <f t="shared" si="115"/>
        <v>0</v>
      </c>
      <c r="BE318" s="175" t="e">
        <f t="shared" si="116"/>
        <v>#DIV/0!</v>
      </c>
      <c r="BH318" s="169"/>
      <c r="BI318" s="169"/>
    </row>
    <row r="319" spans="1:65" ht="35.25" customHeight="1" x14ac:dyDescent="0.25">
      <c r="A319" s="537"/>
      <c r="B319" s="568" t="s">
        <v>737</v>
      </c>
      <c r="C319" s="613" t="s">
        <v>746</v>
      </c>
      <c r="D319" s="306" t="s">
        <v>439</v>
      </c>
      <c r="E319" s="306"/>
      <c r="F319" s="310">
        <f>+F320</f>
        <v>22060</v>
      </c>
      <c r="G319" s="310">
        <f t="shared" ref="G319:U319" si="120">+G320</f>
        <v>22060</v>
      </c>
      <c r="H319" s="310">
        <f t="shared" si="120"/>
        <v>22060</v>
      </c>
      <c r="I319" s="310">
        <f t="shared" si="120"/>
        <v>22060</v>
      </c>
      <c r="J319" s="310">
        <f t="shared" si="120"/>
        <v>1838</v>
      </c>
      <c r="K319" s="310">
        <f t="shared" si="120"/>
        <v>1838</v>
      </c>
      <c r="L319" s="310">
        <f t="shared" si="120"/>
        <v>1838</v>
      </c>
      <c r="M319" s="310">
        <f t="shared" si="120"/>
        <v>1839</v>
      </c>
      <c r="N319" s="310">
        <f t="shared" si="120"/>
        <v>1839</v>
      </c>
      <c r="O319" s="310">
        <f t="shared" si="120"/>
        <v>1839</v>
      </c>
      <c r="P319" s="310">
        <f t="shared" si="120"/>
        <v>1839</v>
      </c>
      <c r="Q319" s="310">
        <f t="shared" si="120"/>
        <v>1838</v>
      </c>
      <c r="R319" s="310">
        <f t="shared" si="120"/>
        <v>1838</v>
      </c>
      <c r="S319" s="310">
        <f t="shared" si="120"/>
        <v>1838</v>
      </c>
      <c r="T319" s="310">
        <f t="shared" si="120"/>
        <v>1838</v>
      </c>
      <c r="U319" s="310">
        <f t="shared" si="120"/>
        <v>1838</v>
      </c>
      <c r="AC319" s="176">
        <f>+AE319+AF319+AH319+AJ319+AL319+AN319+AP319+AR319+AT319+AV319+AX319+AZ319+BB319</f>
        <v>2000</v>
      </c>
      <c r="AD319" s="177">
        <f>+AG319+AI319+AK319+AM319+AO319+AQ319+AS319+AU319+AW319+AY319+BA319+BC319</f>
        <v>0</v>
      </c>
      <c r="AE319" s="176">
        <v>2000</v>
      </c>
      <c r="AF319" s="178">
        <v>0</v>
      </c>
      <c r="AG319" s="179"/>
      <c r="AH319" s="178"/>
      <c r="AI319" s="179"/>
      <c r="AJ319" s="178"/>
      <c r="AK319" s="179"/>
      <c r="AL319" s="178"/>
      <c r="AM319" s="84"/>
      <c r="AN319" s="178"/>
      <c r="AO319" s="179"/>
      <c r="AP319" s="178"/>
      <c r="AQ319" s="84"/>
      <c r="AR319" s="178"/>
      <c r="AS319" s="84"/>
      <c r="AT319" s="178"/>
      <c r="AU319" s="84"/>
      <c r="AV319" s="178"/>
      <c r="AW319" s="84"/>
      <c r="AX319" s="178"/>
      <c r="AY319" s="84"/>
      <c r="AZ319" s="178"/>
      <c r="BA319" s="84"/>
      <c r="BB319" s="178"/>
      <c r="BC319" s="84"/>
      <c r="BD319" s="204">
        <f t="shared" si="115"/>
        <v>0</v>
      </c>
      <c r="BE319" s="175">
        <f t="shared" si="116"/>
        <v>0</v>
      </c>
      <c r="BH319" s="181">
        <f>+BK319-AC319</f>
        <v>-2000</v>
      </c>
      <c r="BI319" s="181">
        <f>+BL319-AD319</f>
        <v>0</v>
      </c>
      <c r="BJ319" s="208"/>
      <c r="BK319" s="181"/>
      <c r="BL319" s="181"/>
    </row>
    <row r="320" spans="1:65" ht="44.25" customHeight="1" x14ac:dyDescent="0.25">
      <c r="A320" s="537"/>
      <c r="B320" s="568"/>
      <c r="C320" s="613"/>
      <c r="D320" s="13" t="s">
        <v>137</v>
      </c>
      <c r="E320" s="9" t="s">
        <v>459</v>
      </c>
      <c r="F320" s="310">
        <f>SUM(J320:U320)</f>
        <v>22060</v>
      </c>
      <c r="G320" s="310">
        <v>22060</v>
      </c>
      <c r="H320" s="310">
        <v>22060</v>
      </c>
      <c r="I320" s="310">
        <v>22060</v>
      </c>
      <c r="J320" s="279">
        <v>1838</v>
      </c>
      <c r="K320" s="279">
        <v>1838</v>
      </c>
      <c r="L320" s="279">
        <v>1838</v>
      </c>
      <c r="M320" s="279">
        <v>1839</v>
      </c>
      <c r="N320" s="279">
        <v>1839</v>
      </c>
      <c r="O320" s="279">
        <v>1839</v>
      </c>
      <c r="P320" s="279">
        <v>1839</v>
      </c>
      <c r="Q320" s="279">
        <v>1838</v>
      </c>
      <c r="R320" s="279">
        <v>1838</v>
      </c>
      <c r="S320" s="279">
        <v>1838</v>
      </c>
      <c r="T320" s="279">
        <v>1838</v>
      </c>
      <c r="U320" s="279">
        <v>1838</v>
      </c>
      <c r="AC320" s="176"/>
      <c r="AD320" s="177"/>
      <c r="AE320" s="176"/>
      <c r="AF320" s="178"/>
      <c r="AG320" s="179"/>
      <c r="AH320" s="178"/>
      <c r="AI320" s="179"/>
      <c r="AJ320" s="178"/>
      <c r="AK320" s="179"/>
      <c r="AL320" s="178"/>
      <c r="AM320" s="84"/>
      <c r="AN320" s="178"/>
      <c r="AO320" s="179"/>
      <c r="AP320" s="178"/>
      <c r="AQ320" s="84"/>
      <c r="AR320" s="178"/>
      <c r="AS320" s="84"/>
      <c r="AT320" s="178"/>
      <c r="AU320" s="84"/>
      <c r="AV320" s="178"/>
      <c r="AW320" s="84"/>
      <c r="AX320" s="178"/>
      <c r="AY320" s="84"/>
      <c r="AZ320" s="178"/>
      <c r="BA320" s="84"/>
      <c r="BB320" s="178"/>
      <c r="BC320" s="84"/>
      <c r="BD320" s="204">
        <f t="shared" si="115"/>
        <v>0</v>
      </c>
      <c r="BE320" s="175" t="e">
        <f t="shared" si="116"/>
        <v>#DIV/0!</v>
      </c>
      <c r="BH320" s="169"/>
      <c r="BI320" s="169"/>
    </row>
    <row r="321" spans="1:64" ht="52.5" customHeight="1" x14ac:dyDescent="0.25">
      <c r="A321" s="537"/>
      <c r="B321" s="568" t="s">
        <v>738</v>
      </c>
      <c r="C321" s="613" t="s">
        <v>136</v>
      </c>
      <c r="D321" s="306" t="s">
        <v>439</v>
      </c>
      <c r="E321" s="306"/>
      <c r="F321" s="310">
        <f t="shared" ref="F321:U321" si="121">+F322</f>
        <v>52373</v>
      </c>
      <c r="G321" s="310">
        <f t="shared" si="121"/>
        <v>52373</v>
      </c>
      <c r="H321" s="310">
        <f t="shared" si="121"/>
        <v>52373</v>
      </c>
      <c r="I321" s="310">
        <f t="shared" si="121"/>
        <v>52373</v>
      </c>
      <c r="J321" s="310">
        <f t="shared" si="121"/>
        <v>4364</v>
      </c>
      <c r="K321" s="310">
        <f t="shared" si="121"/>
        <v>4364</v>
      </c>
      <c r="L321" s="310">
        <f t="shared" si="121"/>
        <v>4365</v>
      </c>
      <c r="M321" s="310">
        <f t="shared" si="121"/>
        <v>4365</v>
      </c>
      <c r="N321" s="310">
        <f t="shared" si="121"/>
        <v>4365</v>
      </c>
      <c r="O321" s="310">
        <f t="shared" si="121"/>
        <v>4365</v>
      </c>
      <c r="P321" s="310">
        <f t="shared" si="121"/>
        <v>4365</v>
      </c>
      <c r="Q321" s="310">
        <f t="shared" si="121"/>
        <v>4364</v>
      </c>
      <c r="R321" s="310">
        <f t="shared" si="121"/>
        <v>4364</v>
      </c>
      <c r="S321" s="310">
        <f t="shared" si="121"/>
        <v>4364</v>
      </c>
      <c r="T321" s="310">
        <f t="shared" si="121"/>
        <v>4364</v>
      </c>
      <c r="U321" s="310">
        <f t="shared" si="121"/>
        <v>4364</v>
      </c>
      <c r="AC321" s="176">
        <f>+AE321+AF321+AH321+AJ321+AL321+AN321+AP321+AR321+AT321+AV321+AX321+AZ321+BB321</f>
        <v>1700152</v>
      </c>
      <c r="AD321" s="177">
        <f>+AG321+AI321+AK321+AM321+AO321+AQ321+AS321+AU321+AW321+AY321+BA321+BC321</f>
        <v>0</v>
      </c>
      <c r="AE321" s="176">
        <v>1700152</v>
      </c>
      <c r="AF321" s="178">
        <v>0</v>
      </c>
      <c r="AG321" s="179"/>
      <c r="AH321" s="178"/>
      <c r="AI321" s="179"/>
      <c r="AJ321" s="178"/>
      <c r="AK321" s="179"/>
      <c r="AL321" s="178"/>
      <c r="AM321" s="84"/>
      <c r="AN321" s="178"/>
      <c r="AO321" s="179"/>
      <c r="AP321" s="178"/>
      <c r="AQ321" s="84"/>
      <c r="AR321" s="178"/>
      <c r="AS321" s="84"/>
      <c r="AT321" s="178"/>
      <c r="AU321" s="84"/>
      <c r="AV321" s="178"/>
      <c r="AW321" s="84"/>
      <c r="AX321" s="178"/>
      <c r="AY321" s="84"/>
      <c r="AZ321" s="178"/>
      <c r="BA321" s="84"/>
      <c r="BB321" s="178"/>
      <c r="BC321" s="84"/>
      <c r="BD321" s="204">
        <f t="shared" si="115"/>
        <v>0</v>
      </c>
      <c r="BE321" s="175">
        <f t="shared" si="116"/>
        <v>0</v>
      </c>
      <c r="BH321" s="181">
        <f>+BK321-AC321</f>
        <v>-1700152</v>
      </c>
      <c r="BI321" s="181">
        <f>+BL321-AD321</f>
        <v>0</v>
      </c>
      <c r="BJ321" s="208"/>
      <c r="BK321" s="181"/>
      <c r="BL321" s="181"/>
    </row>
    <row r="322" spans="1:64" ht="43.5" customHeight="1" x14ac:dyDescent="0.25">
      <c r="A322" s="537"/>
      <c r="B322" s="568"/>
      <c r="C322" s="613"/>
      <c r="D322" s="13" t="s">
        <v>803</v>
      </c>
      <c r="E322" s="9" t="s">
        <v>50</v>
      </c>
      <c r="F322" s="310">
        <f>SUM(J322:U322)</f>
        <v>52373</v>
      </c>
      <c r="G322" s="310">
        <v>52373</v>
      </c>
      <c r="H322" s="310">
        <v>52373</v>
      </c>
      <c r="I322" s="310">
        <v>52373</v>
      </c>
      <c r="J322" s="279">
        <v>4364</v>
      </c>
      <c r="K322" s="279">
        <v>4364</v>
      </c>
      <c r="L322" s="279">
        <v>4365</v>
      </c>
      <c r="M322" s="279">
        <v>4365</v>
      </c>
      <c r="N322" s="279">
        <v>4365</v>
      </c>
      <c r="O322" s="279">
        <v>4365</v>
      </c>
      <c r="P322" s="279">
        <v>4365</v>
      </c>
      <c r="Q322" s="279">
        <v>4364</v>
      </c>
      <c r="R322" s="279">
        <v>4364</v>
      </c>
      <c r="S322" s="279">
        <v>4364</v>
      </c>
      <c r="T322" s="279">
        <v>4364</v>
      </c>
      <c r="U322" s="279">
        <v>4364</v>
      </c>
      <c r="AC322" s="176"/>
      <c r="AD322" s="177"/>
      <c r="AE322" s="176"/>
      <c r="AF322" s="178"/>
      <c r="AG322" s="179"/>
      <c r="AH322" s="178"/>
      <c r="AI322" s="179"/>
      <c r="AJ322" s="178"/>
      <c r="AK322" s="179"/>
      <c r="AL322" s="178"/>
      <c r="AM322" s="84"/>
      <c r="AN322" s="178"/>
      <c r="AO322" s="179"/>
      <c r="AP322" s="178"/>
      <c r="AQ322" s="84"/>
      <c r="AR322" s="178"/>
      <c r="AS322" s="84"/>
      <c r="AT322" s="178"/>
      <c r="AU322" s="84"/>
      <c r="AV322" s="178"/>
      <c r="AW322" s="84"/>
      <c r="AX322" s="178"/>
      <c r="AY322" s="84"/>
      <c r="AZ322" s="178"/>
      <c r="BA322" s="84"/>
      <c r="BB322" s="178"/>
      <c r="BC322" s="84"/>
      <c r="BD322" s="204">
        <f t="shared" si="115"/>
        <v>0</v>
      </c>
      <c r="BE322" s="175" t="e">
        <f t="shared" si="116"/>
        <v>#DIV/0!</v>
      </c>
      <c r="BH322" s="169"/>
      <c r="BI322" s="169"/>
    </row>
    <row r="323" spans="1:64" ht="43.5" customHeight="1" x14ac:dyDescent="0.25">
      <c r="A323" s="537"/>
      <c r="B323" s="562" t="s">
        <v>739</v>
      </c>
      <c r="C323" s="559" t="s">
        <v>851</v>
      </c>
      <c r="D323" s="560"/>
      <c r="E323" s="561"/>
      <c r="F323" s="310">
        <f>+F326+F324</f>
        <v>20913</v>
      </c>
      <c r="G323" s="310">
        <f t="shared" ref="G323:U323" si="122">+G326+G324</f>
        <v>20913</v>
      </c>
      <c r="H323" s="310">
        <f t="shared" si="122"/>
        <v>20913</v>
      </c>
      <c r="I323" s="310">
        <f t="shared" si="122"/>
        <v>20913</v>
      </c>
      <c r="J323" s="310">
        <f t="shared" si="122"/>
        <v>1742</v>
      </c>
      <c r="K323" s="310">
        <f t="shared" si="122"/>
        <v>1742</v>
      </c>
      <c r="L323" s="310">
        <f t="shared" si="122"/>
        <v>1742</v>
      </c>
      <c r="M323" s="310">
        <f t="shared" si="122"/>
        <v>1743</v>
      </c>
      <c r="N323" s="310">
        <f t="shared" si="122"/>
        <v>1743</v>
      </c>
      <c r="O323" s="310">
        <f t="shared" si="122"/>
        <v>1743</v>
      </c>
      <c r="P323" s="310">
        <f t="shared" si="122"/>
        <v>1743</v>
      </c>
      <c r="Q323" s="310">
        <f t="shared" si="122"/>
        <v>1743</v>
      </c>
      <c r="R323" s="310">
        <f t="shared" si="122"/>
        <v>1743</v>
      </c>
      <c r="S323" s="310">
        <f t="shared" si="122"/>
        <v>1743</v>
      </c>
      <c r="T323" s="310">
        <f t="shared" si="122"/>
        <v>1743</v>
      </c>
      <c r="U323" s="310">
        <f t="shared" si="122"/>
        <v>1743</v>
      </c>
      <c r="AC323" s="176"/>
      <c r="AD323" s="177"/>
      <c r="AE323" s="176"/>
      <c r="AF323" s="178">
        <v>0</v>
      </c>
      <c r="AG323" s="179"/>
      <c r="AH323" s="178"/>
      <c r="AI323" s="179"/>
      <c r="AJ323" s="178"/>
      <c r="AK323" s="179"/>
      <c r="AL323" s="178"/>
      <c r="AM323" s="84"/>
      <c r="AN323" s="178"/>
      <c r="AO323" s="179"/>
      <c r="AP323" s="178"/>
      <c r="AQ323" s="84"/>
      <c r="AR323" s="178"/>
      <c r="AS323" s="84"/>
      <c r="AT323" s="178"/>
      <c r="AU323" s="84"/>
      <c r="AV323" s="178"/>
      <c r="AW323" s="84"/>
      <c r="AX323" s="178"/>
      <c r="AY323" s="84"/>
      <c r="AZ323" s="178"/>
      <c r="BA323" s="84"/>
      <c r="BB323" s="178"/>
      <c r="BC323" s="84"/>
      <c r="BD323" s="204">
        <f t="shared" si="115"/>
        <v>0</v>
      </c>
      <c r="BE323" s="175" t="e">
        <f t="shared" si="116"/>
        <v>#DIV/0!</v>
      </c>
      <c r="BH323" s="169"/>
      <c r="BI323" s="169"/>
    </row>
    <row r="324" spans="1:64" ht="50.25" customHeight="1" x14ac:dyDescent="0.25">
      <c r="A324" s="537"/>
      <c r="B324" s="563"/>
      <c r="C324" s="613" t="s">
        <v>747</v>
      </c>
      <c r="D324" s="306" t="s">
        <v>439</v>
      </c>
      <c r="E324" s="306"/>
      <c r="F324" s="310">
        <f t="shared" ref="F324:U324" si="123">+F325</f>
        <v>17613</v>
      </c>
      <c r="G324" s="310">
        <f t="shared" si="123"/>
        <v>17613</v>
      </c>
      <c r="H324" s="310">
        <f t="shared" si="123"/>
        <v>17613</v>
      </c>
      <c r="I324" s="310">
        <f t="shared" si="123"/>
        <v>17613</v>
      </c>
      <c r="J324" s="310">
        <f t="shared" si="123"/>
        <v>1467</v>
      </c>
      <c r="K324" s="310">
        <f t="shared" si="123"/>
        <v>1467</v>
      </c>
      <c r="L324" s="310">
        <f t="shared" si="123"/>
        <v>1467</v>
      </c>
      <c r="M324" s="310">
        <f t="shared" si="123"/>
        <v>1468</v>
      </c>
      <c r="N324" s="310">
        <f t="shared" si="123"/>
        <v>1468</v>
      </c>
      <c r="O324" s="310">
        <f t="shared" si="123"/>
        <v>1468</v>
      </c>
      <c r="P324" s="310">
        <f t="shared" si="123"/>
        <v>1468</v>
      </c>
      <c r="Q324" s="310">
        <f t="shared" si="123"/>
        <v>1468</v>
      </c>
      <c r="R324" s="310">
        <f t="shared" si="123"/>
        <v>1468</v>
      </c>
      <c r="S324" s="310">
        <f t="shared" si="123"/>
        <v>1468</v>
      </c>
      <c r="T324" s="310">
        <f t="shared" si="123"/>
        <v>1468</v>
      </c>
      <c r="U324" s="310">
        <f t="shared" si="123"/>
        <v>1468</v>
      </c>
      <c r="AC324" s="176">
        <f>+AE324+AF324+AH324+AJ324+AL324+AN324+AP324+AR324+AT324+AV324+AX324+AZ324+BB324</f>
        <v>529872</v>
      </c>
      <c r="AD324" s="177">
        <f>+AG324+AI324+AK324+AM324+AO324+AQ324+AS324+AU324+AW324+AY324+BA324+BC324</f>
        <v>0</v>
      </c>
      <c r="AE324" s="176">
        <v>529872</v>
      </c>
      <c r="AF324" s="178">
        <v>0</v>
      </c>
      <c r="AG324" s="179"/>
      <c r="AH324" s="178"/>
      <c r="AI324" s="179"/>
      <c r="AJ324" s="178"/>
      <c r="AK324" s="179"/>
      <c r="AL324" s="178"/>
      <c r="AM324" s="84"/>
      <c r="AN324" s="178"/>
      <c r="AO324" s="179"/>
      <c r="AP324" s="178"/>
      <c r="AQ324" s="84"/>
      <c r="AR324" s="178"/>
      <c r="AS324" s="84"/>
      <c r="AT324" s="178"/>
      <c r="AU324" s="84"/>
      <c r="AV324" s="178"/>
      <c r="AW324" s="84"/>
      <c r="AX324" s="178"/>
      <c r="AY324" s="84"/>
      <c r="AZ324" s="178"/>
      <c r="BA324" s="84"/>
      <c r="BB324" s="178"/>
      <c r="BC324" s="84"/>
      <c r="BD324" s="204">
        <f t="shared" si="115"/>
        <v>0</v>
      </c>
      <c r="BE324" s="175">
        <f t="shared" si="116"/>
        <v>0</v>
      </c>
      <c r="BH324" s="181">
        <f>+BK324-AC324</f>
        <v>-529872</v>
      </c>
      <c r="BI324" s="181">
        <f>+BL324-AD324</f>
        <v>0</v>
      </c>
      <c r="BJ324" s="208"/>
      <c r="BK324" s="181"/>
      <c r="BL324" s="181"/>
    </row>
    <row r="325" spans="1:64" ht="37.5" customHeight="1" x14ac:dyDescent="0.25">
      <c r="A325" s="537"/>
      <c r="B325" s="563"/>
      <c r="C325" s="613"/>
      <c r="D325" s="13" t="s">
        <v>140</v>
      </c>
      <c r="E325" s="9" t="s">
        <v>33</v>
      </c>
      <c r="F325" s="310">
        <f>SUM(J325:U325)</f>
        <v>17613</v>
      </c>
      <c r="G325" s="310">
        <v>17613</v>
      </c>
      <c r="H325" s="310">
        <v>17613</v>
      </c>
      <c r="I325" s="310">
        <v>17613</v>
      </c>
      <c r="J325" s="279">
        <v>1467</v>
      </c>
      <c r="K325" s="279">
        <v>1467</v>
      </c>
      <c r="L325" s="279">
        <v>1467</v>
      </c>
      <c r="M325" s="279">
        <v>1468</v>
      </c>
      <c r="N325" s="279">
        <v>1468</v>
      </c>
      <c r="O325" s="279">
        <v>1468</v>
      </c>
      <c r="P325" s="279">
        <v>1468</v>
      </c>
      <c r="Q325" s="279">
        <v>1468</v>
      </c>
      <c r="R325" s="279">
        <v>1468</v>
      </c>
      <c r="S325" s="279">
        <v>1468</v>
      </c>
      <c r="T325" s="279">
        <v>1468</v>
      </c>
      <c r="U325" s="279">
        <v>1468</v>
      </c>
      <c r="AC325" s="176"/>
      <c r="AD325" s="177"/>
      <c r="AE325" s="176"/>
      <c r="AF325" s="178"/>
      <c r="AG325" s="179"/>
      <c r="AH325" s="178"/>
      <c r="AI325" s="179"/>
      <c r="AJ325" s="178"/>
      <c r="AK325" s="179"/>
      <c r="AL325" s="178"/>
      <c r="AM325" s="84"/>
      <c r="AN325" s="178"/>
      <c r="AO325" s="179"/>
      <c r="AP325" s="178"/>
      <c r="AQ325" s="84"/>
      <c r="AR325" s="178"/>
      <c r="AS325" s="84"/>
      <c r="AT325" s="178"/>
      <c r="AU325" s="84"/>
      <c r="AV325" s="178"/>
      <c r="AW325" s="84"/>
      <c r="AX325" s="178"/>
      <c r="AY325" s="84"/>
      <c r="AZ325" s="178"/>
      <c r="BA325" s="84"/>
      <c r="BB325" s="178"/>
      <c r="BC325" s="84"/>
      <c r="BD325" s="204">
        <f t="shared" si="115"/>
        <v>0</v>
      </c>
      <c r="BE325" s="175" t="e">
        <f t="shared" si="116"/>
        <v>#DIV/0!</v>
      </c>
      <c r="BF325" s="193"/>
      <c r="BH325" s="169"/>
      <c r="BI325" s="169"/>
    </row>
    <row r="326" spans="1:64" ht="47.25" customHeight="1" x14ac:dyDescent="0.25">
      <c r="A326" s="537"/>
      <c r="B326" s="563"/>
      <c r="C326" s="613" t="s">
        <v>748</v>
      </c>
      <c r="D326" s="306" t="s">
        <v>439</v>
      </c>
      <c r="E326" s="306"/>
      <c r="F326" s="310">
        <f t="shared" ref="F326:U326" si="124">+F327</f>
        <v>3300</v>
      </c>
      <c r="G326" s="310">
        <f t="shared" si="124"/>
        <v>3300</v>
      </c>
      <c r="H326" s="310">
        <f t="shared" si="124"/>
        <v>3300</v>
      </c>
      <c r="I326" s="310">
        <f t="shared" si="124"/>
        <v>3300</v>
      </c>
      <c r="J326" s="310">
        <f t="shared" si="124"/>
        <v>275</v>
      </c>
      <c r="K326" s="310">
        <f t="shared" si="124"/>
        <v>275</v>
      </c>
      <c r="L326" s="310">
        <f t="shared" si="124"/>
        <v>275</v>
      </c>
      <c r="M326" s="310">
        <f t="shared" si="124"/>
        <v>275</v>
      </c>
      <c r="N326" s="310">
        <f t="shared" si="124"/>
        <v>275</v>
      </c>
      <c r="O326" s="310">
        <f t="shared" si="124"/>
        <v>275</v>
      </c>
      <c r="P326" s="310">
        <f t="shared" si="124"/>
        <v>275</v>
      </c>
      <c r="Q326" s="310">
        <f t="shared" si="124"/>
        <v>275</v>
      </c>
      <c r="R326" s="310">
        <f t="shared" si="124"/>
        <v>275</v>
      </c>
      <c r="S326" s="310">
        <f t="shared" si="124"/>
        <v>275</v>
      </c>
      <c r="T326" s="310">
        <f t="shared" si="124"/>
        <v>275</v>
      </c>
      <c r="U326" s="310">
        <f t="shared" si="124"/>
        <v>275</v>
      </c>
      <c r="AC326" s="176">
        <f>+AE326+AF326+AH326+AJ326+AL326+AN326+AP326+AR326+AT326+AV326+AX326+AZ326+BB326</f>
        <v>5000</v>
      </c>
      <c r="AD326" s="177">
        <f>+AG326+AI326+AK326+AM326+AO326+AQ326+AS326+AU326+AW326+AY326+BA326+BC326</f>
        <v>0</v>
      </c>
      <c r="AE326" s="176">
        <v>5000</v>
      </c>
      <c r="AF326" s="178">
        <v>0</v>
      </c>
      <c r="AG326" s="179"/>
      <c r="AH326" s="178"/>
      <c r="AI326" s="179"/>
      <c r="AJ326" s="178"/>
      <c r="AK326" s="179"/>
      <c r="AL326" s="178"/>
      <c r="AM326" s="84"/>
      <c r="AN326" s="178"/>
      <c r="AO326" s="179"/>
      <c r="AP326" s="178"/>
      <c r="AQ326" s="84"/>
      <c r="AR326" s="178"/>
      <c r="AS326" s="84"/>
      <c r="AT326" s="178"/>
      <c r="AU326" s="84"/>
      <c r="AV326" s="178"/>
      <c r="AW326" s="84"/>
      <c r="AX326" s="178"/>
      <c r="AY326" s="84"/>
      <c r="AZ326" s="178"/>
      <c r="BA326" s="84"/>
      <c r="BB326" s="178"/>
      <c r="BC326" s="84"/>
      <c r="BD326" s="204">
        <f t="shared" si="115"/>
        <v>0</v>
      </c>
      <c r="BE326" s="175">
        <f t="shared" si="116"/>
        <v>0</v>
      </c>
      <c r="BH326" s="181">
        <f>+BK326-AC326</f>
        <v>-5000</v>
      </c>
      <c r="BI326" s="181">
        <f>+BL326-AD326</f>
        <v>0</v>
      </c>
      <c r="BJ326" s="208"/>
      <c r="BK326" s="181"/>
      <c r="BL326" s="181"/>
    </row>
    <row r="327" spans="1:64" ht="38.25" customHeight="1" x14ac:dyDescent="0.25">
      <c r="A327" s="537"/>
      <c r="B327" s="564"/>
      <c r="C327" s="613"/>
      <c r="D327" s="53" t="s">
        <v>804</v>
      </c>
      <c r="E327" s="9" t="s">
        <v>33</v>
      </c>
      <c r="F327" s="310">
        <f>SUM(J327:U327)</f>
        <v>3300</v>
      </c>
      <c r="G327" s="310">
        <v>3300</v>
      </c>
      <c r="H327" s="310">
        <v>3300</v>
      </c>
      <c r="I327" s="310">
        <v>3300</v>
      </c>
      <c r="J327" s="278">
        <v>275</v>
      </c>
      <c r="K327" s="278">
        <v>275</v>
      </c>
      <c r="L327" s="278">
        <v>275</v>
      </c>
      <c r="M327" s="278">
        <v>275</v>
      </c>
      <c r="N327" s="278">
        <v>275</v>
      </c>
      <c r="O327" s="278">
        <v>275</v>
      </c>
      <c r="P327" s="278">
        <v>275</v>
      </c>
      <c r="Q327" s="278">
        <v>275</v>
      </c>
      <c r="R327" s="278">
        <v>275</v>
      </c>
      <c r="S327" s="278">
        <v>275</v>
      </c>
      <c r="T327" s="278">
        <v>275</v>
      </c>
      <c r="U327" s="278">
        <v>275</v>
      </c>
      <c r="AC327" s="176"/>
      <c r="AD327" s="177"/>
      <c r="AE327" s="176"/>
      <c r="AF327" s="178"/>
      <c r="AG327" s="179"/>
      <c r="AH327" s="178"/>
      <c r="AI327" s="179"/>
      <c r="AJ327" s="178"/>
      <c r="AK327" s="179"/>
      <c r="AL327" s="178"/>
      <c r="AM327" s="84"/>
      <c r="AN327" s="178"/>
      <c r="AO327" s="179"/>
      <c r="AP327" s="178"/>
      <c r="AQ327" s="84"/>
      <c r="AR327" s="178"/>
      <c r="AS327" s="84"/>
      <c r="AT327" s="178"/>
      <c r="AU327" s="84"/>
      <c r="AV327" s="178"/>
      <c r="AW327" s="84"/>
      <c r="AX327" s="178"/>
      <c r="AY327" s="84"/>
      <c r="AZ327" s="178"/>
      <c r="BA327" s="84"/>
      <c r="BB327" s="178"/>
      <c r="BC327" s="84"/>
      <c r="BD327" s="204">
        <f t="shared" si="115"/>
        <v>0</v>
      </c>
      <c r="BE327" s="175" t="e">
        <f t="shared" si="116"/>
        <v>#DIV/0!</v>
      </c>
      <c r="BH327" s="169"/>
      <c r="BI327" s="169"/>
    </row>
    <row r="328" spans="1:64" ht="38.25" customHeight="1" x14ac:dyDescent="0.25">
      <c r="A328" s="537"/>
      <c r="B328" s="562" t="s">
        <v>740</v>
      </c>
      <c r="C328" s="559" t="s">
        <v>851</v>
      </c>
      <c r="D328" s="560"/>
      <c r="E328" s="561"/>
      <c r="F328" s="310">
        <f t="shared" ref="F328:U328" si="125">+F329+F331</f>
        <v>12727</v>
      </c>
      <c r="G328" s="310">
        <f t="shared" si="125"/>
        <v>12727</v>
      </c>
      <c r="H328" s="310">
        <f t="shared" si="125"/>
        <v>12727</v>
      </c>
      <c r="I328" s="310">
        <f t="shared" si="125"/>
        <v>12727</v>
      </c>
      <c r="J328" s="310">
        <f t="shared" si="125"/>
        <v>1059</v>
      </c>
      <c r="K328" s="310">
        <f t="shared" si="125"/>
        <v>1060</v>
      </c>
      <c r="L328" s="310">
        <f t="shared" si="125"/>
        <v>1061</v>
      </c>
      <c r="M328" s="310">
        <f t="shared" si="125"/>
        <v>1061</v>
      </c>
      <c r="N328" s="310">
        <f t="shared" si="125"/>
        <v>1061</v>
      </c>
      <c r="O328" s="310">
        <f t="shared" si="125"/>
        <v>1061</v>
      </c>
      <c r="P328" s="310">
        <f t="shared" si="125"/>
        <v>1061</v>
      </c>
      <c r="Q328" s="310">
        <f t="shared" si="125"/>
        <v>1061</v>
      </c>
      <c r="R328" s="310">
        <f t="shared" si="125"/>
        <v>1061</v>
      </c>
      <c r="S328" s="310">
        <f t="shared" si="125"/>
        <v>1061</v>
      </c>
      <c r="T328" s="310">
        <f t="shared" si="125"/>
        <v>1061</v>
      </c>
      <c r="U328" s="310">
        <f t="shared" si="125"/>
        <v>1059</v>
      </c>
      <c r="AC328" s="176"/>
      <c r="AD328" s="177"/>
      <c r="AE328" s="176"/>
      <c r="AF328" s="178">
        <v>0</v>
      </c>
      <c r="AG328" s="179"/>
      <c r="AH328" s="178"/>
      <c r="AI328" s="179"/>
      <c r="AJ328" s="178"/>
      <c r="AK328" s="179"/>
      <c r="AL328" s="178"/>
      <c r="AM328" s="84"/>
      <c r="AN328" s="178"/>
      <c r="AO328" s="179"/>
      <c r="AP328" s="178"/>
      <c r="AQ328" s="84"/>
      <c r="AR328" s="178"/>
      <c r="AS328" s="84"/>
      <c r="AT328" s="178"/>
      <c r="AU328" s="84"/>
      <c r="AV328" s="178"/>
      <c r="AW328" s="84"/>
      <c r="AX328" s="178"/>
      <c r="AY328" s="84"/>
      <c r="AZ328" s="178"/>
      <c r="BA328" s="84"/>
      <c r="BB328" s="178"/>
      <c r="BC328" s="84"/>
      <c r="BD328" s="204">
        <f t="shared" si="115"/>
        <v>0</v>
      </c>
      <c r="BE328" s="175" t="e">
        <f t="shared" si="116"/>
        <v>#DIV/0!</v>
      </c>
      <c r="BF328" s="193"/>
      <c r="BH328" s="169"/>
      <c r="BI328" s="169"/>
    </row>
    <row r="329" spans="1:64" ht="46.5" customHeight="1" x14ac:dyDescent="0.25">
      <c r="A329" s="537"/>
      <c r="B329" s="563"/>
      <c r="C329" s="613" t="s">
        <v>749</v>
      </c>
      <c r="D329" s="306" t="s">
        <v>439</v>
      </c>
      <c r="E329" s="306"/>
      <c r="F329" s="310">
        <f t="shared" ref="F329:U329" si="126">+F330</f>
        <v>7630</v>
      </c>
      <c r="G329" s="310">
        <f t="shared" si="126"/>
        <v>7630</v>
      </c>
      <c r="H329" s="310">
        <f t="shared" si="126"/>
        <v>7630</v>
      </c>
      <c r="I329" s="310">
        <f t="shared" si="126"/>
        <v>7630</v>
      </c>
      <c r="J329" s="310">
        <f t="shared" si="126"/>
        <v>635</v>
      </c>
      <c r="K329" s="310">
        <f t="shared" si="126"/>
        <v>636</v>
      </c>
      <c r="L329" s="310">
        <f t="shared" si="126"/>
        <v>636</v>
      </c>
      <c r="M329" s="310">
        <f t="shared" si="126"/>
        <v>636</v>
      </c>
      <c r="N329" s="310">
        <f t="shared" si="126"/>
        <v>636</v>
      </c>
      <c r="O329" s="310">
        <f t="shared" si="126"/>
        <v>636</v>
      </c>
      <c r="P329" s="310">
        <f t="shared" si="126"/>
        <v>636</v>
      </c>
      <c r="Q329" s="310">
        <f t="shared" si="126"/>
        <v>636</v>
      </c>
      <c r="R329" s="310">
        <f t="shared" si="126"/>
        <v>636</v>
      </c>
      <c r="S329" s="310">
        <f t="shared" si="126"/>
        <v>636</v>
      </c>
      <c r="T329" s="310">
        <f t="shared" si="126"/>
        <v>636</v>
      </c>
      <c r="U329" s="310">
        <f t="shared" si="126"/>
        <v>635</v>
      </c>
      <c r="AC329" s="176">
        <f>+AE329+AF329+AH329+AJ329+AL329+AN329+AP329+AR329+AT329+AV329+AX329+AZ329+BB329</f>
        <v>19142</v>
      </c>
      <c r="AD329" s="177">
        <f>+AG329+AI329+AK329+AM329+AO329+AQ329+AS329+AU329+AW329+AY329+BA329+BC329</f>
        <v>0</v>
      </c>
      <c r="AE329" s="176">
        <v>19142</v>
      </c>
      <c r="AF329" s="178">
        <v>0</v>
      </c>
      <c r="AG329" s="179"/>
      <c r="AH329" s="178"/>
      <c r="AI329" s="179"/>
      <c r="AJ329" s="178"/>
      <c r="AK329" s="179"/>
      <c r="AL329" s="178"/>
      <c r="AM329" s="84"/>
      <c r="AN329" s="178"/>
      <c r="AO329" s="179"/>
      <c r="AP329" s="178"/>
      <c r="AQ329" s="84"/>
      <c r="AR329" s="178"/>
      <c r="AS329" s="84"/>
      <c r="AT329" s="178"/>
      <c r="AU329" s="84"/>
      <c r="AV329" s="178"/>
      <c r="AW329" s="84"/>
      <c r="AX329" s="178"/>
      <c r="AY329" s="84"/>
      <c r="AZ329" s="178"/>
      <c r="BA329" s="84"/>
      <c r="BB329" s="178"/>
      <c r="BC329" s="84"/>
      <c r="BD329" s="204">
        <f t="shared" si="115"/>
        <v>0</v>
      </c>
      <c r="BE329" s="175">
        <f t="shared" si="116"/>
        <v>0</v>
      </c>
      <c r="BH329" s="181">
        <f>+BK329-AC329</f>
        <v>-19142</v>
      </c>
      <c r="BI329" s="181">
        <f>+BL329-AD329</f>
        <v>0</v>
      </c>
      <c r="BJ329" s="208"/>
      <c r="BK329" s="181"/>
      <c r="BL329" s="181"/>
    </row>
    <row r="330" spans="1:64" ht="36" customHeight="1" x14ac:dyDescent="0.25">
      <c r="A330" s="537"/>
      <c r="B330" s="563"/>
      <c r="C330" s="613"/>
      <c r="D330" s="13" t="s">
        <v>460</v>
      </c>
      <c r="E330" s="9" t="s">
        <v>33</v>
      </c>
      <c r="F330" s="310">
        <f>SUM(J330:U330)</f>
        <v>7630</v>
      </c>
      <c r="G330" s="310">
        <v>7630</v>
      </c>
      <c r="H330" s="310">
        <v>7630</v>
      </c>
      <c r="I330" s="310">
        <v>7630</v>
      </c>
      <c r="J330" s="278">
        <v>635</v>
      </c>
      <c r="K330" s="278">
        <v>636</v>
      </c>
      <c r="L330" s="278">
        <v>636</v>
      </c>
      <c r="M330" s="278">
        <v>636</v>
      </c>
      <c r="N330" s="278">
        <v>636</v>
      </c>
      <c r="O330" s="278">
        <v>636</v>
      </c>
      <c r="P330" s="278">
        <v>636</v>
      </c>
      <c r="Q330" s="278">
        <v>636</v>
      </c>
      <c r="R330" s="278">
        <v>636</v>
      </c>
      <c r="S330" s="278">
        <v>636</v>
      </c>
      <c r="T330" s="278">
        <v>636</v>
      </c>
      <c r="U330" s="278">
        <v>635</v>
      </c>
      <c r="AC330" s="176"/>
      <c r="AD330" s="177"/>
      <c r="AE330" s="176"/>
      <c r="AF330" s="178"/>
      <c r="AG330" s="179"/>
      <c r="AH330" s="178"/>
      <c r="AI330" s="179"/>
      <c r="AJ330" s="178"/>
      <c r="AK330" s="179"/>
      <c r="AL330" s="178"/>
      <c r="AM330" s="84"/>
      <c r="AN330" s="178"/>
      <c r="AO330" s="179"/>
      <c r="AP330" s="178"/>
      <c r="AQ330" s="84"/>
      <c r="AR330" s="178"/>
      <c r="AS330" s="84"/>
      <c r="AT330" s="178"/>
      <c r="AU330" s="84"/>
      <c r="AV330" s="178"/>
      <c r="AW330" s="84"/>
      <c r="AX330" s="178"/>
      <c r="AY330" s="84"/>
      <c r="AZ330" s="178"/>
      <c r="BA330" s="84"/>
      <c r="BB330" s="178"/>
      <c r="BC330" s="84"/>
      <c r="BD330" s="204">
        <f t="shared" si="115"/>
        <v>0</v>
      </c>
      <c r="BE330" s="175" t="e">
        <f t="shared" si="116"/>
        <v>#DIV/0!</v>
      </c>
      <c r="BH330" s="169"/>
      <c r="BI330" s="169"/>
    </row>
    <row r="331" spans="1:64" ht="45" customHeight="1" x14ac:dyDescent="0.25">
      <c r="A331" s="537"/>
      <c r="B331" s="563"/>
      <c r="C331" s="613" t="s">
        <v>750</v>
      </c>
      <c r="D331" s="306" t="s">
        <v>439</v>
      </c>
      <c r="E331" s="306"/>
      <c r="F331" s="310">
        <f t="shared" ref="F331:U331" si="127">+F332</f>
        <v>5097</v>
      </c>
      <c r="G331" s="310">
        <f t="shared" si="127"/>
        <v>5097</v>
      </c>
      <c r="H331" s="310">
        <f t="shared" si="127"/>
        <v>5097</v>
      </c>
      <c r="I331" s="310">
        <f t="shared" si="127"/>
        <v>5097</v>
      </c>
      <c r="J331" s="310">
        <f t="shared" si="127"/>
        <v>424</v>
      </c>
      <c r="K331" s="310">
        <f t="shared" si="127"/>
        <v>424</v>
      </c>
      <c r="L331" s="310">
        <f t="shared" si="127"/>
        <v>425</v>
      </c>
      <c r="M331" s="310">
        <f t="shared" si="127"/>
        <v>425</v>
      </c>
      <c r="N331" s="310">
        <f t="shared" si="127"/>
        <v>425</v>
      </c>
      <c r="O331" s="310">
        <f t="shared" si="127"/>
        <v>425</v>
      </c>
      <c r="P331" s="310">
        <f t="shared" si="127"/>
        <v>425</v>
      </c>
      <c r="Q331" s="310">
        <f t="shared" si="127"/>
        <v>425</v>
      </c>
      <c r="R331" s="310">
        <f t="shared" si="127"/>
        <v>425</v>
      </c>
      <c r="S331" s="310">
        <f t="shared" si="127"/>
        <v>425</v>
      </c>
      <c r="T331" s="310">
        <f t="shared" si="127"/>
        <v>425</v>
      </c>
      <c r="U331" s="310">
        <f t="shared" si="127"/>
        <v>424</v>
      </c>
      <c r="AC331" s="176">
        <f>+AE331+AF331+AH331+AJ331+AL331+AN331+AP331+AR331+AT331+AV331+AX331+AZ331+BB331</f>
        <v>3500</v>
      </c>
      <c r="AD331" s="177">
        <f>+AG331+AI331+AK331+AM331+AO331+AQ331+AS331+AU331+AW331+AY331+BA331+BC331</f>
        <v>0</v>
      </c>
      <c r="AE331" s="176">
        <v>3500</v>
      </c>
      <c r="AF331" s="178">
        <v>0</v>
      </c>
      <c r="AG331" s="179"/>
      <c r="AH331" s="178"/>
      <c r="AI331" s="179"/>
      <c r="AJ331" s="178"/>
      <c r="AK331" s="179"/>
      <c r="AL331" s="178"/>
      <c r="AM331" s="84"/>
      <c r="AN331" s="178"/>
      <c r="AO331" s="179"/>
      <c r="AP331" s="178"/>
      <c r="AQ331" s="84"/>
      <c r="AR331" s="178"/>
      <c r="AS331" s="84"/>
      <c r="AT331" s="178"/>
      <c r="AU331" s="84"/>
      <c r="AV331" s="178"/>
      <c r="AW331" s="84"/>
      <c r="AX331" s="178"/>
      <c r="AY331" s="84"/>
      <c r="AZ331" s="178"/>
      <c r="BA331" s="84"/>
      <c r="BB331" s="178"/>
      <c r="BC331" s="84"/>
      <c r="BD331" s="204">
        <f t="shared" si="115"/>
        <v>0</v>
      </c>
      <c r="BE331" s="175">
        <f t="shared" si="116"/>
        <v>0</v>
      </c>
      <c r="BH331" s="181">
        <f>+BK331-AC331</f>
        <v>-3500</v>
      </c>
      <c r="BI331" s="181">
        <f>+BL331-AD331</f>
        <v>0</v>
      </c>
      <c r="BJ331" s="208"/>
      <c r="BK331" s="181"/>
      <c r="BL331" s="181"/>
    </row>
    <row r="332" spans="1:64" ht="42" customHeight="1" x14ac:dyDescent="0.25">
      <c r="A332" s="537"/>
      <c r="B332" s="564"/>
      <c r="C332" s="613"/>
      <c r="D332" s="13" t="s">
        <v>141</v>
      </c>
      <c r="E332" s="9" t="s">
        <v>33</v>
      </c>
      <c r="F332" s="310">
        <f>SUM(J332:U332)</f>
        <v>5097</v>
      </c>
      <c r="G332" s="310">
        <v>5097</v>
      </c>
      <c r="H332" s="310">
        <v>5097</v>
      </c>
      <c r="I332" s="310">
        <v>5097</v>
      </c>
      <c r="J332" s="278">
        <v>424</v>
      </c>
      <c r="K332" s="278">
        <v>424</v>
      </c>
      <c r="L332" s="278">
        <v>425</v>
      </c>
      <c r="M332" s="278">
        <v>425</v>
      </c>
      <c r="N332" s="278">
        <v>425</v>
      </c>
      <c r="O332" s="278">
        <v>425</v>
      </c>
      <c r="P332" s="278">
        <v>425</v>
      </c>
      <c r="Q332" s="278">
        <v>425</v>
      </c>
      <c r="R332" s="278">
        <v>425</v>
      </c>
      <c r="S332" s="278">
        <v>425</v>
      </c>
      <c r="T332" s="278">
        <v>425</v>
      </c>
      <c r="U332" s="278">
        <v>424</v>
      </c>
      <c r="AC332" s="176"/>
      <c r="AD332" s="177"/>
      <c r="AE332" s="176"/>
      <c r="AF332" s="178"/>
      <c r="AG332" s="179"/>
      <c r="AH332" s="178"/>
      <c r="AI332" s="179"/>
      <c r="AJ332" s="178"/>
      <c r="AK332" s="179"/>
      <c r="AL332" s="178"/>
      <c r="AM332" s="84"/>
      <c r="AN332" s="178"/>
      <c r="AO332" s="179"/>
      <c r="AP332" s="178"/>
      <c r="AQ332" s="84"/>
      <c r="AR332" s="178"/>
      <c r="AS332" s="84"/>
      <c r="AT332" s="178"/>
      <c r="AU332" s="84"/>
      <c r="AV332" s="178"/>
      <c r="AW332" s="84"/>
      <c r="AX332" s="178"/>
      <c r="AY332" s="84"/>
      <c r="AZ332" s="178"/>
      <c r="BA332" s="84"/>
      <c r="BB332" s="178"/>
      <c r="BC332" s="84"/>
      <c r="BD332" s="204">
        <f t="shared" si="115"/>
        <v>0</v>
      </c>
      <c r="BE332" s="175" t="e">
        <f t="shared" si="116"/>
        <v>#DIV/0!</v>
      </c>
      <c r="BH332" s="169"/>
      <c r="BI332" s="169"/>
    </row>
    <row r="333" spans="1:64" ht="50.25" customHeight="1" x14ac:dyDescent="0.25">
      <c r="A333" s="537"/>
      <c r="B333" s="568" t="s">
        <v>741</v>
      </c>
      <c r="C333" s="613" t="s">
        <v>751</v>
      </c>
      <c r="D333" s="306" t="s">
        <v>439</v>
      </c>
      <c r="E333" s="306"/>
      <c r="F333" s="310">
        <f t="shared" ref="F333:U333" si="128">+F334</f>
        <v>113</v>
      </c>
      <c r="G333" s="310">
        <f t="shared" si="128"/>
        <v>113</v>
      </c>
      <c r="H333" s="310">
        <f t="shared" si="128"/>
        <v>113</v>
      </c>
      <c r="I333" s="310">
        <f t="shared" si="128"/>
        <v>113</v>
      </c>
      <c r="J333" s="310">
        <f t="shared" si="128"/>
        <v>9</v>
      </c>
      <c r="K333" s="310">
        <f t="shared" si="128"/>
        <v>9</v>
      </c>
      <c r="L333" s="310">
        <f t="shared" si="128"/>
        <v>9</v>
      </c>
      <c r="M333" s="310">
        <f t="shared" si="128"/>
        <v>10</v>
      </c>
      <c r="N333" s="310">
        <f t="shared" si="128"/>
        <v>10</v>
      </c>
      <c r="O333" s="310">
        <f t="shared" si="128"/>
        <v>10</v>
      </c>
      <c r="P333" s="310">
        <f t="shared" si="128"/>
        <v>10</v>
      </c>
      <c r="Q333" s="310">
        <f t="shared" si="128"/>
        <v>10</v>
      </c>
      <c r="R333" s="310">
        <f t="shared" si="128"/>
        <v>9</v>
      </c>
      <c r="S333" s="310">
        <f t="shared" si="128"/>
        <v>9</v>
      </c>
      <c r="T333" s="310">
        <f t="shared" si="128"/>
        <v>9</v>
      </c>
      <c r="U333" s="310">
        <f t="shared" si="128"/>
        <v>9</v>
      </c>
      <c r="AC333" s="176">
        <f>+AE333+AF333+AH333+AJ333+AL333+AN333+AP333+AR333+AT333+AV333+AX333+AZ333+BB333</f>
        <v>5000</v>
      </c>
      <c r="AD333" s="177">
        <f>+AG333+AI333+AK333+AM333+AO333+AQ333+AS333+AU333+AW333+AY333+BA333+BC333</f>
        <v>0</v>
      </c>
      <c r="AE333" s="176">
        <v>5000</v>
      </c>
      <c r="AF333" s="178">
        <v>0</v>
      </c>
      <c r="AG333" s="179"/>
      <c r="AH333" s="178"/>
      <c r="AI333" s="179"/>
      <c r="AJ333" s="178"/>
      <c r="AK333" s="179"/>
      <c r="AL333" s="178"/>
      <c r="AM333" s="84"/>
      <c r="AN333" s="178"/>
      <c r="AO333" s="179"/>
      <c r="AP333" s="178"/>
      <c r="AQ333" s="84"/>
      <c r="AR333" s="178"/>
      <c r="AS333" s="84"/>
      <c r="AT333" s="178"/>
      <c r="AU333" s="84"/>
      <c r="AV333" s="178"/>
      <c r="AW333" s="84"/>
      <c r="AX333" s="178"/>
      <c r="AY333" s="84"/>
      <c r="AZ333" s="178"/>
      <c r="BA333" s="84"/>
      <c r="BB333" s="178"/>
      <c r="BC333" s="84"/>
      <c r="BD333" s="204">
        <f t="shared" si="115"/>
        <v>0</v>
      </c>
      <c r="BE333" s="175">
        <f t="shared" si="116"/>
        <v>0</v>
      </c>
      <c r="BH333" s="181">
        <f>+BK333-AC333</f>
        <v>-5000</v>
      </c>
      <c r="BI333" s="181">
        <f>+BL333-AD333</f>
        <v>0</v>
      </c>
      <c r="BJ333" s="208"/>
      <c r="BK333" s="181"/>
      <c r="BL333" s="181"/>
    </row>
    <row r="334" spans="1:64" ht="44.25" customHeight="1" x14ac:dyDescent="0.25">
      <c r="A334" s="537"/>
      <c r="B334" s="568"/>
      <c r="C334" s="613"/>
      <c r="D334" s="13" t="s">
        <v>805</v>
      </c>
      <c r="E334" s="9" t="s">
        <v>60</v>
      </c>
      <c r="F334" s="310">
        <f>SUM(J334:U334)</f>
        <v>113</v>
      </c>
      <c r="G334" s="310">
        <v>113</v>
      </c>
      <c r="H334" s="310">
        <v>113</v>
      </c>
      <c r="I334" s="310">
        <v>113</v>
      </c>
      <c r="J334" s="278">
        <v>9</v>
      </c>
      <c r="K334" s="278">
        <v>9</v>
      </c>
      <c r="L334" s="278">
        <v>9</v>
      </c>
      <c r="M334" s="278">
        <v>10</v>
      </c>
      <c r="N334" s="278">
        <v>10</v>
      </c>
      <c r="O334" s="278">
        <v>10</v>
      </c>
      <c r="P334" s="278">
        <v>10</v>
      </c>
      <c r="Q334" s="278">
        <v>10</v>
      </c>
      <c r="R334" s="278">
        <v>9</v>
      </c>
      <c r="S334" s="278">
        <v>9</v>
      </c>
      <c r="T334" s="278">
        <v>9</v>
      </c>
      <c r="U334" s="278">
        <v>9</v>
      </c>
      <c r="AC334" s="176"/>
      <c r="AD334" s="177"/>
      <c r="AE334" s="176"/>
      <c r="AF334" s="178"/>
      <c r="AG334" s="179"/>
      <c r="AH334" s="178"/>
      <c r="AI334" s="179"/>
      <c r="AJ334" s="178"/>
      <c r="AK334" s="179"/>
      <c r="AL334" s="178"/>
      <c r="AM334" s="84"/>
      <c r="AN334" s="178"/>
      <c r="AO334" s="179"/>
      <c r="AP334" s="178"/>
      <c r="AQ334" s="84"/>
      <c r="AR334" s="178"/>
      <c r="AS334" s="84"/>
      <c r="AT334" s="178"/>
      <c r="AU334" s="84"/>
      <c r="AV334" s="178"/>
      <c r="AW334" s="84"/>
      <c r="AX334" s="178"/>
      <c r="AY334" s="84"/>
      <c r="AZ334" s="178"/>
      <c r="BA334" s="84"/>
      <c r="BB334" s="178"/>
      <c r="BC334" s="84"/>
      <c r="BD334" s="204">
        <f t="shared" si="115"/>
        <v>0</v>
      </c>
      <c r="BE334" s="175" t="e">
        <f t="shared" si="116"/>
        <v>#DIV/0!</v>
      </c>
      <c r="BF334" s="193"/>
      <c r="BH334" s="169"/>
      <c r="BI334" s="169"/>
    </row>
    <row r="335" spans="1:64" ht="48" customHeight="1" x14ac:dyDescent="0.25">
      <c r="A335" s="537"/>
      <c r="B335" s="696" t="s">
        <v>742</v>
      </c>
      <c r="C335" s="558" t="s">
        <v>752</v>
      </c>
      <c r="D335" s="306" t="s">
        <v>439</v>
      </c>
      <c r="E335" s="306"/>
      <c r="F335" s="310">
        <f t="shared" ref="F335:U335" si="129">+F336</f>
        <v>352</v>
      </c>
      <c r="G335" s="310">
        <f t="shared" si="129"/>
        <v>352</v>
      </c>
      <c r="H335" s="310">
        <f t="shared" si="129"/>
        <v>352</v>
      </c>
      <c r="I335" s="310">
        <f t="shared" si="129"/>
        <v>352</v>
      </c>
      <c r="J335" s="310">
        <f t="shared" si="129"/>
        <v>29</v>
      </c>
      <c r="K335" s="310">
        <f t="shared" si="129"/>
        <v>29</v>
      </c>
      <c r="L335" s="310">
        <f t="shared" si="129"/>
        <v>30</v>
      </c>
      <c r="M335" s="310">
        <f t="shared" si="129"/>
        <v>30</v>
      </c>
      <c r="N335" s="310">
        <f t="shared" si="129"/>
        <v>30</v>
      </c>
      <c r="O335" s="310">
        <f t="shared" si="129"/>
        <v>30</v>
      </c>
      <c r="P335" s="310">
        <f t="shared" si="129"/>
        <v>29</v>
      </c>
      <c r="Q335" s="310">
        <f t="shared" si="129"/>
        <v>29</v>
      </c>
      <c r="R335" s="310">
        <f t="shared" si="129"/>
        <v>29</v>
      </c>
      <c r="S335" s="310">
        <f t="shared" si="129"/>
        <v>29</v>
      </c>
      <c r="T335" s="310">
        <f t="shared" si="129"/>
        <v>29</v>
      </c>
      <c r="U335" s="310">
        <f t="shared" si="129"/>
        <v>29</v>
      </c>
      <c r="AA335" s="183" t="s">
        <v>17</v>
      </c>
      <c r="AB335" s="184">
        <f>SUM(AC287:AC321)</f>
        <v>5112188</v>
      </c>
      <c r="AC335" s="176">
        <f>+AE335+AF335+AH335+AJ335+AL335+AN335+AP335+AR335+AT335+AV335+AX335+AZ335+BB335</f>
        <v>77080</v>
      </c>
      <c r="AD335" s="177">
        <f>+AG335+AI335+AK335+AM335+AO335+AQ335+AS335+AU335+AW335+AY335+BA335+BC335</f>
        <v>0</v>
      </c>
      <c r="AE335" s="176">
        <v>77080</v>
      </c>
      <c r="AF335" s="178">
        <v>0</v>
      </c>
      <c r="AG335" s="179"/>
      <c r="AH335" s="178"/>
      <c r="AI335" s="179"/>
      <c r="AJ335" s="178"/>
      <c r="AK335" s="179"/>
      <c r="AL335" s="178"/>
      <c r="AM335" s="84"/>
      <c r="AN335" s="178"/>
      <c r="AO335" s="179"/>
      <c r="AP335" s="178"/>
      <c r="AQ335" s="84"/>
      <c r="AR335" s="178"/>
      <c r="AS335" s="84"/>
      <c r="AT335" s="178"/>
      <c r="AU335" s="84"/>
      <c r="AV335" s="178"/>
      <c r="AW335" s="84"/>
      <c r="AX335" s="178"/>
      <c r="AY335" s="84"/>
      <c r="AZ335" s="178"/>
      <c r="BA335" s="84"/>
      <c r="BB335" s="178"/>
      <c r="BC335" s="84"/>
      <c r="BD335" s="204">
        <f t="shared" si="115"/>
        <v>0</v>
      </c>
      <c r="BE335" s="175">
        <f t="shared" si="116"/>
        <v>0</v>
      </c>
      <c r="BH335" s="181">
        <f>+BK335-AC335</f>
        <v>-77080</v>
      </c>
      <c r="BI335" s="181">
        <f>+BL335-AD335</f>
        <v>0</v>
      </c>
      <c r="BJ335" s="208"/>
      <c r="BK335" s="181"/>
      <c r="BL335" s="181"/>
    </row>
    <row r="336" spans="1:64" ht="32.25" customHeight="1" x14ac:dyDescent="0.25">
      <c r="A336" s="537"/>
      <c r="B336" s="696"/>
      <c r="C336" s="558"/>
      <c r="D336" s="13" t="s">
        <v>516</v>
      </c>
      <c r="E336" s="9" t="s">
        <v>60</v>
      </c>
      <c r="F336" s="310">
        <f>SUM(J336:U336)</f>
        <v>352</v>
      </c>
      <c r="G336" s="310">
        <v>352</v>
      </c>
      <c r="H336" s="310">
        <v>352</v>
      </c>
      <c r="I336" s="310">
        <v>352</v>
      </c>
      <c r="J336" s="278">
        <v>29</v>
      </c>
      <c r="K336" s="278">
        <v>29</v>
      </c>
      <c r="L336" s="278">
        <v>30</v>
      </c>
      <c r="M336" s="278">
        <v>30</v>
      </c>
      <c r="N336" s="278">
        <v>30</v>
      </c>
      <c r="O336" s="278">
        <v>30</v>
      </c>
      <c r="P336" s="278">
        <v>29</v>
      </c>
      <c r="Q336" s="278">
        <v>29</v>
      </c>
      <c r="R336" s="278">
        <v>29</v>
      </c>
      <c r="S336" s="278">
        <v>29</v>
      </c>
      <c r="T336" s="278">
        <v>29</v>
      </c>
      <c r="U336" s="278">
        <v>29</v>
      </c>
      <c r="AA336" s="183" t="s">
        <v>638</v>
      </c>
      <c r="AB336" s="184">
        <f>SUM(AD287:AD321)</f>
        <v>0</v>
      </c>
      <c r="AC336" s="176"/>
      <c r="AD336" s="177"/>
      <c r="AE336" s="176"/>
      <c r="AF336" s="178"/>
      <c r="AG336" s="84"/>
      <c r="AH336" s="178"/>
      <c r="AI336" s="179"/>
      <c r="AJ336" s="178"/>
      <c r="AK336" s="179"/>
      <c r="AL336" s="178"/>
      <c r="AM336" s="84"/>
      <c r="AN336" s="178"/>
      <c r="AO336" s="179"/>
      <c r="AP336" s="178"/>
      <c r="AQ336" s="84"/>
      <c r="AR336" s="178"/>
      <c r="AS336" s="84"/>
      <c r="AT336" s="178"/>
      <c r="AU336" s="84"/>
      <c r="AV336" s="178"/>
      <c r="AW336" s="84"/>
      <c r="AX336" s="178"/>
      <c r="AY336" s="84"/>
      <c r="AZ336" s="178"/>
      <c r="BA336" s="84"/>
      <c r="BB336" s="178"/>
      <c r="BC336" s="84"/>
      <c r="BD336" s="204">
        <f t="shared" si="115"/>
        <v>0</v>
      </c>
      <c r="BE336" s="175" t="e">
        <f t="shared" si="116"/>
        <v>#DIV/0!</v>
      </c>
      <c r="BH336" s="169"/>
      <c r="BI336" s="169"/>
    </row>
    <row r="337" spans="1:64" ht="35.25" customHeight="1" x14ac:dyDescent="0.25">
      <c r="A337" s="565" t="s">
        <v>588</v>
      </c>
      <c r="B337" s="566"/>
      <c r="C337" s="566"/>
      <c r="D337" s="566"/>
      <c r="E337" s="566"/>
      <c r="F337" s="567"/>
      <c r="G337" s="118"/>
      <c r="H337" s="119"/>
      <c r="I337" s="119"/>
      <c r="J337" s="120"/>
      <c r="K337" s="120"/>
      <c r="L337" s="120"/>
      <c r="M337" s="120"/>
      <c r="N337" s="120"/>
      <c r="O337" s="120"/>
      <c r="P337" s="120"/>
      <c r="Q337" s="120"/>
      <c r="R337" s="120"/>
      <c r="S337" s="120"/>
      <c r="T337" s="120"/>
      <c r="U337" s="120"/>
      <c r="AC337" s="231"/>
      <c r="AD337" s="232"/>
      <c r="AE337" s="233"/>
      <c r="AF337" s="231"/>
      <c r="AG337" s="231"/>
      <c r="AH337" s="231"/>
      <c r="AI337" s="231"/>
      <c r="AJ337" s="231"/>
      <c r="AK337" s="231"/>
      <c r="AL337" s="231"/>
      <c r="AM337" s="231"/>
      <c r="AN337" s="231"/>
      <c r="AO337" s="231"/>
      <c r="AP337" s="231"/>
      <c r="AQ337" s="231"/>
      <c r="AR337" s="231"/>
      <c r="AS337" s="231"/>
      <c r="AT337" s="231"/>
      <c r="AU337" s="231"/>
      <c r="AV337" s="231"/>
      <c r="AW337" s="231"/>
      <c r="AX337" s="231"/>
      <c r="AY337" s="231"/>
      <c r="AZ337" s="231"/>
      <c r="BA337" s="231"/>
      <c r="BB337" s="231"/>
      <c r="BC337" s="231"/>
      <c r="BD337" s="231"/>
      <c r="BE337" s="231"/>
      <c r="BF337" s="193"/>
      <c r="BH337" s="169"/>
      <c r="BI337" s="169"/>
    </row>
    <row r="338" spans="1:64" ht="35.25" customHeight="1" x14ac:dyDescent="0.25">
      <c r="A338" s="69"/>
      <c r="B338" s="69"/>
      <c r="C338" s="69"/>
      <c r="D338" s="69"/>
      <c r="E338" s="69"/>
      <c r="F338" s="109"/>
      <c r="G338" s="117"/>
      <c r="H338" s="117"/>
      <c r="I338" s="117"/>
      <c r="J338" s="117"/>
      <c r="K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AC338" s="89"/>
      <c r="AD338" s="213"/>
      <c r="AE338" s="58"/>
      <c r="AF338" s="89"/>
      <c r="AG338" s="89"/>
      <c r="AH338" s="89"/>
      <c r="AI338" s="89"/>
      <c r="AJ338" s="89"/>
      <c r="AK338" s="89"/>
      <c r="AL338" s="89"/>
      <c r="AM338" s="89"/>
      <c r="AN338" s="89"/>
      <c r="AO338" s="89"/>
      <c r="AP338" s="89"/>
      <c r="AQ338" s="89"/>
      <c r="AR338" s="89"/>
      <c r="AS338" s="89"/>
      <c r="AT338" s="89"/>
      <c r="AU338" s="89"/>
      <c r="AV338" s="89"/>
      <c r="AW338" s="89"/>
      <c r="AX338" s="89"/>
      <c r="AY338" s="89"/>
      <c r="AZ338" s="89"/>
      <c r="BA338" s="89"/>
      <c r="BB338" s="89"/>
      <c r="BC338" s="89"/>
      <c r="BD338" s="89"/>
      <c r="BE338" s="89"/>
      <c r="BH338" s="169"/>
      <c r="BI338" s="169"/>
    </row>
    <row r="339" spans="1:64" ht="35.25" customHeight="1" x14ac:dyDescent="0.25">
      <c r="A339" s="69"/>
      <c r="B339" s="69"/>
      <c r="C339" s="69"/>
      <c r="D339" s="69"/>
      <c r="E339" s="69"/>
      <c r="F339" s="109"/>
      <c r="G339" s="117"/>
      <c r="H339" s="117"/>
      <c r="I339" s="117"/>
      <c r="J339" s="117"/>
      <c r="K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AC339" s="89"/>
      <c r="AD339" s="213"/>
      <c r="AE339" s="58"/>
      <c r="AF339" s="89"/>
      <c r="AG339" s="89"/>
      <c r="AH339" s="89"/>
      <c r="AI339" s="89"/>
      <c r="AJ339" s="89"/>
      <c r="AK339" s="89"/>
      <c r="AL339" s="89"/>
      <c r="AM339" s="89"/>
      <c r="AN339" s="89"/>
      <c r="AO339" s="89"/>
      <c r="AP339" s="89"/>
      <c r="AQ339" s="89"/>
      <c r="AR339" s="89"/>
      <c r="AS339" s="89"/>
      <c r="AT339" s="89"/>
      <c r="AU339" s="89"/>
      <c r="AV339" s="89"/>
      <c r="AW339" s="89"/>
      <c r="AX339" s="89"/>
      <c r="AY339" s="89"/>
      <c r="AZ339" s="89"/>
      <c r="BA339" s="89"/>
      <c r="BB339" s="89"/>
      <c r="BC339" s="89"/>
      <c r="BD339" s="89"/>
      <c r="BE339" s="89"/>
      <c r="BH339" s="169"/>
      <c r="BI339" s="169"/>
    </row>
    <row r="340" spans="1:64" ht="35.25" customHeight="1" x14ac:dyDescent="0.25">
      <c r="A340" s="69"/>
      <c r="B340" s="69"/>
      <c r="C340" s="69"/>
      <c r="D340" s="69"/>
      <c r="E340" s="69"/>
      <c r="F340" s="109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AC340" s="89"/>
      <c r="AD340" s="213"/>
      <c r="AE340" s="58"/>
      <c r="AF340" s="89"/>
      <c r="AG340" s="89"/>
      <c r="AH340" s="89"/>
      <c r="AI340" s="89"/>
      <c r="AJ340" s="89"/>
      <c r="AK340" s="89"/>
      <c r="AL340" s="89"/>
      <c r="AM340" s="89"/>
      <c r="AN340" s="89"/>
      <c r="AO340" s="89"/>
      <c r="AP340" s="89"/>
      <c r="AQ340" s="89"/>
      <c r="AR340" s="89"/>
      <c r="AS340" s="89"/>
      <c r="AT340" s="89"/>
      <c r="AU340" s="89"/>
      <c r="AV340" s="89"/>
      <c r="AW340" s="89"/>
      <c r="AX340" s="89"/>
      <c r="AY340" s="89"/>
      <c r="AZ340" s="89"/>
      <c r="BA340" s="89"/>
      <c r="BB340" s="89"/>
      <c r="BC340" s="89"/>
      <c r="BD340" s="89"/>
      <c r="BE340" s="89"/>
      <c r="BH340" s="169"/>
      <c r="BI340" s="169"/>
    </row>
    <row r="341" spans="1:64" ht="27" customHeight="1" x14ac:dyDescent="0.25">
      <c r="A341" s="18" t="s">
        <v>9</v>
      </c>
      <c r="B341" s="534" t="s">
        <v>10</v>
      </c>
      <c r="C341" s="534"/>
      <c r="D341" s="534"/>
      <c r="E341" s="534"/>
      <c r="F341" s="534"/>
      <c r="G341" s="534"/>
      <c r="H341" s="534"/>
      <c r="I341" s="114"/>
      <c r="J341" s="115"/>
      <c r="K341" s="115"/>
      <c r="L341" s="115"/>
      <c r="M341" s="115"/>
      <c r="N341" s="115"/>
      <c r="O341" s="115"/>
      <c r="P341" s="115"/>
      <c r="Q341" s="115"/>
      <c r="R341" s="115"/>
      <c r="S341" s="115"/>
      <c r="T341" s="115"/>
      <c r="U341" s="115"/>
      <c r="AC341" s="89"/>
      <c r="AD341" s="213"/>
      <c r="AE341" s="89"/>
      <c r="AF341" s="89"/>
      <c r="AG341" s="89"/>
      <c r="AH341" s="89"/>
      <c r="AI341" s="213"/>
      <c r="AJ341" s="89"/>
      <c r="AK341" s="89"/>
      <c r="AL341" s="89"/>
      <c r="AM341" s="89"/>
      <c r="AN341" s="89"/>
      <c r="AO341" s="89"/>
      <c r="AP341" s="89"/>
      <c r="AQ341" s="89"/>
      <c r="AR341" s="89"/>
      <c r="AS341" s="89"/>
      <c r="AT341" s="89"/>
      <c r="AU341" s="89"/>
      <c r="AV341" s="89"/>
      <c r="AW341" s="89"/>
      <c r="AX341" s="89"/>
      <c r="AY341" s="89"/>
      <c r="AZ341" s="89"/>
      <c r="BA341" s="89"/>
      <c r="BB341" s="89"/>
      <c r="BC341" s="89"/>
      <c r="BD341" s="213"/>
      <c r="BE341" s="213"/>
      <c r="BH341" s="205"/>
      <c r="BI341" s="205"/>
    </row>
    <row r="342" spans="1:64" ht="25.5" customHeight="1" x14ac:dyDescent="0.25">
      <c r="A342" s="16"/>
      <c r="B342" s="307" t="s">
        <v>96</v>
      </c>
      <c r="C342" s="692" t="s">
        <v>835</v>
      </c>
      <c r="D342" s="692"/>
      <c r="E342" s="692"/>
      <c r="F342" s="692"/>
      <c r="G342" s="692"/>
      <c r="H342" s="692"/>
      <c r="I342" s="114"/>
      <c r="J342" s="115"/>
      <c r="K342" s="115"/>
      <c r="L342" s="115"/>
      <c r="M342" s="115"/>
      <c r="N342" s="115"/>
      <c r="O342" s="115"/>
      <c r="P342" s="115"/>
      <c r="Q342" s="115"/>
      <c r="R342" s="115"/>
      <c r="S342" s="115"/>
      <c r="T342" s="115"/>
      <c r="U342" s="115"/>
      <c r="Y342" s="44"/>
      <c r="BH342" s="205"/>
      <c r="BI342" s="205"/>
    </row>
    <row r="343" spans="1:64" ht="35.25" customHeight="1" x14ac:dyDescent="0.25">
      <c r="A343" s="536" t="s">
        <v>12</v>
      </c>
      <c r="B343" s="526" t="s">
        <v>13</v>
      </c>
      <c r="C343" s="526" t="s">
        <v>14</v>
      </c>
      <c r="D343" s="542" t="s">
        <v>15</v>
      </c>
      <c r="E343" s="589" t="s">
        <v>16</v>
      </c>
      <c r="F343" s="570" t="s">
        <v>660</v>
      </c>
      <c r="G343" s="540" t="s">
        <v>433</v>
      </c>
      <c r="H343" s="541"/>
      <c r="I343" s="541"/>
      <c r="J343" s="535" t="s">
        <v>662</v>
      </c>
      <c r="K343" s="535"/>
      <c r="L343" s="535"/>
      <c r="M343" s="535"/>
      <c r="N343" s="535"/>
      <c r="O343" s="535"/>
      <c r="P343" s="535"/>
      <c r="Q343" s="535"/>
      <c r="R343" s="535"/>
      <c r="S343" s="535"/>
      <c r="T343" s="535"/>
      <c r="U343" s="535"/>
      <c r="AC343" s="89"/>
      <c r="AD343" s="213"/>
      <c r="AE343" s="58"/>
      <c r="AF343" s="89"/>
      <c r="AG343" s="89"/>
      <c r="AH343" s="89"/>
      <c r="AI343" s="89"/>
      <c r="AJ343" s="89"/>
      <c r="AK343" s="89"/>
      <c r="AL343" s="89"/>
      <c r="AM343" s="89"/>
      <c r="AN343" s="89"/>
      <c r="AO343" s="89"/>
      <c r="AP343" s="89"/>
      <c r="AQ343" s="89"/>
      <c r="AR343" s="89"/>
      <c r="AS343" s="89"/>
      <c r="AT343" s="89"/>
      <c r="AU343" s="89"/>
      <c r="AV343" s="89"/>
      <c r="AW343" s="89"/>
      <c r="AX343" s="89"/>
      <c r="AY343" s="89"/>
      <c r="AZ343" s="89"/>
      <c r="BA343" s="89"/>
      <c r="BB343" s="89"/>
      <c r="BC343" s="89"/>
      <c r="BD343" s="89"/>
      <c r="BE343" s="89"/>
      <c r="BH343" s="169"/>
      <c r="BI343" s="169"/>
    </row>
    <row r="344" spans="1:64" ht="35.25" customHeight="1" x14ac:dyDescent="0.25">
      <c r="A344" s="537"/>
      <c r="B344" s="527"/>
      <c r="C344" s="527"/>
      <c r="D344" s="543"/>
      <c r="E344" s="590"/>
      <c r="F344" s="571"/>
      <c r="G344" s="556" t="s">
        <v>661</v>
      </c>
      <c r="H344" s="556"/>
      <c r="I344" s="540"/>
      <c r="J344" s="535" t="s">
        <v>526</v>
      </c>
      <c r="K344" s="535"/>
      <c r="L344" s="535"/>
      <c r="M344" s="535"/>
      <c r="N344" s="535"/>
      <c r="O344" s="535"/>
      <c r="P344" s="535"/>
      <c r="Q344" s="535"/>
      <c r="R344" s="535"/>
      <c r="S344" s="535"/>
      <c r="T344" s="535"/>
      <c r="U344" s="535"/>
      <c r="AC344" s="89"/>
      <c r="AD344" s="213"/>
      <c r="AE344" s="58"/>
      <c r="AF344" s="89"/>
      <c r="AG344" s="89"/>
      <c r="AH344" s="89"/>
      <c r="AI344" s="89"/>
      <c r="AJ344" s="89"/>
      <c r="AK344" s="89"/>
      <c r="AL344" s="89"/>
      <c r="AM344" s="89"/>
      <c r="AN344" s="89"/>
      <c r="AO344" s="89"/>
      <c r="AP344" s="89"/>
      <c r="AQ344" s="89"/>
      <c r="AR344" s="89"/>
      <c r="AS344" s="89"/>
      <c r="AT344" s="89"/>
      <c r="AU344" s="89"/>
      <c r="AV344" s="89"/>
      <c r="AW344" s="89"/>
      <c r="AX344" s="89"/>
      <c r="AY344" s="89"/>
      <c r="AZ344" s="89"/>
      <c r="BA344" s="89"/>
      <c r="BB344" s="89"/>
      <c r="BC344" s="89"/>
      <c r="BD344" s="89"/>
      <c r="BE344" s="89"/>
      <c r="BH344" s="169"/>
      <c r="BI344" s="169"/>
    </row>
    <row r="345" spans="1:64" ht="35.25" customHeight="1" x14ac:dyDescent="0.25">
      <c r="A345" s="537"/>
      <c r="B345" s="527"/>
      <c r="C345" s="527"/>
      <c r="D345" s="543"/>
      <c r="E345" s="590"/>
      <c r="F345" s="571"/>
      <c r="G345" s="585">
        <v>2024</v>
      </c>
      <c r="H345" s="585">
        <v>2025</v>
      </c>
      <c r="I345" s="585">
        <v>2026</v>
      </c>
      <c r="J345" s="308"/>
      <c r="K345" s="308"/>
      <c r="L345" s="308"/>
      <c r="M345" s="308"/>
      <c r="N345" s="308"/>
      <c r="O345" s="308"/>
      <c r="P345" s="308"/>
      <c r="Q345" s="308"/>
      <c r="R345" s="308"/>
      <c r="S345" s="308"/>
      <c r="T345" s="308"/>
      <c r="U345" s="308"/>
      <c r="AC345" s="89"/>
      <c r="AD345" s="213"/>
      <c r="AE345" s="58"/>
      <c r="AF345" s="89"/>
      <c r="AG345" s="89"/>
      <c r="AH345" s="89"/>
      <c r="AI345" s="89"/>
      <c r="AJ345" s="89"/>
      <c r="AK345" s="89"/>
      <c r="AL345" s="89"/>
      <c r="AM345" s="89"/>
      <c r="AN345" s="89"/>
      <c r="AO345" s="89"/>
      <c r="AP345" s="89"/>
      <c r="AQ345" s="89"/>
      <c r="AR345" s="89"/>
      <c r="AS345" s="89"/>
      <c r="AT345" s="89"/>
      <c r="AU345" s="89"/>
      <c r="AV345" s="89"/>
      <c r="AW345" s="89"/>
      <c r="AX345" s="89"/>
      <c r="AY345" s="89"/>
      <c r="AZ345" s="89"/>
      <c r="BA345" s="89"/>
      <c r="BB345" s="89"/>
      <c r="BC345" s="89"/>
      <c r="BD345" s="89"/>
      <c r="BE345" s="89"/>
      <c r="BH345" s="169"/>
      <c r="BI345" s="169"/>
    </row>
    <row r="346" spans="1:64" ht="35.25" customHeight="1" x14ac:dyDescent="0.25">
      <c r="A346" s="538"/>
      <c r="B346" s="528"/>
      <c r="C346" s="528"/>
      <c r="D346" s="544"/>
      <c r="E346" s="591"/>
      <c r="F346" s="572"/>
      <c r="G346" s="586"/>
      <c r="H346" s="586"/>
      <c r="I346" s="586"/>
      <c r="J346" s="309" t="s">
        <v>499</v>
      </c>
      <c r="K346" s="309" t="s">
        <v>500</v>
      </c>
      <c r="L346" s="309" t="s">
        <v>501</v>
      </c>
      <c r="M346" s="309" t="s">
        <v>502</v>
      </c>
      <c r="N346" s="309" t="s">
        <v>503</v>
      </c>
      <c r="O346" s="309" t="s">
        <v>504</v>
      </c>
      <c r="P346" s="309" t="s">
        <v>505</v>
      </c>
      <c r="Q346" s="309" t="s">
        <v>506</v>
      </c>
      <c r="R346" s="309" t="s">
        <v>507</v>
      </c>
      <c r="S346" s="309" t="s">
        <v>508</v>
      </c>
      <c r="T346" s="309" t="s">
        <v>509</v>
      </c>
      <c r="U346" s="309" t="s">
        <v>510</v>
      </c>
      <c r="AC346" s="89"/>
      <c r="AD346" s="213"/>
      <c r="AE346" s="58"/>
      <c r="AF346" s="89"/>
      <c r="AG346" s="89"/>
      <c r="AH346" s="89"/>
      <c r="AI346" s="89"/>
      <c r="AJ346" s="89"/>
      <c r="AK346" s="89"/>
      <c r="AL346" s="89"/>
      <c r="AM346" s="89"/>
      <c r="AN346" s="89"/>
      <c r="AO346" s="89"/>
      <c r="AP346" s="89"/>
      <c r="AQ346" s="89"/>
      <c r="AR346" s="89"/>
      <c r="AS346" s="89"/>
      <c r="AT346" s="89"/>
      <c r="AU346" s="89"/>
      <c r="AV346" s="89"/>
      <c r="AW346" s="89"/>
      <c r="AX346" s="89"/>
      <c r="AY346" s="89"/>
      <c r="AZ346" s="89"/>
      <c r="BA346" s="89"/>
      <c r="BB346" s="89"/>
      <c r="BC346" s="89"/>
      <c r="BD346" s="89"/>
      <c r="BE346" s="89"/>
      <c r="BH346" s="169"/>
      <c r="BI346" s="169"/>
    </row>
    <row r="347" spans="1:64" ht="35.25" customHeight="1" x14ac:dyDescent="0.25">
      <c r="A347" s="536" t="s">
        <v>597</v>
      </c>
      <c r="B347" s="526" t="s">
        <v>782</v>
      </c>
      <c r="C347" s="559" t="s">
        <v>851</v>
      </c>
      <c r="D347" s="560"/>
      <c r="E347" s="561"/>
      <c r="F347" s="360">
        <f>+F348+F350</f>
        <v>2850</v>
      </c>
      <c r="G347" s="360">
        <f t="shared" ref="G347:U347" si="130">+G348+G350</f>
        <v>2850</v>
      </c>
      <c r="H347" s="360">
        <f t="shared" si="130"/>
        <v>2850</v>
      </c>
      <c r="I347" s="360">
        <f t="shared" si="130"/>
        <v>2850</v>
      </c>
      <c r="J347" s="360">
        <f t="shared" si="130"/>
        <v>231</v>
      </c>
      <c r="K347" s="360">
        <f t="shared" si="130"/>
        <v>231</v>
      </c>
      <c r="L347" s="360">
        <f t="shared" si="130"/>
        <v>248</v>
      </c>
      <c r="M347" s="360">
        <f t="shared" si="130"/>
        <v>233</v>
      </c>
      <c r="N347" s="360">
        <f t="shared" si="130"/>
        <v>233</v>
      </c>
      <c r="O347" s="360">
        <f t="shared" si="130"/>
        <v>248</v>
      </c>
      <c r="P347" s="360">
        <f t="shared" si="130"/>
        <v>233</v>
      </c>
      <c r="Q347" s="360">
        <f t="shared" si="130"/>
        <v>233</v>
      </c>
      <c r="R347" s="360">
        <f t="shared" si="130"/>
        <v>247</v>
      </c>
      <c r="S347" s="360">
        <f t="shared" si="130"/>
        <v>233</v>
      </c>
      <c r="T347" s="360">
        <f t="shared" si="130"/>
        <v>233</v>
      </c>
      <c r="U347" s="360">
        <f t="shared" si="130"/>
        <v>247</v>
      </c>
      <c r="AC347" s="89"/>
      <c r="AD347" s="213"/>
      <c r="AE347" s="58"/>
      <c r="AF347" s="89"/>
      <c r="AG347" s="89"/>
      <c r="AH347" s="89"/>
      <c r="AI347" s="89"/>
      <c r="AJ347" s="89"/>
      <c r="AK347" s="89"/>
      <c r="AL347" s="89"/>
      <c r="AM347" s="89"/>
      <c r="AN347" s="89"/>
      <c r="AO347" s="89"/>
      <c r="AP347" s="89"/>
      <c r="AQ347" s="89"/>
      <c r="AR347" s="89"/>
      <c r="AS347" s="89"/>
      <c r="AT347" s="89"/>
      <c r="AU347" s="89"/>
      <c r="AV347" s="89"/>
      <c r="AW347" s="89"/>
      <c r="AX347" s="89"/>
      <c r="AY347" s="89"/>
      <c r="AZ347" s="89"/>
      <c r="BA347" s="89"/>
      <c r="BB347" s="89"/>
      <c r="BC347" s="89"/>
      <c r="BD347" s="89"/>
      <c r="BE347" s="89"/>
      <c r="BH347" s="169"/>
      <c r="BI347" s="169"/>
    </row>
    <row r="348" spans="1:64" ht="40.5" customHeight="1" x14ac:dyDescent="0.25">
      <c r="A348" s="537"/>
      <c r="B348" s="527"/>
      <c r="C348" s="554" t="s">
        <v>142</v>
      </c>
      <c r="D348" s="313" t="s">
        <v>439</v>
      </c>
      <c r="E348" s="314"/>
      <c r="F348" s="310">
        <f t="shared" ref="F348:U348" si="131">+F349</f>
        <v>50</v>
      </c>
      <c r="G348" s="310">
        <f t="shared" si="131"/>
        <v>50</v>
      </c>
      <c r="H348" s="310">
        <f t="shared" si="131"/>
        <v>50</v>
      </c>
      <c r="I348" s="310">
        <f t="shared" si="131"/>
        <v>50</v>
      </c>
      <c r="J348" s="310">
        <f t="shared" si="131"/>
        <v>0</v>
      </c>
      <c r="K348" s="310">
        <f t="shared" si="131"/>
        <v>0</v>
      </c>
      <c r="L348" s="310">
        <f t="shared" si="131"/>
        <v>13</v>
      </c>
      <c r="M348" s="310">
        <f t="shared" si="131"/>
        <v>0</v>
      </c>
      <c r="N348" s="310">
        <f t="shared" si="131"/>
        <v>0</v>
      </c>
      <c r="O348" s="310">
        <f t="shared" si="131"/>
        <v>13</v>
      </c>
      <c r="P348" s="310">
        <f t="shared" si="131"/>
        <v>0</v>
      </c>
      <c r="Q348" s="310">
        <f t="shared" si="131"/>
        <v>0</v>
      </c>
      <c r="R348" s="310">
        <f t="shared" si="131"/>
        <v>12</v>
      </c>
      <c r="S348" s="310">
        <f t="shared" si="131"/>
        <v>0</v>
      </c>
      <c r="T348" s="310">
        <f t="shared" si="131"/>
        <v>0</v>
      </c>
      <c r="U348" s="310">
        <f t="shared" si="131"/>
        <v>12</v>
      </c>
      <c r="AC348" s="176">
        <f>+AE348+AF348+AH348+AJ348+AL348+AN348+AP348+AR348+AT348+AV348+AX348+AZ348+BB348</f>
        <v>0</v>
      </c>
      <c r="AD348" s="177">
        <f>+AG348+AI348+AK348+AM348+AO348+AQ348+AS348+AU348+AW348+AY348+BA348+BC348</f>
        <v>0</v>
      </c>
      <c r="AE348" s="176">
        <v>0</v>
      </c>
      <c r="AF348" s="178"/>
      <c r="AG348" s="179"/>
      <c r="AH348" s="178"/>
      <c r="AI348" s="179"/>
      <c r="AJ348" s="178"/>
      <c r="AK348" s="84"/>
      <c r="AL348" s="178"/>
      <c r="AM348" s="179"/>
      <c r="AN348" s="178"/>
      <c r="AO348" s="84"/>
      <c r="AP348" s="178"/>
      <c r="AQ348" s="84"/>
      <c r="AR348" s="178"/>
      <c r="AS348" s="84"/>
      <c r="AT348" s="178"/>
      <c r="AU348" s="84"/>
      <c r="AV348" s="178"/>
      <c r="AW348" s="84"/>
      <c r="AX348" s="178"/>
      <c r="AY348" s="84"/>
      <c r="AZ348" s="178"/>
      <c r="BA348" s="84"/>
      <c r="BB348" s="178"/>
      <c r="BC348" s="84"/>
      <c r="BD348" s="204">
        <f t="shared" ref="BD348" si="132">+AG348+AI348+AK348+AM348+AO348+AQ348+AS348+AU348+AW348+AY348+BA348+BC348</f>
        <v>0</v>
      </c>
      <c r="BE348" s="175" t="e">
        <f t="shared" ref="BE348" si="133">+BD348/AC348*100</f>
        <v>#DIV/0!</v>
      </c>
      <c r="BH348" s="181">
        <f>+BK348-AC348</f>
        <v>0</v>
      </c>
      <c r="BI348" s="181">
        <f>+BL348-AD348</f>
        <v>0</v>
      </c>
      <c r="BJ348" s="208"/>
      <c r="BK348" s="181"/>
      <c r="BL348" s="181"/>
    </row>
    <row r="349" spans="1:64" ht="55.5" customHeight="1" x14ac:dyDescent="0.25">
      <c r="A349" s="537"/>
      <c r="B349" s="527"/>
      <c r="C349" s="555"/>
      <c r="D349" s="49" t="s">
        <v>818</v>
      </c>
      <c r="E349" s="20" t="s">
        <v>129</v>
      </c>
      <c r="F349" s="310">
        <f>SUM(J349:U349)</f>
        <v>50</v>
      </c>
      <c r="G349" s="96">
        <v>50</v>
      </c>
      <c r="H349" s="96">
        <v>50</v>
      </c>
      <c r="I349" s="96">
        <v>50</v>
      </c>
      <c r="J349" s="107">
        <v>0</v>
      </c>
      <c r="K349" s="107">
        <v>0</v>
      </c>
      <c r="L349" s="107">
        <v>13</v>
      </c>
      <c r="M349" s="107">
        <v>0</v>
      </c>
      <c r="N349" s="107">
        <v>0</v>
      </c>
      <c r="O349" s="107">
        <v>13</v>
      </c>
      <c r="P349" s="107">
        <v>0</v>
      </c>
      <c r="Q349" s="107">
        <v>0</v>
      </c>
      <c r="R349" s="107">
        <v>12</v>
      </c>
      <c r="S349" s="107">
        <v>0</v>
      </c>
      <c r="T349" s="107">
        <v>0</v>
      </c>
      <c r="U349" s="107">
        <v>12</v>
      </c>
      <c r="AC349" s="176"/>
      <c r="AD349" s="177"/>
      <c r="AE349" s="176"/>
      <c r="AF349" s="178"/>
      <c r="AG349" s="179"/>
      <c r="AH349" s="178"/>
      <c r="AI349" s="179"/>
      <c r="AJ349" s="178"/>
      <c r="AK349" s="84"/>
      <c r="AL349" s="178"/>
      <c r="AM349" s="179"/>
      <c r="AN349" s="178"/>
      <c r="AO349" s="84"/>
      <c r="AP349" s="178"/>
      <c r="AQ349" s="84"/>
      <c r="AR349" s="178"/>
      <c r="AS349" s="84"/>
      <c r="AT349" s="178"/>
      <c r="AU349" s="84"/>
      <c r="AV349" s="178"/>
      <c r="AW349" s="84"/>
      <c r="AX349" s="178"/>
      <c r="AY349" s="84"/>
      <c r="AZ349" s="178"/>
      <c r="BA349" s="84"/>
      <c r="BB349" s="178"/>
      <c r="BC349" s="84"/>
      <c r="BD349" s="204">
        <f t="shared" ref="BD349:BD357" si="134">+AG349+AI349+AK349+AM349+AO349+AQ349+AS349+AU349+AW349+AY349+BA349+BC349</f>
        <v>0</v>
      </c>
      <c r="BE349" s="175" t="e">
        <f t="shared" ref="BE349:BE357" si="135">+BD349/AC349*100</f>
        <v>#DIV/0!</v>
      </c>
      <c r="BH349" s="169"/>
      <c r="BI349" s="169"/>
    </row>
    <row r="350" spans="1:64" ht="55.5" customHeight="1" x14ac:dyDescent="0.25">
      <c r="A350" s="537"/>
      <c r="B350" s="527"/>
      <c r="C350" s="551" t="s">
        <v>518</v>
      </c>
      <c r="D350" s="313" t="s">
        <v>439</v>
      </c>
      <c r="E350" s="314"/>
      <c r="F350" s="310">
        <f t="shared" ref="F350:U350" si="136">SUM(F351:F355)</f>
        <v>2800</v>
      </c>
      <c r="G350" s="310">
        <f t="shared" si="136"/>
        <v>2800</v>
      </c>
      <c r="H350" s="310">
        <f t="shared" si="136"/>
        <v>2800</v>
      </c>
      <c r="I350" s="310">
        <f t="shared" si="136"/>
        <v>2800</v>
      </c>
      <c r="J350" s="310">
        <f t="shared" si="136"/>
        <v>231</v>
      </c>
      <c r="K350" s="310">
        <f t="shared" si="136"/>
        <v>231</v>
      </c>
      <c r="L350" s="310">
        <f t="shared" si="136"/>
        <v>235</v>
      </c>
      <c r="M350" s="310">
        <f t="shared" si="136"/>
        <v>233</v>
      </c>
      <c r="N350" s="310">
        <f t="shared" si="136"/>
        <v>233</v>
      </c>
      <c r="O350" s="310">
        <f t="shared" si="136"/>
        <v>235</v>
      </c>
      <c r="P350" s="310">
        <f t="shared" si="136"/>
        <v>233</v>
      </c>
      <c r="Q350" s="310">
        <f t="shared" si="136"/>
        <v>233</v>
      </c>
      <c r="R350" s="310">
        <f t="shared" si="136"/>
        <v>235</v>
      </c>
      <c r="S350" s="310">
        <f t="shared" si="136"/>
        <v>233</v>
      </c>
      <c r="T350" s="310">
        <f t="shared" si="136"/>
        <v>233</v>
      </c>
      <c r="U350" s="310">
        <f t="shared" si="136"/>
        <v>235</v>
      </c>
      <c r="AC350" s="176">
        <f>+AE350+AF350+AH350+AJ350+AL350+AN350+AP350+AR350+AT350+AV350+AX350+AZ350+BB350</f>
        <v>0</v>
      </c>
      <c r="AD350" s="177">
        <f>+AG350+AI350+AK350+AM350+AO350+AQ350+AS350+AU350+AW350+AY350+BA350+BC350</f>
        <v>0</v>
      </c>
      <c r="AE350" s="176">
        <v>0</v>
      </c>
      <c r="AF350" s="178"/>
      <c r="AG350" s="179"/>
      <c r="AH350" s="178"/>
      <c r="AI350" s="179"/>
      <c r="AJ350" s="178"/>
      <c r="AK350" s="84"/>
      <c r="AL350" s="178"/>
      <c r="AM350" s="179"/>
      <c r="AN350" s="178"/>
      <c r="AO350" s="84"/>
      <c r="AP350" s="178"/>
      <c r="AQ350" s="84"/>
      <c r="AR350" s="178"/>
      <c r="AS350" s="84"/>
      <c r="AT350" s="178"/>
      <c r="AU350" s="84"/>
      <c r="AV350" s="178"/>
      <c r="AW350" s="84"/>
      <c r="AX350" s="178"/>
      <c r="AY350" s="84"/>
      <c r="AZ350" s="178"/>
      <c r="BA350" s="84"/>
      <c r="BB350" s="178"/>
      <c r="BC350" s="84"/>
      <c r="BD350" s="204">
        <f t="shared" si="134"/>
        <v>0</v>
      </c>
      <c r="BE350" s="175" t="e">
        <f t="shared" si="135"/>
        <v>#DIV/0!</v>
      </c>
      <c r="BF350" s="193"/>
      <c r="BH350" s="181">
        <f>+BK350-AC350</f>
        <v>0</v>
      </c>
      <c r="BI350" s="181">
        <f>+BL350-AD350</f>
        <v>0</v>
      </c>
      <c r="BJ350" s="208"/>
      <c r="BK350" s="181"/>
      <c r="BL350" s="181"/>
    </row>
    <row r="351" spans="1:64" ht="33.75" customHeight="1" x14ac:dyDescent="0.25">
      <c r="A351" s="537"/>
      <c r="B351" s="527"/>
      <c r="C351" s="552"/>
      <c r="D351" s="331" t="s">
        <v>844</v>
      </c>
      <c r="E351" s="74" t="s">
        <v>519</v>
      </c>
      <c r="F351" s="310">
        <f t="shared" ref="F351:F355" si="137">SUM(J351:U351)</f>
        <v>800</v>
      </c>
      <c r="G351" s="96">
        <v>800</v>
      </c>
      <c r="H351" s="96">
        <v>800</v>
      </c>
      <c r="I351" s="96">
        <v>800</v>
      </c>
      <c r="J351" s="96">
        <v>66</v>
      </c>
      <c r="K351" s="96">
        <v>66</v>
      </c>
      <c r="L351" s="96">
        <v>68</v>
      </c>
      <c r="M351" s="96">
        <v>66</v>
      </c>
      <c r="N351" s="96">
        <v>66</v>
      </c>
      <c r="O351" s="96">
        <v>68</v>
      </c>
      <c r="P351" s="96">
        <v>66</v>
      </c>
      <c r="Q351" s="96">
        <v>66</v>
      </c>
      <c r="R351" s="96">
        <v>68</v>
      </c>
      <c r="S351" s="96">
        <v>66</v>
      </c>
      <c r="T351" s="96">
        <v>66</v>
      </c>
      <c r="U351" s="96">
        <v>68</v>
      </c>
      <c r="Y351" s="44"/>
      <c r="Z351" s="44"/>
      <c r="AC351" s="176"/>
      <c r="AD351" s="177"/>
      <c r="AE351" s="176"/>
      <c r="AF351" s="178"/>
      <c r="AG351" s="179"/>
      <c r="AH351" s="178"/>
      <c r="AI351" s="179"/>
      <c r="AJ351" s="178"/>
      <c r="AK351" s="84"/>
      <c r="AL351" s="178"/>
      <c r="AM351" s="179"/>
      <c r="AN351" s="178"/>
      <c r="AO351" s="84"/>
      <c r="AP351" s="178"/>
      <c r="AQ351" s="84"/>
      <c r="AR351" s="178"/>
      <c r="AS351" s="84"/>
      <c r="AT351" s="178"/>
      <c r="AU351" s="84"/>
      <c r="AV351" s="178"/>
      <c r="AW351" s="84"/>
      <c r="AX351" s="178"/>
      <c r="AY351" s="84"/>
      <c r="AZ351" s="178"/>
      <c r="BA351" s="84"/>
      <c r="BB351" s="178"/>
      <c r="BC351" s="84"/>
      <c r="BD351" s="204">
        <f t="shared" si="134"/>
        <v>0</v>
      </c>
      <c r="BE351" s="175" t="e">
        <f t="shared" si="135"/>
        <v>#DIV/0!</v>
      </c>
      <c r="BH351" s="169"/>
      <c r="BI351" s="169"/>
    </row>
    <row r="352" spans="1:64" ht="33.75" customHeight="1" x14ac:dyDescent="0.25">
      <c r="A352" s="537"/>
      <c r="B352" s="527"/>
      <c r="C352" s="552"/>
      <c r="D352" s="332" t="s">
        <v>845</v>
      </c>
      <c r="E352" s="74" t="s">
        <v>519</v>
      </c>
      <c r="F352" s="310">
        <f t="shared" si="137"/>
        <v>500</v>
      </c>
      <c r="G352" s="96">
        <v>500</v>
      </c>
      <c r="H352" s="96">
        <v>500</v>
      </c>
      <c r="I352" s="96">
        <v>500</v>
      </c>
      <c r="J352" s="96">
        <v>40</v>
      </c>
      <c r="K352" s="96">
        <v>40</v>
      </c>
      <c r="L352" s="96">
        <v>42</v>
      </c>
      <c r="M352" s="96">
        <v>42</v>
      </c>
      <c r="N352" s="96">
        <v>42</v>
      </c>
      <c r="O352" s="96">
        <v>42</v>
      </c>
      <c r="P352" s="96">
        <v>42</v>
      </c>
      <c r="Q352" s="96">
        <v>42</v>
      </c>
      <c r="R352" s="96">
        <v>42</v>
      </c>
      <c r="S352" s="96">
        <v>42</v>
      </c>
      <c r="T352" s="96">
        <v>42</v>
      </c>
      <c r="U352" s="96">
        <v>42</v>
      </c>
      <c r="Y352" s="44"/>
      <c r="Z352" s="44"/>
      <c r="AC352" s="176"/>
      <c r="AD352" s="177"/>
      <c r="AE352" s="176"/>
      <c r="AF352" s="178"/>
      <c r="AG352" s="179"/>
      <c r="AH352" s="178"/>
      <c r="AI352" s="179"/>
      <c r="AJ352" s="178"/>
      <c r="AK352" s="84"/>
      <c r="AL352" s="178"/>
      <c r="AM352" s="179"/>
      <c r="AN352" s="178"/>
      <c r="AO352" s="84"/>
      <c r="AP352" s="178"/>
      <c r="AQ352" s="84"/>
      <c r="AR352" s="178"/>
      <c r="AS352" s="84"/>
      <c r="AT352" s="178"/>
      <c r="AU352" s="84"/>
      <c r="AV352" s="178"/>
      <c r="AW352" s="84"/>
      <c r="AX352" s="178"/>
      <c r="AY352" s="84"/>
      <c r="AZ352" s="178"/>
      <c r="BA352" s="84"/>
      <c r="BB352" s="178"/>
      <c r="BC352" s="84"/>
      <c r="BD352" s="204">
        <f t="shared" si="134"/>
        <v>0</v>
      </c>
      <c r="BE352" s="175" t="e">
        <f t="shared" si="135"/>
        <v>#DIV/0!</v>
      </c>
      <c r="BH352" s="169"/>
      <c r="BI352" s="169"/>
    </row>
    <row r="353" spans="1:64" ht="33.75" customHeight="1" x14ac:dyDescent="0.25">
      <c r="A353" s="537"/>
      <c r="B353" s="527"/>
      <c r="C353" s="552"/>
      <c r="D353" s="332" t="s">
        <v>846</v>
      </c>
      <c r="E353" s="74" t="s">
        <v>519</v>
      </c>
      <c r="F353" s="310">
        <f t="shared" si="137"/>
        <v>600</v>
      </c>
      <c r="G353" s="96">
        <v>600</v>
      </c>
      <c r="H353" s="96">
        <v>600</v>
      </c>
      <c r="I353" s="96">
        <v>600</v>
      </c>
      <c r="J353" s="96">
        <v>50</v>
      </c>
      <c r="K353" s="96">
        <v>50</v>
      </c>
      <c r="L353" s="96">
        <v>50</v>
      </c>
      <c r="M353" s="96">
        <v>50</v>
      </c>
      <c r="N353" s="96">
        <v>50</v>
      </c>
      <c r="O353" s="96">
        <v>50</v>
      </c>
      <c r="P353" s="96">
        <v>50</v>
      </c>
      <c r="Q353" s="96">
        <v>50</v>
      </c>
      <c r="R353" s="96">
        <v>50</v>
      </c>
      <c r="S353" s="96">
        <v>50</v>
      </c>
      <c r="T353" s="96">
        <v>50</v>
      </c>
      <c r="U353" s="96">
        <v>50</v>
      </c>
      <c r="Y353" s="44"/>
      <c r="Z353" s="44"/>
      <c r="AC353" s="176"/>
      <c r="AD353" s="177"/>
      <c r="AE353" s="176"/>
      <c r="AF353" s="178"/>
      <c r="AG353" s="179"/>
      <c r="AH353" s="178"/>
      <c r="AI353" s="179"/>
      <c r="AJ353" s="178"/>
      <c r="AK353" s="84"/>
      <c r="AL353" s="178"/>
      <c r="AM353" s="179"/>
      <c r="AN353" s="178"/>
      <c r="AO353" s="84"/>
      <c r="AP353" s="178"/>
      <c r="AQ353" s="84"/>
      <c r="AR353" s="178"/>
      <c r="AS353" s="84"/>
      <c r="AT353" s="178"/>
      <c r="AU353" s="84"/>
      <c r="AV353" s="178"/>
      <c r="AW353" s="84"/>
      <c r="AX353" s="178"/>
      <c r="AY353" s="84"/>
      <c r="AZ353" s="178"/>
      <c r="BA353" s="84"/>
      <c r="BB353" s="178"/>
      <c r="BC353" s="84"/>
      <c r="BD353" s="204">
        <f t="shared" si="134"/>
        <v>0</v>
      </c>
      <c r="BE353" s="175" t="e">
        <f t="shared" si="135"/>
        <v>#DIV/0!</v>
      </c>
      <c r="BH353" s="169"/>
      <c r="BI353" s="169"/>
    </row>
    <row r="354" spans="1:64" ht="33.75" customHeight="1" x14ac:dyDescent="0.25">
      <c r="A354" s="537"/>
      <c r="B354" s="527"/>
      <c r="C354" s="552"/>
      <c r="D354" s="332" t="s">
        <v>843</v>
      </c>
      <c r="E354" s="74" t="s">
        <v>519</v>
      </c>
      <c r="F354" s="310">
        <f t="shared" si="137"/>
        <v>0</v>
      </c>
      <c r="G354" s="96"/>
      <c r="H354" s="96"/>
      <c r="I354" s="96"/>
      <c r="J354" s="96"/>
      <c r="K354" s="96"/>
      <c r="L354" s="96"/>
      <c r="M354" s="96"/>
      <c r="N354" s="96"/>
      <c r="O354" s="96"/>
      <c r="P354" s="96"/>
      <c r="Q354" s="96"/>
      <c r="R354" s="96"/>
      <c r="S354" s="96"/>
      <c r="T354" s="96"/>
      <c r="U354" s="96"/>
      <c r="Y354" s="44"/>
      <c r="Z354" s="44"/>
      <c r="AC354" s="176"/>
      <c r="AD354" s="177"/>
      <c r="AE354" s="176"/>
      <c r="AF354" s="178"/>
      <c r="AG354" s="179"/>
      <c r="AH354" s="178"/>
      <c r="AI354" s="179"/>
      <c r="AJ354" s="178"/>
      <c r="AK354" s="84"/>
      <c r="AL354" s="178"/>
      <c r="AM354" s="179"/>
      <c r="AN354" s="178"/>
      <c r="AO354" s="84"/>
      <c r="AP354" s="178"/>
      <c r="AQ354" s="84"/>
      <c r="AR354" s="178"/>
      <c r="AS354" s="84"/>
      <c r="AT354" s="178"/>
      <c r="AU354" s="84"/>
      <c r="AV354" s="178"/>
      <c r="AW354" s="84"/>
      <c r="AX354" s="178"/>
      <c r="AY354" s="84"/>
      <c r="AZ354" s="178"/>
      <c r="BA354" s="84"/>
      <c r="BB354" s="178"/>
      <c r="BC354" s="84"/>
      <c r="BD354" s="204"/>
      <c r="BE354" s="175"/>
      <c r="BH354" s="169"/>
      <c r="BI354" s="169"/>
    </row>
    <row r="355" spans="1:64" ht="33.75" customHeight="1" x14ac:dyDescent="0.25">
      <c r="A355" s="537"/>
      <c r="B355" s="528"/>
      <c r="C355" s="553"/>
      <c r="D355" s="332" t="s">
        <v>847</v>
      </c>
      <c r="E355" s="20" t="s">
        <v>519</v>
      </c>
      <c r="F355" s="310">
        <f t="shared" si="137"/>
        <v>900</v>
      </c>
      <c r="G355" s="96">
        <v>900</v>
      </c>
      <c r="H355" s="96">
        <v>900</v>
      </c>
      <c r="I355" s="96">
        <v>900</v>
      </c>
      <c r="J355" s="96">
        <v>75</v>
      </c>
      <c r="K355" s="96">
        <v>75</v>
      </c>
      <c r="L355" s="96">
        <v>75</v>
      </c>
      <c r="M355" s="96">
        <v>75</v>
      </c>
      <c r="N355" s="96">
        <v>75</v>
      </c>
      <c r="O355" s="96">
        <v>75</v>
      </c>
      <c r="P355" s="96">
        <v>75</v>
      </c>
      <c r="Q355" s="96">
        <v>75</v>
      </c>
      <c r="R355" s="96">
        <v>75</v>
      </c>
      <c r="S355" s="96">
        <v>75</v>
      </c>
      <c r="T355" s="96">
        <v>75</v>
      </c>
      <c r="U355" s="96">
        <v>75</v>
      </c>
      <c r="AC355" s="176"/>
      <c r="AD355" s="177"/>
      <c r="AE355" s="176"/>
      <c r="AF355" s="178"/>
      <c r="AG355" s="179"/>
      <c r="AH355" s="178"/>
      <c r="AI355" s="179"/>
      <c r="AJ355" s="178"/>
      <c r="AK355" s="84"/>
      <c r="AL355" s="178"/>
      <c r="AM355" s="179"/>
      <c r="AN355" s="178"/>
      <c r="AO355" s="84"/>
      <c r="AP355" s="178"/>
      <c r="AQ355" s="84"/>
      <c r="AR355" s="178"/>
      <c r="AS355" s="84"/>
      <c r="AT355" s="178"/>
      <c r="AU355" s="84"/>
      <c r="AV355" s="178"/>
      <c r="AW355" s="84"/>
      <c r="AX355" s="178"/>
      <c r="AY355" s="84"/>
      <c r="AZ355" s="178"/>
      <c r="BA355" s="84"/>
      <c r="BB355" s="178"/>
      <c r="BC355" s="84"/>
      <c r="BD355" s="204">
        <f t="shared" si="134"/>
        <v>0</v>
      </c>
      <c r="BE355" s="175" t="e">
        <f t="shared" si="135"/>
        <v>#DIV/0!</v>
      </c>
      <c r="BH355" s="169"/>
      <c r="BI355" s="169"/>
    </row>
    <row r="356" spans="1:64" ht="57" customHeight="1" x14ac:dyDescent="0.25">
      <c r="A356" s="537"/>
      <c r="B356" s="569" t="s">
        <v>783</v>
      </c>
      <c r="C356" s="554" t="s">
        <v>143</v>
      </c>
      <c r="D356" s="313" t="s">
        <v>439</v>
      </c>
      <c r="E356" s="314"/>
      <c r="F356" s="310">
        <f t="shared" ref="F356:U356" si="138">+F357</f>
        <v>2000</v>
      </c>
      <c r="G356" s="310">
        <f t="shared" si="138"/>
        <v>2000</v>
      </c>
      <c r="H356" s="310">
        <f t="shared" si="138"/>
        <v>2000</v>
      </c>
      <c r="I356" s="310">
        <f t="shared" si="138"/>
        <v>2000</v>
      </c>
      <c r="J356" s="310">
        <f t="shared" si="138"/>
        <v>165</v>
      </c>
      <c r="K356" s="310">
        <f t="shared" si="138"/>
        <v>165</v>
      </c>
      <c r="L356" s="310">
        <f t="shared" si="138"/>
        <v>167</v>
      </c>
      <c r="M356" s="310">
        <f t="shared" si="138"/>
        <v>167</v>
      </c>
      <c r="N356" s="310">
        <f t="shared" si="138"/>
        <v>167</v>
      </c>
      <c r="O356" s="310">
        <f t="shared" si="138"/>
        <v>167</v>
      </c>
      <c r="P356" s="310">
        <f t="shared" si="138"/>
        <v>167</v>
      </c>
      <c r="Q356" s="310">
        <f t="shared" si="138"/>
        <v>167</v>
      </c>
      <c r="R356" s="310">
        <f t="shared" si="138"/>
        <v>167</v>
      </c>
      <c r="S356" s="310">
        <f t="shared" si="138"/>
        <v>167</v>
      </c>
      <c r="T356" s="310">
        <f t="shared" si="138"/>
        <v>167</v>
      </c>
      <c r="U356" s="310">
        <f t="shared" si="138"/>
        <v>167</v>
      </c>
      <c r="AA356" s="183" t="s">
        <v>17</v>
      </c>
      <c r="AB356" s="184">
        <f>SUM(AC311:AC333)</f>
        <v>5674702</v>
      </c>
      <c r="AC356" s="176">
        <f>+AE356+AF356+AH356+AJ356+AL356+AN356+AP356+AR356+AT356+AV356+AX356+AZ356+BB356</f>
        <v>1500</v>
      </c>
      <c r="AD356" s="177">
        <f>+AG356+AI356+AK356+AM356+AO356+AQ356+AS356+AU356+AW356+AY356+BA356+BC356</f>
        <v>0</v>
      </c>
      <c r="AE356" s="176">
        <v>1500</v>
      </c>
      <c r="AF356" s="178"/>
      <c r="AG356" s="179"/>
      <c r="AH356" s="178"/>
      <c r="AI356" s="179"/>
      <c r="AJ356" s="178"/>
      <c r="AK356" s="84"/>
      <c r="AL356" s="178"/>
      <c r="AM356" s="179"/>
      <c r="AN356" s="178"/>
      <c r="AO356" s="179"/>
      <c r="AP356" s="178"/>
      <c r="AQ356" s="84"/>
      <c r="AR356" s="178"/>
      <c r="AS356" s="84"/>
      <c r="AT356" s="178"/>
      <c r="AU356" s="84"/>
      <c r="AV356" s="178"/>
      <c r="AW356" s="84"/>
      <c r="AX356" s="178"/>
      <c r="AY356" s="84"/>
      <c r="AZ356" s="178"/>
      <c r="BA356" s="84"/>
      <c r="BB356" s="178"/>
      <c r="BC356" s="84"/>
      <c r="BD356" s="204">
        <f t="shared" si="134"/>
        <v>0</v>
      </c>
      <c r="BE356" s="175">
        <f t="shared" si="135"/>
        <v>0</v>
      </c>
      <c r="BH356" s="181">
        <f>+BK356-AC356</f>
        <v>-1500</v>
      </c>
      <c r="BI356" s="181">
        <f>+BL356-AD356</f>
        <v>0</v>
      </c>
      <c r="BJ356" s="208"/>
      <c r="BK356" s="181"/>
      <c r="BL356" s="181"/>
    </row>
    <row r="357" spans="1:64" ht="32.25" customHeight="1" x14ac:dyDescent="0.25">
      <c r="A357" s="538"/>
      <c r="B357" s="569"/>
      <c r="C357" s="555"/>
      <c r="D357" s="13" t="s">
        <v>572</v>
      </c>
      <c r="E357" s="9" t="s">
        <v>60</v>
      </c>
      <c r="F357" s="310">
        <f>SUM(J357:U357)</f>
        <v>2000</v>
      </c>
      <c r="G357" s="96">
        <v>2000</v>
      </c>
      <c r="H357" s="96">
        <v>2000</v>
      </c>
      <c r="I357" s="96">
        <v>2000</v>
      </c>
      <c r="J357" s="96">
        <v>165</v>
      </c>
      <c r="K357" s="96">
        <v>165</v>
      </c>
      <c r="L357" s="96">
        <v>167</v>
      </c>
      <c r="M357" s="96">
        <v>167</v>
      </c>
      <c r="N357" s="96">
        <v>167</v>
      </c>
      <c r="O357" s="96">
        <v>167</v>
      </c>
      <c r="P357" s="96">
        <v>167</v>
      </c>
      <c r="Q357" s="96">
        <v>167</v>
      </c>
      <c r="R357" s="96">
        <v>167</v>
      </c>
      <c r="S357" s="96">
        <v>167</v>
      </c>
      <c r="T357" s="96">
        <v>167</v>
      </c>
      <c r="U357" s="96">
        <v>167</v>
      </c>
      <c r="AA357" s="183" t="s">
        <v>638</v>
      </c>
      <c r="AB357" s="184">
        <f>SUM(AD311:AD333)</f>
        <v>0</v>
      </c>
      <c r="AC357" s="176"/>
      <c r="AD357" s="177"/>
      <c r="AE357" s="176"/>
      <c r="AF357" s="178"/>
      <c r="AG357" s="84"/>
      <c r="AH357" s="178"/>
      <c r="AI357" s="179"/>
      <c r="AJ357" s="178"/>
      <c r="AK357" s="84"/>
      <c r="AL357" s="178"/>
      <c r="AM357" s="179"/>
      <c r="AN357" s="178"/>
      <c r="AO357" s="179"/>
      <c r="AP357" s="178"/>
      <c r="AQ357" s="84"/>
      <c r="AR357" s="178"/>
      <c r="AS357" s="84"/>
      <c r="AT357" s="178"/>
      <c r="AU357" s="84"/>
      <c r="AV357" s="178"/>
      <c r="AW357" s="84"/>
      <c r="AX357" s="178"/>
      <c r="AY357" s="84"/>
      <c r="AZ357" s="178"/>
      <c r="BA357" s="84"/>
      <c r="BB357" s="178"/>
      <c r="BC357" s="84"/>
      <c r="BD357" s="204">
        <f t="shared" si="134"/>
        <v>0</v>
      </c>
      <c r="BE357" s="175" t="e">
        <f t="shared" si="135"/>
        <v>#DIV/0!</v>
      </c>
      <c r="BH357" s="169"/>
      <c r="BI357" s="169"/>
    </row>
    <row r="358" spans="1:64" ht="37.5" customHeight="1" x14ac:dyDescent="0.25">
      <c r="A358" s="566" t="s">
        <v>596</v>
      </c>
      <c r="B358" s="566"/>
      <c r="C358" s="566"/>
      <c r="D358" s="566"/>
      <c r="E358" s="566"/>
      <c r="F358" s="567"/>
      <c r="G358" s="118"/>
      <c r="H358" s="119"/>
      <c r="I358" s="119"/>
      <c r="J358" s="120"/>
      <c r="K358" s="120"/>
      <c r="L358" s="120"/>
      <c r="M358" s="120"/>
      <c r="N358" s="120"/>
      <c r="O358" s="120"/>
      <c r="P358" s="120"/>
      <c r="Q358" s="120"/>
      <c r="R358" s="120"/>
      <c r="S358" s="120"/>
      <c r="T358" s="120"/>
      <c r="U358" s="120"/>
      <c r="AA358" s="170"/>
      <c r="AB358" s="242"/>
      <c r="BH358" s="169"/>
      <c r="BI358" s="169"/>
    </row>
    <row r="359" spans="1:64" ht="37.5" customHeight="1" x14ac:dyDescent="0.25">
      <c r="A359" s="58"/>
      <c r="B359" s="58"/>
      <c r="C359" s="58"/>
      <c r="D359" s="58"/>
      <c r="E359" s="58"/>
      <c r="F359" s="109"/>
      <c r="G359" s="116"/>
      <c r="H359" s="116"/>
      <c r="I359" s="116"/>
      <c r="J359" s="117"/>
      <c r="K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AA359" s="170"/>
      <c r="AB359" s="242"/>
      <c r="BH359" s="169"/>
      <c r="BI359" s="169"/>
    </row>
    <row r="360" spans="1:64" ht="37.5" customHeight="1" x14ac:dyDescent="0.25">
      <c r="A360" s="58"/>
      <c r="B360" s="58"/>
      <c r="C360" s="58"/>
      <c r="F360" s="109"/>
      <c r="G360" s="116"/>
      <c r="H360" s="116"/>
      <c r="I360" s="116"/>
      <c r="J360" s="117"/>
      <c r="K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AA360" s="170"/>
      <c r="AB360" s="242"/>
      <c r="BH360" s="169"/>
      <c r="BI360" s="169"/>
    </row>
    <row r="361" spans="1:64" ht="37.5" customHeight="1" x14ac:dyDescent="0.25">
      <c r="A361" s="58"/>
      <c r="B361" s="58"/>
      <c r="C361" s="58"/>
      <c r="D361" s="58"/>
      <c r="E361" s="58"/>
      <c r="F361" s="109"/>
      <c r="G361" s="116"/>
      <c r="H361" s="116"/>
      <c r="I361" s="116"/>
      <c r="J361" s="117"/>
      <c r="K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AA361" s="170"/>
      <c r="AB361" s="242"/>
      <c r="BH361" s="169"/>
      <c r="BI361" s="169"/>
    </row>
    <row r="362" spans="1:64" ht="37.5" customHeight="1" x14ac:dyDescent="0.25">
      <c r="A362" s="58"/>
      <c r="B362" s="58"/>
      <c r="C362" s="58"/>
      <c r="D362" s="58"/>
      <c r="E362" s="58"/>
      <c r="F362" s="109"/>
      <c r="G362" s="116"/>
      <c r="H362" s="116"/>
      <c r="I362" s="116"/>
      <c r="J362" s="117"/>
      <c r="K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AA362" s="170"/>
      <c r="AB362" s="242"/>
      <c r="BH362" s="169"/>
      <c r="BI362" s="169"/>
    </row>
    <row r="363" spans="1:64" ht="27" customHeight="1" x14ac:dyDescent="0.25">
      <c r="A363" s="18" t="s">
        <v>9</v>
      </c>
      <c r="B363" s="534" t="s">
        <v>10</v>
      </c>
      <c r="C363" s="534"/>
      <c r="D363" s="534"/>
      <c r="E363" s="534"/>
      <c r="F363" s="534"/>
      <c r="G363" s="534"/>
      <c r="H363" s="534"/>
      <c r="I363" s="114"/>
      <c r="J363" s="115"/>
      <c r="K363" s="115"/>
      <c r="L363" s="115"/>
      <c r="M363" s="115"/>
      <c r="N363" s="115"/>
      <c r="O363" s="115"/>
      <c r="P363" s="115"/>
      <c r="Q363" s="115"/>
      <c r="R363" s="115"/>
      <c r="S363" s="115"/>
      <c r="T363" s="115"/>
      <c r="U363" s="115"/>
      <c r="AC363" s="89"/>
      <c r="AD363" s="213"/>
      <c r="AE363" s="89"/>
      <c r="AF363" s="89"/>
      <c r="AG363" s="89"/>
      <c r="AH363" s="89"/>
      <c r="AI363" s="213"/>
      <c r="AJ363" s="89"/>
      <c r="AK363" s="89"/>
      <c r="AL363" s="89"/>
      <c r="AM363" s="89"/>
      <c r="AN363" s="89"/>
      <c r="AO363" s="89"/>
      <c r="AP363" s="89"/>
      <c r="AQ363" s="89"/>
      <c r="AR363" s="89"/>
      <c r="AS363" s="89"/>
      <c r="AT363" s="89"/>
      <c r="AU363" s="89"/>
      <c r="AV363" s="89"/>
      <c r="AW363" s="89"/>
      <c r="AX363" s="89"/>
      <c r="AY363" s="89"/>
      <c r="AZ363" s="89"/>
      <c r="BA363" s="89"/>
      <c r="BB363" s="89"/>
      <c r="BC363" s="89"/>
      <c r="BD363" s="213"/>
      <c r="BE363" s="213"/>
      <c r="BH363" s="205"/>
      <c r="BI363" s="205"/>
    </row>
    <row r="364" spans="1:64" ht="25.5" customHeight="1" x14ac:dyDescent="0.25">
      <c r="A364" s="16"/>
      <c r="B364" s="307" t="s">
        <v>96</v>
      </c>
      <c r="C364" s="534" t="s">
        <v>835</v>
      </c>
      <c r="D364" s="534"/>
      <c r="E364" s="534"/>
      <c r="F364" s="534"/>
      <c r="G364" s="534"/>
      <c r="H364" s="534"/>
      <c r="I364" s="114"/>
      <c r="J364" s="115"/>
      <c r="K364" s="115"/>
      <c r="L364" s="115"/>
      <c r="M364" s="115"/>
      <c r="N364" s="115"/>
      <c r="O364" s="115"/>
      <c r="P364" s="115"/>
      <c r="Q364" s="115"/>
      <c r="R364" s="115"/>
      <c r="S364" s="115"/>
      <c r="T364" s="115"/>
      <c r="U364" s="115"/>
      <c r="Y364" s="44"/>
      <c r="BH364" s="205"/>
      <c r="BI364" s="205"/>
    </row>
    <row r="365" spans="1:64" ht="37.5" customHeight="1" x14ac:dyDescent="0.25">
      <c r="A365" s="536" t="s">
        <v>12</v>
      </c>
      <c r="B365" s="526" t="s">
        <v>13</v>
      </c>
      <c r="C365" s="526" t="s">
        <v>14</v>
      </c>
      <c r="D365" s="521" t="s">
        <v>15</v>
      </c>
      <c r="E365" s="521" t="s">
        <v>16</v>
      </c>
      <c r="F365" s="570" t="s">
        <v>660</v>
      </c>
      <c r="G365" s="540" t="s">
        <v>433</v>
      </c>
      <c r="H365" s="541"/>
      <c r="I365" s="541"/>
      <c r="J365" s="535" t="s">
        <v>662</v>
      </c>
      <c r="K365" s="535"/>
      <c r="L365" s="535"/>
      <c r="M365" s="535"/>
      <c r="N365" s="535"/>
      <c r="O365" s="535"/>
      <c r="P365" s="535"/>
      <c r="Q365" s="535"/>
      <c r="R365" s="535"/>
      <c r="S365" s="535"/>
      <c r="T365" s="535"/>
      <c r="U365" s="535"/>
      <c r="AA365" s="170"/>
      <c r="AB365" s="242"/>
      <c r="BH365" s="169"/>
      <c r="BI365" s="169"/>
    </row>
    <row r="366" spans="1:64" ht="37.5" customHeight="1" x14ac:dyDescent="0.25">
      <c r="A366" s="537"/>
      <c r="B366" s="527"/>
      <c r="C366" s="527"/>
      <c r="D366" s="521"/>
      <c r="E366" s="521"/>
      <c r="F366" s="571"/>
      <c r="G366" s="556" t="s">
        <v>661</v>
      </c>
      <c r="H366" s="556"/>
      <c r="I366" s="540"/>
      <c r="J366" s="535" t="s">
        <v>526</v>
      </c>
      <c r="K366" s="535"/>
      <c r="L366" s="535"/>
      <c r="M366" s="535"/>
      <c r="N366" s="535"/>
      <c r="O366" s="535"/>
      <c r="P366" s="535"/>
      <c r="Q366" s="535"/>
      <c r="R366" s="535"/>
      <c r="S366" s="535"/>
      <c r="T366" s="535"/>
      <c r="U366" s="535"/>
      <c r="AA366" s="170"/>
      <c r="AB366" s="242"/>
      <c r="BH366" s="169"/>
      <c r="BI366" s="169"/>
    </row>
    <row r="367" spans="1:64" ht="37.5" customHeight="1" x14ac:dyDescent="0.25">
      <c r="A367" s="537"/>
      <c r="B367" s="527"/>
      <c r="C367" s="527"/>
      <c r="D367" s="521"/>
      <c r="E367" s="521"/>
      <c r="F367" s="571"/>
      <c r="G367" s="585">
        <v>2024</v>
      </c>
      <c r="H367" s="585">
        <v>2025</v>
      </c>
      <c r="I367" s="585">
        <v>2026</v>
      </c>
      <c r="J367" s="308"/>
      <c r="K367" s="308"/>
      <c r="L367" s="308"/>
      <c r="M367" s="308"/>
      <c r="N367" s="308"/>
      <c r="O367" s="308"/>
      <c r="P367" s="308"/>
      <c r="Q367" s="308"/>
      <c r="R367" s="308"/>
      <c r="S367" s="308"/>
      <c r="T367" s="308"/>
      <c r="U367" s="308"/>
      <c r="AC367" s="89"/>
      <c r="AD367" s="213"/>
      <c r="AE367" s="58"/>
      <c r="AF367" s="89"/>
      <c r="AG367" s="89"/>
      <c r="AH367" s="89"/>
      <c r="AI367" s="213"/>
      <c r="AJ367" s="89"/>
      <c r="AK367" s="89"/>
      <c r="AL367" s="89"/>
      <c r="AM367" s="89"/>
      <c r="AN367" s="89"/>
      <c r="AO367" s="89"/>
      <c r="AP367" s="89"/>
      <c r="AQ367" s="89"/>
      <c r="AR367" s="89"/>
      <c r="AS367" s="89"/>
      <c r="AT367" s="89"/>
      <c r="AU367" s="89"/>
      <c r="AV367" s="89"/>
      <c r="AW367" s="89"/>
      <c r="AX367" s="89"/>
      <c r="AY367" s="89"/>
      <c r="AZ367" s="89"/>
      <c r="BA367" s="89"/>
      <c r="BB367" s="89"/>
      <c r="BC367" s="89"/>
      <c r="BD367" s="89"/>
      <c r="BE367" s="89"/>
      <c r="BH367" s="169"/>
      <c r="BI367" s="169"/>
    </row>
    <row r="368" spans="1:64" ht="37.5" customHeight="1" x14ac:dyDescent="0.25">
      <c r="A368" s="538"/>
      <c r="B368" s="528"/>
      <c r="C368" s="528"/>
      <c r="D368" s="521"/>
      <c r="E368" s="521"/>
      <c r="F368" s="572"/>
      <c r="G368" s="586"/>
      <c r="H368" s="586"/>
      <c r="I368" s="586"/>
      <c r="J368" s="309" t="s">
        <v>499</v>
      </c>
      <c r="K368" s="309" t="s">
        <v>500</v>
      </c>
      <c r="L368" s="309" t="s">
        <v>501</v>
      </c>
      <c r="M368" s="309" t="s">
        <v>502</v>
      </c>
      <c r="N368" s="309" t="s">
        <v>503</v>
      </c>
      <c r="O368" s="309" t="s">
        <v>504</v>
      </c>
      <c r="P368" s="309" t="s">
        <v>505</v>
      </c>
      <c r="Q368" s="309" t="s">
        <v>506</v>
      </c>
      <c r="R368" s="309" t="s">
        <v>507</v>
      </c>
      <c r="S368" s="309" t="s">
        <v>508</v>
      </c>
      <c r="T368" s="309" t="s">
        <v>509</v>
      </c>
      <c r="U368" s="309" t="s">
        <v>510</v>
      </c>
      <c r="AC368" s="89"/>
      <c r="AD368" s="213"/>
      <c r="AE368" s="58"/>
      <c r="AF368" s="89"/>
      <c r="AG368" s="89"/>
      <c r="AH368" s="89"/>
      <c r="AI368" s="213"/>
      <c r="AJ368" s="89"/>
      <c r="AK368" s="89"/>
      <c r="AL368" s="89"/>
      <c r="AM368" s="89"/>
      <c r="AN368" s="89"/>
      <c r="AO368" s="89"/>
      <c r="AP368" s="89"/>
      <c r="AQ368" s="89"/>
      <c r="AR368" s="89"/>
      <c r="AS368" s="89"/>
      <c r="AT368" s="89"/>
      <c r="AU368" s="89"/>
      <c r="AV368" s="89"/>
      <c r="AW368" s="89"/>
      <c r="AX368" s="89"/>
      <c r="AY368" s="89"/>
      <c r="AZ368" s="89"/>
      <c r="BA368" s="89"/>
      <c r="BB368" s="89"/>
      <c r="BC368" s="89"/>
      <c r="BD368" s="89"/>
      <c r="BE368" s="89"/>
      <c r="BH368" s="205"/>
      <c r="BI368" s="205"/>
    </row>
    <row r="369" spans="1:64" ht="37.5" customHeight="1" x14ac:dyDescent="0.25">
      <c r="A369" s="521" t="s">
        <v>598</v>
      </c>
      <c r="B369" s="623" t="s">
        <v>446</v>
      </c>
      <c r="C369" s="559" t="s">
        <v>851</v>
      </c>
      <c r="D369" s="560"/>
      <c r="E369" s="561"/>
      <c r="F369" s="310">
        <f>+F370+F372</f>
        <v>320</v>
      </c>
      <c r="G369" s="310">
        <f t="shared" ref="G369:U369" si="139">+G370+G372</f>
        <v>320</v>
      </c>
      <c r="H369" s="310">
        <f t="shared" si="139"/>
        <v>320</v>
      </c>
      <c r="I369" s="310">
        <f t="shared" si="139"/>
        <v>320</v>
      </c>
      <c r="J369" s="310">
        <f t="shared" si="139"/>
        <v>26</v>
      </c>
      <c r="K369" s="310">
        <f t="shared" si="139"/>
        <v>27</v>
      </c>
      <c r="L369" s="310">
        <f t="shared" si="139"/>
        <v>26</v>
      </c>
      <c r="M369" s="310">
        <f t="shared" si="139"/>
        <v>27</v>
      </c>
      <c r="N369" s="310">
        <f t="shared" si="139"/>
        <v>26</v>
      </c>
      <c r="O369" s="310">
        <f t="shared" si="139"/>
        <v>26</v>
      </c>
      <c r="P369" s="310">
        <f t="shared" si="139"/>
        <v>27</v>
      </c>
      <c r="Q369" s="310">
        <f t="shared" si="139"/>
        <v>26</v>
      </c>
      <c r="R369" s="310">
        <f t="shared" si="139"/>
        <v>27</v>
      </c>
      <c r="S369" s="310">
        <f t="shared" si="139"/>
        <v>27</v>
      </c>
      <c r="T369" s="310">
        <f t="shared" si="139"/>
        <v>27</v>
      </c>
      <c r="U369" s="310">
        <f t="shared" si="139"/>
        <v>28</v>
      </c>
      <c r="AC369" s="176"/>
      <c r="AD369" s="177"/>
      <c r="AE369" s="234"/>
      <c r="AF369" s="178"/>
      <c r="AG369" s="238"/>
      <c r="AH369" s="178"/>
      <c r="AI369" s="235"/>
      <c r="AJ369" s="178"/>
      <c r="AK369" s="238"/>
      <c r="AL369" s="178"/>
      <c r="AM369" s="238"/>
      <c r="AN369" s="178"/>
      <c r="AO369" s="238"/>
      <c r="AP369" s="178"/>
      <c r="AQ369" s="238"/>
      <c r="AR369" s="178"/>
      <c r="AS369" s="238"/>
      <c r="AT369" s="178"/>
      <c r="AU369" s="238"/>
      <c r="AV369" s="178"/>
      <c r="AW369" s="238"/>
      <c r="AX369" s="178"/>
      <c r="AY369" s="238"/>
      <c r="AZ369" s="178"/>
      <c r="BA369" s="238"/>
      <c r="BB369" s="178"/>
      <c r="BC369" s="84"/>
      <c r="BD369" s="204"/>
      <c r="BE369" s="175"/>
      <c r="BH369" s="181">
        <f>+BK369-AC369</f>
        <v>0</v>
      </c>
      <c r="BI369" s="181">
        <f>+BL369-AD369</f>
        <v>0</v>
      </c>
      <c r="BJ369" s="208"/>
      <c r="BK369" s="181"/>
      <c r="BL369" s="181"/>
    </row>
    <row r="370" spans="1:64" ht="36.75" customHeight="1" x14ac:dyDescent="0.25">
      <c r="A370" s="521"/>
      <c r="B370" s="624"/>
      <c r="C370" s="557" t="s">
        <v>146</v>
      </c>
      <c r="D370" s="306" t="s">
        <v>439</v>
      </c>
      <c r="E370" s="306"/>
      <c r="F370" s="310">
        <f t="shared" ref="F370:U370" si="140">+F371</f>
        <v>6</v>
      </c>
      <c r="G370" s="310">
        <f t="shared" si="140"/>
        <v>6</v>
      </c>
      <c r="H370" s="310">
        <f t="shared" si="140"/>
        <v>6</v>
      </c>
      <c r="I370" s="310">
        <f t="shared" si="140"/>
        <v>6</v>
      </c>
      <c r="J370" s="310">
        <f t="shared" si="140"/>
        <v>0</v>
      </c>
      <c r="K370" s="310">
        <f t="shared" si="140"/>
        <v>1</v>
      </c>
      <c r="L370" s="310">
        <f t="shared" si="140"/>
        <v>0</v>
      </c>
      <c r="M370" s="310">
        <f t="shared" si="140"/>
        <v>1</v>
      </c>
      <c r="N370" s="310">
        <f t="shared" si="140"/>
        <v>0</v>
      </c>
      <c r="O370" s="310">
        <f t="shared" si="140"/>
        <v>0</v>
      </c>
      <c r="P370" s="310">
        <f t="shared" si="140"/>
        <v>1</v>
      </c>
      <c r="Q370" s="310">
        <f t="shared" si="140"/>
        <v>0</v>
      </c>
      <c r="R370" s="310">
        <f t="shared" si="140"/>
        <v>1</v>
      </c>
      <c r="S370" s="310">
        <f t="shared" si="140"/>
        <v>1</v>
      </c>
      <c r="T370" s="310">
        <f t="shared" si="140"/>
        <v>0</v>
      </c>
      <c r="U370" s="310">
        <f t="shared" si="140"/>
        <v>1</v>
      </c>
      <c r="V370" s="109"/>
      <c r="W370" s="109"/>
      <c r="X370" s="109"/>
      <c r="Y370" s="109"/>
      <c r="Z370" s="109"/>
      <c r="AC370" s="176">
        <f>+AE370+AF370+AH370+AJ370+AL370+AN370+AP370+AR370+AT370+AV370+AX370+AZ370+BB370</f>
        <v>50000</v>
      </c>
      <c r="AD370" s="177">
        <f>+AG370+AI370+AK370+AM370+AO370+AQ370+AS370+AU370+AW370+AY370+BA370+BC370</f>
        <v>0</v>
      </c>
      <c r="AE370" s="234">
        <v>50000</v>
      </c>
      <c r="AF370" s="178"/>
      <c r="AG370" s="235"/>
      <c r="AH370" s="178"/>
      <c r="AI370" s="235"/>
      <c r="AJ370" s="178"/>
      <c r="AK370" s="236"/>
      <c r="AL370" s="178"/>
      <c r="AM370" s="238"/>
      <c r="AN370" s="178"/>
      <c r="AO370" s="238"/>
      <c r="AP370" s="178"/>
      <c r="AQ370" s="237"/>
      <c r="AR370" s="178"/>
      <c r="AS370" s="237"/>
      <c r="AT370" s="178"/>
      <c r="AU370" s="237"/>
      <c r="AV370" s="178"/>
      <c r="AW370" s="237"/>
      <c r="AX370" s="178"/>
      <c r="AY370" s="237"/>
      <c r="AZ370" s="178"/>
      <c r="BA370" s="237"/>
      <c r="BB370" s="178"/>
      <c r="BC370" s="84"/>
      <c r="BD370" s="204">
        <f t="shared" ref="BD370" si="141">+AG370+AI370+AK370+AM370+AO370+AQ370+AS370+AU370+AW370+AY370+BA370+BC370</f>
        <v>0</v>
      </c>
      <c r="BE370" s="175">
        <f t="shared" ref="BE370" si="142">+BD370/AC370*100</f>
        <v>0</v>
      </c>
      <c r="BH370" s="169"/>
      <c r="BI370" s="169"/>
    </row>
    <row r="371" spans="1:64" ht="51" customHeight="1" x14ac:dyDescent="0.25">
      <c r="A371" s="521"/>
      <c r="B371" s="624"/>
      <c r="C371" s="557"/>
      <c r="D371" s="324" t="s">
        <v>809</v>
      </c>
      <c r="E371" s="9" t="s">
        <v>46</v>
      </c>
      <c r="F371" s="310">
        <f>SUM(J371:U371)</f>
        <v>6</v>
      </c>
      <c r="G371" s="278">
        <v>6</v>
      </c>
      <c r="H371" s="343">
        <v>6</v>
      </c>
      <c r="I371" s="343">
        <v>6</v>
      </c>
      <c r="J371" s="278">
        <v>0</v>
      </c>
      <c r="K371" s="334">
        <v>1</v>
      </c>
      <c r="L371" s="334">
        <v>0</v>
      </c>
      <c r="M371" s="334">
        <v>1</v>
      </c>
      <c r="N371" s="334">
        <v>0</v>
      </c>
      <c r="O371" s="334">
        <v>0</v>
      </c>
      <c r="P371" s="334">
        <v>1</v>
      </c>
      <c r="Q371" s="334">
        <v>0</v>
      </c>
      <c r="R371" s="334">
        <v>1</v>
      </c>
      <c r="S371" s="334">
        <v>1</v>
      </c>
      <c r="T371" s="334">
        <v>0</v>
      </c>
      <c r="U371" s="278">
        <v>1</v>
      </c>
      <c r="AC371" s="176"/>
      <c r="AD371" s="177"/>
      <c r="AE371" s="234"/>
      <c r="AF371" s="178"/>
      <c r="AG371" s="235"/>
      <c r="AH371" s="178"/>
      <c r="AI371" s="235"/>
      <c r="AJ371" s="178"/>
      <c r="AK371" s="236"/>
      <c r="AL371" s="178"/>
      <c r="AM371" s="238"/>
      <c r="AN371" s="178"/>
      <c r="AO371" s="238"/>
      <c r="AP371" s="178"/>
      <c r="AQ371" s="237"/>
      <c r="AR371" s="178"/>
      <c r="AS371" s="237"/>
      <c r="AT371" s="178"/>
      <c r="AU371" s="237"/>
      <c r="AV371" s="178"/>
      <c r="AW371" s="237"/>
      <c r="AX371" s="178"/>
      <c r="AY371" s="237"/>
      <c r="AZ371" s="178"/>
      <c r="BA371" s="237"/>
      <c r="BB371" s="178"/>
      <c r="BC371" s="84"/>
      <c r="BD371" s="204">
        <f t="shared" ref="BD371:BD399" si="143">+AG371+AI371+AK371+AM371+AO371+AQ371+AS371+AU371+AW371+AY371+BA371+BC371</f>
        <v>0</v>
      </c>
      <c r="BE371" s="175" t="e">
        <f t="shared" ref="BE371:BE399" si="144">+BD371/AC371*100</f>
        <v>#DIV/0!</v>
      </c>
      <c r="BH371" s="169"/>
      <c r="BI371" s="169"/>
    </row>
    <row r="372" spans="1:64" ht="38.25" customHeight="1" x14ac:dyDescent="0.25">
      <c r="A372" s="521"/>
      <c r="B372" s="624"/>
      <c r="C372" s="557" t="s">
        <v>468</v>
      </c>
      <c r="D372" s="306" t="s">
        <v>439</v>
      </c>
      <c r="E372" s="306"/>
      <c r="F372" s="310">
        <f t="shared" ref="F372:U372" si="145">+F373</f>
        <v>314</v>
      </c>
      <c r="G372" s="310">
        <f t="shared" si="145"/>
        <v>314</v>
      </c>
      <c r="H372" s="310">
        <f t="shared" si="145"/>
        <v>314</v>
      </c>
      <c r="I372" s="310">
        <f t="shared" si="145"/>
        <v>314</v>
      </c>
      <c r="J372" s="310">
        <f t="shared" si="145"/>
        <v>26</v>
      </c>
      <c r="K372" s="310">
        <f t="shared" si="145"/>
        <v>26</v>
      </c>
      <c r="L372" s="310">
        <f t="shared" si="145"/>
        <v>26</v>
      </c>
      <c r="M372" s="310">
        <f t="shared" si="145"/>
        <v>26</v>
      </c>
      <c r="N372" s="310">
        <f t="shared" si="145"/>
        <v>26</v>
      </c>
      <c r="O372" s="310">
        <f t="shared" si="145"/>
        <v>26</v>
      </c>
      <c r="P372" s="310">
        <f t="shared" si="145"/>
        <v>26</v>
      </c>
      <c r="Q372" s="310">
        <f t="shared" si="145"/>
        <v>26</v>
      </c>
      <c r="R372" s="310">
        <f t="shared" si="145"/>
        <v>26</v>
      </c>
      <c r="S372" s="310">
        <f t="shared" si="145"/>
        <v>26</v>
      </c>
      <c r="T372" s="310">
        <f t="shared" si="145"/>
        <v>27</v>
      </c>
      <c r="U372" s="310">
        <f t="shared" si="145"/>
        <v>27</v>
      </c>
      <c r="AC372" s="176">
        <f>+AE372+AF372+AH372+AJ372+AL372+AN372+AP372+AR372+AT372+AV372+AX372+AZ372+BB372</f>
        <v>6000</v>
      </c>
      <c r="AD372" s="177">
        <f>+AG372+AI372+AK372+AM372+AO372+AQ372+AS372+AU372+AW372+AY372+BA372+BC372</f>
        <v>0</v>
      </c>
      <c r="AE372" s="234">
        <v>6000</v>
      </c>
      <c r="AF372" s="178"/>
      <c r="AG372" s="235"/>
      <c r="AH372" s="178"/>
      <c r="AI372" s="235"/>
      <c r="AJ372" s="178"/>
      <c r="AK372" s="236"/>
      <c r="AL372" s="178"/>
      <c r="AM372" s="238"/>
      <c r="AN372" s="178"/>
      <c r="AO372" s="238"/>
      <c r="AP372" s="178"/>
      <c r="AQ372" s="237"/>
      <c r="AR372" s="178"/>
      <c r="AS372" s="237"/>
      <c r="AT372" s="178"/>
      <c r="AU372" s="237"/>
      <c r="AV372" s="178"/>
      <c r="AW372" s="237"/>
      <c r="AX372" s="178"/>
      <c r="AY372" s="237"/>
      <c r="AZ372" s="178"/>
      <c r="BA372" s="237"/>
      <c r="BB372" s="178"/>
      <c r="BC372" s="84"/>
      <c r="BD372" s="204">
        <f t="shared" si="143"/>
        <v>0</v>
      </c>
      <c r="BE372" s="175">
        <f t="shared" si="144"/>
        <v>0</v>
      </c>
      <c r="BH372" s="181">
        <f>+BK372-AC372</f>
        <v>-6000</v>
      </c>
      <c r="BI372" s="181">
        <f>+BL372-AD372</f>
        <v>0</v>
      </c>
      <c r="BJ372" s="208"/>
      <c r="BK372" s="181"/>
      <c r="BL372" s="181"/>
    </row>
    <row r="373" spans="1:64" ht="48.75" customHeight="1" x14ac:dyDescent="0.25">
      <c r="A373" s="521"/>
      <c r="B373" s="625"/>
      <c r="C373" s="557"/>
      <c r="D373" s="32" t="s">
        <v>469</v>
      </c>
      <c r="E373" s="9" t="s">
        <v>147</v>
      </c>
      <c r="F373" s="310">
        <f>SUM(J373:U373)</f>
        <v>314</v>
      </c>
      <c r="G373" s="278">
        <v>314</v>
      </c>
      <c r="H373" s="343">
        <v>314</v>
      </c>
      <c r="I373" s="343">
        <v>314</v>
      </c>
      <c r="J373" s="278">
        <v>26</v>
      </c>
      <c r="K373" s="278">
        <v>26</v>
      </c>
      <c r="L373" s="278">
        <v>26</v>
      </c>
      <c r="M373" s="278">
        <v>26</v>
      </c>
      <c r="N373" s="278">
        <v>26</v>
      </c>
      <c r="O373" s="278">
        <v>26</v>
      </c>
      <c r="P373" s="278">
        <v>26</v>
      </c>
      <c r="Q373" s="278">
        <v>26</v>
      </c>
      <c r="R373" s="278">
        <v>26</v>
      </c>
      <c r="S373" s="278">
        <v>26</v>
      </c>
      <c r="T373" s="278">
        <v>27</v>
      </c>
      <c r="U373" s="278">
        <v>27</v>
      </c>
      <c r="AC373" s="176"/>
      <c r="AD373" s="177"/>
      <c r="AE373" s="234"/>
      <c r="AF373" s="178"/>
      <c r="AG373" s="235"/>
      <c r="AH373" s="178"/>
      <c r="AI373" s="235"/>
      <c r="AJ373" s="178"/>
      <c r="AK373" s="236"/>
      <c r="AL373" s="178"/>
      <c r="AM373" s="238"/>
      <c r="AN373" s="178"/>
      <c r="AO373" s="238"/>
      <c r="AP373" s="178"/>
      <c r="AQ373" s="237"/>
      <c r="AR373" s="178"/>
      <c r="AS373" s="237"/>
      <c r="AT373" s="178"/>
      <c r="AU373" s="237"/>
      <c r="AV373" s="178"/>
      <c r="AW373" s="237"/>
      <c r="AX373" s="178"/>
      <c r="AY373" s="237"/>
      <c r="AZ373" s="178"/>
      <c r="BA373" s="237"/>
      <c r="BB373" s="178"/>
      <c r="BC373" s="84"/>
      <c r="BD373" s="204">
        <f t="shared" si="143"/>
        <v>0</v>
      </c>
      <c r="BE373" s="175" t="e">
        <f t="shared" si="144"/>
        <v>#DIV/0!</v>
      </c>
      <c r="BH373" s="169"/>
      <c r="BI373" s="169"/>
    </row>
    <row r="374" spans="1:64" ht="48.75" customHeight="1" x14ac:dyDescent="0.25">
      <c r="A374" s="521"/>
      <c r="B374" s="536" t="s">
        <v>784</v>
      </c>
      <c r="C374" s="559" t="s">
        <v>851</v>
      </c>
      <c r="D374" s="560"/>
      <c r="E374" s="561"/>
      <c r="F374" s="310">
        <f>+F375+F377</f>
        <v>167769</v>
      </c>
      <c r="G374" s="310">
        <f t="shared" ref="G374:U374" si="146">+G375+G377</f>
        <v>167769</v>
      </c>
      <c r="H374" s="310">
        <f t="shared" si="146"/>
        <v>167769</v>
      </c>
      <c r="I374" s="310">
        <f t="shared" si="146"/>
        <v>167769</v>
      </c>
      <c r="J374" s="310">
        <f t="shared" si="146"/>
        <v>13980</v>
      </c>
      <c r="K374" s="310">
        <f t="shared" si="146"/>
        <v>13980</v>
      </c>
      <c r="L374" s="310">
        <f t="shared" si="146"/>
        <v>13980</v>
      </c>
      <c r="M374" s="310">
        <f t="shared" si="146"/>
        <v>13980</v>
      </c>
      <c r="N374" s="310">
        <f t="shared" si="146"/>
        <v>13980</v>
      </c>
      <c r="O374" s="310">
        <f t="shared" si="146"/>
        <v>13980</v>
      </c>
      <c r="P374" s="310">
        <f t="shared" si="146"/>
        <v>13981</v>
      </c>
      <c r="Q374" s="310">
        <f t="shared" si="146"/>
        <v>13981</v>
      </c>
      <c r="R374" s="310">
        <f t="shared" si="146"/>
        <v>13982</v>
      </c>
      <c r="S374" s="310">
        <f t="shared" si="146"/>
        <v>13982</v>
      </c>
      <c r="T374" s="310">
        <f t="shared" si="146"/>
        <v>13982</v>
      </c>
      <c r="U374" s="310">
        <f t="shared" si="146"/>
        <v>13981</v>
      </c>
      <c r="AC374" s="176"/>
      <c r="AD374" s="177"/>
      <c r="AE374" s="234"/>
      <c r="AF374" s="178"/>
      <c r="AG374" s="235"/>
      <c r="AH374" s="178"/>
      <c r="AI374" s="235"/>
      <c r="AJ374" s="178"/>
      <c r="AK374" s="236"/>
      <c r="AL374" s="178"/>
      <c r="AM374" s="238"/>
      <c r="AN374" s="178"/>
      <c r="AO374" s="238"/>
      <c r="AP374" s="178"/>
      <c r="AQ374" s="237"/>
      <c r="AR374" s="178"/>
      <c r="AS374" s="237"/>
      <c r="AT374" s="178"/>
      <c r="AU374" s="237"/>
      <c r="AV374" s="178"/>
      <c r="AW374" s="237"/>
      <c r="AX374" s="178"/>
      <c r="AY374" s="237"/>
      <c r="AZ374" s="178"/>
      <c r="BA374" s="237"/>
      <c r="BB374" s="178"/>
      <c r="BC374" s="84"/>
      <c r="BD374" s="204">
        <f t="shared" si="143"/>
        <v>0</v>
      </c>
      <c r="BE374" s="175" t="e">
        <f t="shared" si="144"/>
        <v>#DIV/0!</v>
      </c>
      <c r="BH374" s="169"/>
      <c r="BI374" s="169"/>
    </row>
    <row r="375" spans="1:64" ht="42" customHeight="1" x14ac:dyDescent="0.25">
      <c r="A375" s="521"/>
      <c r="B375" s="537"/>
      <c r="C375" s="557" t="s">
        <v>789</v>
      </c>
      <c r="D375" s="306" t="s">
        <v>439</v>
      </c>
      <c r="E375" s="306"/>
      <c r="F375" s="310">
        <f t="shared" ref="F375:U375" si="147">+F376</f>
        <v>107393</v>
      </c>
      <c r="G375" s="310">
        <f t="shared" si="147"/>
        <v>107393</v>
      </c>
      <c r="H375" s="310">
        <f t="shared" si="147"/>
        <v>107393</v>
      </c>
      <c r="I375" s="310">
        <f t="shared" si="147"/>
        <v>107393</v>
      </c>
      <c r="J375" s="310">
        <f t="shared" si="147"/>
        <v>8949</v>
      </c>
      <c r="K375" s="310">
        <f t="shared" si="147"/>
        <v>8949</v>
      </c>
      <c r="L375" s="310">
        <f t="shared" si="147"/>
        <v>8949</v>
      </c>
      <c r="M375" s="310">
        <f t="shared" si="147"/>
        <v>8949</v>
      </c>
      <c r="N375" s="310">
        <f t="shared" si="147"/>
        <v>8949</v>
      </c>
      <c r="O375" s="310">
        <f t="shared" si="147"/>
        <v>8949</v>
      </c>
      <c r="P375" s="310">
        <f t="shared" si="147"/>
        <v>8950</v>
      </c>
      <c r="Q375" s="310">
        <f t="shared" si="147"/>
        <v>8950</v>
      </c>
      <c r="R375" s="310">
        <f t="shared" si="147"/>
        <v>8950</v>
      </c>
      <c r="S375" s="310">
        <f t="shared" si="147"/>
        <v>8950</v>
      </c>
      <c r="T375" s="310">
        <f t="shared" si="147"/>
        <v>8950</v>
      </c>
      <c r="U375" s="310">
        <f t="shared" si="147"/>
        <v>8949</v>
      </c>
      <c r="AC375" s="176">
        <f>+AE375+AF375+AH375+AJ375+AL375+AN375+AP375+AR375+AT375+AV375+AX375+AZ375+BB375</f>
        <v>34296</v>
      </c>
      <c r="AD375" s="177">
        <f>+AG375+AI375+AK375+AM375+AO375+AQ375+AS375+AU375+AW375+AY375+BA375+BC375</f>
        <v>0</v>
      </c>
      <c r="AE375" s="234">
        <v>34296</v>
      </c>
      <c r="AF375" s="178"/>
      <c r="AG375" s="235"/>
      <c r="AH375" s="178"/>
      <c r="AI375" s="235"/>
      <c r="AJ375" s="178"/>
      <c r="AK375" s="236"/>
      <c r="AL375" s="178"/>
      <c r="AM375" s="238"/>
      <c r="AN375" s="178"/>
      <c r="AO375" s="238"/>
      <c r="AP375" s="178"/>
      <c r="AQ375" s="237"/>
      <c r="AR375" s="178"/>
      <c r="AS375" s="237"/>
      <c r="AT375" s="178"/>
      <c r="AU375" s="237"/>
      <c r="AV375" s="178"/>
      <c r="AW375" s="237"/>
      <c r="AX375" s="178"/>
      <c r="AY375" s="237"/>
      <c r="AZ375" s="178"/>
      <c r="BA375" s="237"/>
      <c r="BB375" s="178"/>
      <c r="BC375" s="84"/>
      <c r="BD375" s="204">
        <f t="shared" si="143"/>
        <v>0</v>
      </c>
      <c r="BE375" s="175">
        <f t="shared" si="144"/>
        <v>0</v>
      </c>
      <c r="BH375" s="181">
        <f>+BK375-AC375</f>
        <v>-34296</v>
      </c>
      <c r="BI375" s="181">
        <f>+BL375-AD375</f>
        <v>0</v>
      </c>
      <c r="BJ375" s="208"/>
      <c r="BK375" s="181"/>
      <c r="BL375" s="181"/>
    </row>
    <row r="376" spans="1:64" ht="42" customHeight="1" x14ac:dyDescent="0.25">
      <c r="A376" s="521"/>
      <c r="B376" s="537"/>
      <c r="C376" s="557"/>
      <c r="D376" s="32" t="s">
        <v>574</v>
      </c>
      <c r="E376" s="9" t="s">
        <v>33</v>
      </c>
      <c r="F376" s="310">
        <f>SUM(J376:U376)</f>
        <v>107393</v>
      </c>
      <c r="G376" s="344">
        <v>107393</v>
      </c>
      <c r="H376" s="344">
        <v>107393</v>
      </c>
      <c r="I376" s="344">
        <v>107393</v>
      </c>
      <c r="J376" s="279">
        <v>8949</v>
      </c>
      <c r="K376" s="279">
        <v>8949</v>
      </c>
      <c r="L376" s="337">
        <v>8949</v>
      </c>
      <c r="M376" s="337">
        <v>8949</v>
      </c>
      <c r="N376" s="337">
        <v>8949</v>
      </c>
      <c r="O376" s="337">
        <v>8949</v>
      </c>
      <c r="P376" s="337">
        <v>8950</v>
      </c>
      <c r="Q376" s="337">
        <v>8950</v>
      </c>
      <c r="R376" s="337">
        <v>8950</v>
      </c>
      <c r="S376" s="337">
        <v>8950</v>
      </c>
      <c r="T376" s="337">
        <v>8950</v>
      </c>
      <c r="U376" s="279">
        <v>8949</v>
      </c>
      <c r="AC376" s="176"/>
      <c r="AD376" s="177"/>
      <c r="AE376" s="234"/>
      <c r="AF376" s="178"/>
      <c r="AG376" s="235"/>
      <c r="AH376" s="178"/>
      <c r="AI376" s="235"/>
      <c r="AJ376" s="178"/>
      <c r="AK376" s="236"/>
      <c r="AL376" s="178"/>
      <c r="AM376" s="238"/>
      <c r="AN376" s="178"/>
      <c r="AO376" s="238"/>
      <c r="AP376" s="178"/>
      <c r="AQ376" s="237"/>
      <c r="AR376" s="178"/>
      <c r="AS376" s="237"/>
      <c r="AT376" s="178"/>
      <c r="AU376" s="237"/>
      <c r="AV376" s="178"/>
      <c r="AW376" s="237"/>
      <c r="AX376" s="178"/>
      <c r="AY376" s="237"/>
      <c r="AZ376" s="178"/>
      <c r="BA376" s="237"/>
      <c r="BB376" s="178"/>
      <c r="BC376" s="84"/>
      <c r="BD376" s="204">
        <f t="shared" si="143"/>
        <v>0</v>
      </c>
      <c r="BE376" s="175" t="e">
        <f t="shared" si="144"/>
        <v>#DIV/0!</v>
      </c>
      <c r="BH376" s="169"/>
      <c r="BI376" s="169"/>
    </row>
    <row r="377" spans="1:64" ht="42" customHeight="1" x14ac:dyDescent="0.25">
      <c r="A377" s="521"/>
      <c r="B377" s="537"/>
      <c r="C377" s="539" t="s">
        <v>790</v>
      </c>
      <c r="D377" s="306" t="s">
        <v>439</v>
      </c>
      <c r="E377" s="306"/>
      <c r="F377" s="310">
        <f t="shared" ref="F377:U377" si="148">+F378</f>
        <v>60376</v>
      </c>
      <c r="G377" s="310">
        <f t="shared" si="148"/>
        <v>60376</v>
      </c>
      <c r="H377" s="310">
        <f t="shared" si="148"/>
        <v>60376</v>
      </c>
      <c r="I377" s="310">
        <f t="shared" si="148"/>
        <v>60376</v>
      </c>
      <c r="J377" s="310">
        <f t="shared" si="148"/>
        <v>5031</v>
      </c>
      <c r="K377" s="310">
        <f t="shared" si="148"/>
        <v>5031</v>
      </c>
      <c r="L377" s="310">
        <f t="shared" si="148"/>
        <v>5031</v>
      </c>
      <c r="M377" s="310">
        <f t="shared" si="148"/>
        <v>5031</v>
      </c>
      <c r="N377" s="310">
        <f t="shared" si="148"/>
        <v>5031</v>
      </c>
      <c r="O377" s="310">
        <f t="shared" si="148"/>
        <v>5031</v>
      </c>
      <c r="P377" s="310">
        <f t="shared" si="148"/>
        <v>5031</v>
      </c>
      <c r="Q377" s="310">
        <f t="shared" si="148"/>
        <v>5031</v>
      </c>
      <c r="R377" s="310">
        <f t="shared" si="148"/>
        <v>5032</v>
      </c>
      <c r="S377" s="310">
        <f t="shared" si="148"/>
        <v>5032</v>
      </c>
      <c r="T377" s="310">
        <f t="shared" si="148"/>
        <v>5032</v>
      </c>
      <c r="U377" s="310">
        <f t="shared" si="148"/>
        <v>5032</v>
      </c>
      <c r="AC377" s="176">
        <f>+AE377+AF377+AH377+AJ377+AL377+AN377+AP377+AR377+AT377+AV377+AX377+AZ377+BB377</f>
        <v>25000</v>
      </c>
      <c r="AD377" s="177">
        <f>+AG377+AI377+AK377+AM377+AO377+AQ377+AS377+AU377+AW377+AY377+BA377+BC377</f>
        <v>0</v>
      </c>
      <c r="AE377" s="234">
        <v>25000</v>
      </c>
      <c r="AF377" s="178"/>
      <c r="AG377" s="235"/>
      <c r="AH377" s="178"/>
      <c r="AI377" s="235"/>
      <c r="AJ377" s="178"/>
      <c r="AK377" s="236"/>
      <c r="AL377" s="178"/>
      <c r="AM377" s="238"/>
      <c r="AN377" s="178"/>
      <c r="AO377" s="238"/>
      <c r="AP377" s="178"/>
      <c r="AQ377" s="237"/>
      <c r="AR377" s="178"/>
      <c r="AS377" s="237"/>
      <c r="AT377" s="178"/>
      <c r="AU377" s="237"/>
      <c r="AV377" s="178"/>
      <c r="AW377" s="237"/>
      <c r="AX377" s="178"/>
      <c r="AY377" s="237"/>
      <c r="AZ377" s="178"/>
      <c r="BA377" s="237"/>
      <c r="BB377" s="178"/>
      <c r="BC377" s="84"/>
      <c r="BD377" s="204">
        <f t="shared" si="143"/>
        <v>0</v>
      </c>
      <c r="BE377" s="175">
        <f t="shared" si="144"/>
        <v>0</v>
      </c>
      <c r="BH377" s="181">
        <f>+BK377-AC377</f>
        <v>-25000</v>
      </c>
      <c r="BI377" s="181">
        <f>+BL377-AD377</f>
        <v>0</v>
      </c>
      <c r="BJ377" s="208"/>
      <c r="BK377" s="181"/>
      <c r="BL377" s="181"/>
    </row>
    <row r="378" spans="1:64" ht="107.25" customHeight="1" x14ac:dyDescent="0.25">
      <c r="A378" s="521"/>
      <c r="B378" s="538"/>
      <c r="C378" s="539"/>
      <c r="D378" s="24" t="s">
        <v>529</v>
      </c>
      <c r="E378" s="9" t="s">
        <v>33</v>
      </c>
      <c r="F378" s="310">
        <f>SUM(J378:U378)</f>
        <v>60376</v>
      </c>
      <c r="G378" s="344">
        <v>60376</v>
      </c>
      <c r="H378" s="344">
        <v>60376</v>
      </c>
      <c r="I378" s="344">
        <v>60376</v>
      </c>
      <c r="J378" s="345">
        <v>5031</v>
      </c>
      <c r="K378" s="337">
        <v>5031</v>
      </c>
      <c r="L378" s="337">
        <v>5031</v>
      </c>
      <c r="M378" s="337">
        <v>5031</v>
      </c>
      <c r="N378" s="337">
        <v>5031</v>
      </c>
      <c r="O378" s="337">
        <v>5031</v>
      </c>
      <c r="P378" s="337">
        <v>5031</v>
      </c>
      <c r="Q378" s="337">
        <v>5031</v>
      </c>
      <c r="R378" s="337">
        <v>5032</v>
      </c>
      <c r="S378" s="337">
        <v>5032</v>
      </c>
      <c r="T378" s="337">
        <v>5032</v>
      </c>
      <c r="U378" s="279">
        <v>5032</v>
      </c>
      <c r="AC378" s="176"/>
      <c r="AD378" s="177"/>
      <c r="AE378" s="234"/>
      <c r="AF378" s="178"/>
      <c r="AG378" s="235"/>
      <c r="AH378" s="178"/>
      <c r="AI378" s="235"/>
      <c r="AJ378" s="178"/>
      <c r="AK378" s="236"/>
      <c r="AL378" s="178"/>
      <c r="AM378" s="238"/>
      <c r="AN378" s="178"/>
      <c r="AO378" s="238"/>
      <c r="AP378" s="178"/>
      <c r="AQ378" s="237"/>
      <c r="AR378" s="178"/>
      <c r="AS378" s="237"/>
      <c r="AT378" s="178"/>
      <c r="AU378" s="237"/>
      <c r="AV378" s="178"/>
      <c r="AW378" s="237"/>
      <c r="AX378" s="178"/>
      <c r="AY378" s="237"/>
      <c r="AZ378" s="178"/>
      <c r="BA378" s="237"/>
      <c r="BB378" s="178"/>
      <c r="BC378" s="84"/>
      <c r="BD378" s="204">
        <f t="shared" si="143"/>
        <v>0</v>
      </c>
      <c r="BE378" s="175" t="e">
        <f t="shared" si="144"/>
        <v>#DIV/0!</v>
      </c>
      <c r="BH378" s="169"/>
      <c r="BI378" s="169"/>
    </row>
    <row r="379" spans="1:64" ht="49.5" customHeight="1" x14ac:dyDescent="0.25">
      <c r="A379" s="521"/>
      <c r="B379" s="536" t="s">
        <v>785</v>
      </c>
      <c r="C379" s="559" t="s">
        <v>851</v>
      </c>
      <c r="D379" s="560"/>
      <c r="E379" s="561"/>
      <c r="F379" s="310">
        <f>+F380+F382</f>
        <v>8726</v>
      </c>
      <c r="G379" s="310">
        <f t="shared" ref="G379:U379" si="149">+G380+G382</f>
        <v>8726</v>
      </c>
      <c r="H379" s="310">
        <f t="shared" si="149"/>
        <v>8726</v>
      </c>
      <c r="I379" s="310">
        <f t="shared" si="149"/>
        <v>8726</v>
      </c>
      <c r="J379" s="310">
        <f t="shared" si="149"/>
        <v>727</v>
      </c>
      <c r="K379" s="310">
        <f t="shared" si="149"/>
        <v>727</v>
      </c>
      <c r="L379" s="310">
        <f t="shared" si="149"/>
        <v>727</v>
      </c>
      <c r="M379" s="310">
        <f t="shared" si="149"/>
        <v>727</v>
      </c>
      <c r="N379" s="310">
        <f t="shared" si="149"/>
        <v>727</v>
      </c>
      <c r="O379" s="310">
        <f t="shared" si="149"/>
        <v>727</v>
      </c>
      <c r="P379" s="310">
        <f t="shared" si="149"/>
        <v>727</v>
      </c>
      <c r="Q379" s="310">
        <f t="shared" si="149"/>
        <v>727</v>
      </c>
      <c r="R379" s="310">
        <f t="shared" si="149"/>
        <v>727</v>
      </c>
      <c r="S379" s="310">
        <f t="shared" si="149"/>
        <v>727</v>
      </c>
      <c r="T379" s="310">
        <f t="shared" si="149"/>
        <v>728</v>
      </c>
      <c r="U379" s="310">
        <f t="shared" si="149"/>
        <v>728</v>
      </c>
      <c r="AC379" s="176"/>
      <c r="AD379" s="177"/>
      <c r="AE379" s="234"/>
      <c r="AF379" s="178"/>
      <c r="AG379" s="235"/>
      <c r="AH379" s="178"/>
      <c r="AI379" s="235"/>
      <c r="AJ379" s="178"/>
      <c r="AK379" s="236"/>
      <c r="AL379" s="178"/>
      <c r="AM379" s="238"/>
      <c r="AN379" s="178"/>
      <c r="AO379" s="238"/>
      <c r="AP379" s="178"/>
      <c r="AQ379" s="237"/>
      <c r="AR379" s="178"/>
      <c r="AS379" s="237"/>
      <c r="AT379" s="178"/>
      <c r="AU379" s="237"/>
      <c r="AV379" s="178"/>
      <c r="AW379" s="237"/>
      <c r="AX379" s="178"/>
      <c r="AY379" s="237"/>
      <c r="AZ379" s="178"/>
      <c r="BA379" s="237"/>
      <c r="BB379" s="178"/>
      <c r="BC379" s="84"/>
      <c r="BD379" s="204">
        <f t="shared" si="143"/>
        <v>0</v>
      </c>
      <c r="BE379" s="175" t="e">
        <f t="shared" si="144"/>
        <v>#DIV/0!</v>
      </c>
      <c r="BH379" s="169"/>
      <c r="BI379" s="169"/>
    </row>
    <row r="380" spans="1:64" ht="42" customHeight="1" x14ac:dyDescent="0.25">
      <c r="A380" s="521"/>
      <c r="B380" s="537"/>
      <c r="C380" s="557" t="s">
        <v>148</v>
      </c>
      <c r="D380" s="313" t="s">
        <v>439</v>
      </c>
      <c r="E380" s="314"/>
      <c r="F380" s="310">
        <f t="shared" ref="F380:U380" si="150">+F381</f>
        <v>5270</v>
      </c>
      <c r="G380" s="310">
        <f t="shared" si="150"/>
        <v>5270</v>
      </c>
      <c r="H380" s="310">
        <f t="shared" si="150"/>
        <v>5270</v>
      </c>
      <c r="I380" s="310">
        <f t="shared" si="150"/>
        <v>5270</v>
      </c>
      <c r="J380" s="310">
        <f t="shared" si="150"/>
        <v>439</v>
      </c>
      <c r="K380" s="310">
        <f t="shared" si="150"/>
        <v>439</v>
      </c>
      <c r="L380" s="310">
        <f t="shared" si="150"/>
        <v>439</v>
      </c>
      <c r="M380" s="310">
        <f t="shared" si="150"/>
        <v>439</v>
      </c>
      <c r="N380" s="310">
        <f t="shared" si="150"/>
        <v>439</v>
      </c>
      <c r="O380" s="310">
        <f t="shared" si="150"/>
        <v>439</v>
      </c>
      <c r="P380" s="310">
        <f t="shared" si="150"/>
        <v>439</v>
      </c>
      <c r="Q380" s="310">
        <f t="shared" si="150"/>
        <v>439</v>
      </c>
      <c r="R380" s="310">
        <f t="shared" si="150"/>
        <v>439</v>
      </c>
      <c r="S380" s="310">
        <f t="shared" si="150"/>
        <v>439</v>
      </c>
      <c r="T380" s="310">
        <f t="shared" si="150"/>
        <v>440</v>
      </c>
      <c r="U380" s="310">
        <f t="shared" si="150"/>
        <v>440</v>
      </c>
      <c r="AC380" s="176">
        <f>+AE380+AF380+AH380+AJ380+AL380+AN380+AP380+AR380+AT380+AV380+AX380+AZ380+BB380</f>
        <v>374140</v>
      </c>
      <c r="AD380" s="177">
        <f>+AG380+AI380+AK380+AM380+AO380+AQ380+AS380+AU380+AW380+AY380+BA380+BC380</f>
        <v>0</v>
      </c>
      <c r="AE380" s="234">
        <v>374140</v>
      </c>
      <c r="AF380" s="178"/>
      <c r="AG380" s="235"/>
      <c r="AH380" s="178"/>
      <c r="AI380" s="235"/>
      <c r="AJ380" s="178"/>
      <c r="AK380" s="236"/>
      <c r="AL380" s="178"/>
      <c r="AM380" s="238"/>
      <c r="AN380" s="178"/>
      <c r="AO380" s="238"/>
      <c r="AP380" s="178"/>
      <c r="AQ380" s="237"/>
      <c r="AR380" s="178"/>
      <c r="AS380" s="237"/>
      <c r="AT380" s="178"/>
      <c r="AU380" s="237"/>
      <c r="AV380" s="178"/>
      <c r="AW380" s="237"/>
      <c r="AX380" s="178"/>
      <c r="AY380" s="237"/>
      <c r="AZ380" s="178"/>
      <c r="BA380" s="237"/>
      <c r="BB380" s="178"/>
      <c r="BC380" s="84"/>
      <c r="BD380" s="204">
        <f t="shared" si="143"/>
        <v>0</v>
      </c>
      <c r="BE380" s="175">
        <f t="shared" si="144"/>
        <v>0</v>
      </c>
      <c r="BH380" s="181">
        <f>+BK380-AC380</f>
        <v>-374140</v>
      </c>
      <c r="BI380" s="181">
        <f>+BL380-AD380</f>
        <v>0</v>
      </c>
      <c r="BJ380" s="208"/>
      <c r="BK380" s="181"/>
      <c r="BL380" s="181"/>
    </row>
    <row r="381" spans="1:64" ht="42" customHeight="1" x14ac:dyDescent="0.25">
      <c r="A381" s="521"/>
      <c r="B381" s="537"/>
      <c r="C381" s="557"/>
      <c r="D381" s="21" t="s">
        <v>470</v>
      </c>
      <c r="E381" s="9" t="s">
        <v>101</v>
      </c>
      <c r="F381" s="310">
        <f>SUM(J381:U381)</f>
        <v>5270</v>
      </c>
      <c r="G381" s="344">
        <v>5270</v>
      </c>
      <c r="H381" s="344">
        <v>5270</v>
      </c>
      <c r="I381" s="344">
        <v>5270</v>
      </c>
      <c r="J381" s="278">
        <v>439</v>
      </c>
      <c r="K381" s="278">
        <v>439</v>
      </c>
      <c r="L381" s="334">
        <v>439</v>
      </c>
      <c r="M381" s="334">
        <v>439</v>
      </c>
      <c r="N381" s="334">
        <v>439</v>
      </c>
      <c r="O381" s="334">
        <v>439</v>
      </c>
      <c r="P381" s="334">
        <v>439</v>
      </c>
      <c r="Q381" s="334">
        <v>439</v>
      </c>
      <c r="R381" s="334">
        <v>439</v>
      </c>
      <c r="S381" s="334">
        <v>439</v>
      </c>
      <c r="T381" s="334">
        <v>440</v>
      </c>
      <c r="U381" s="278">
        <v>440</v>
      </c>
      <c r="AC381" s="176"/>
      <c r="AD381" s="177"/>
      <c r="AE381" s="234"/>
      <c r="AF381" s="178"/>
      <c r="AG381" s="235"/>
      <c r="AH381" s="178"/>
      <c r="AI381" s="235"/>
      <c r="AJ381" s="178"/>
      <c r="AK381" s="236"/>
      <c r="AL381" s="178"/>
      <c r="AM381" s="238"/>
      <c r="AN381" s="178"/>
      <c r="AO381" s="238"/>
      <c r="AP381" s="178"/>
      <c r="AQ381" s="237"/>
      <c r="AR381" s="178"/>
      <c r="AS381" s="237"/>
      <c r="AT381" s="178"/>
      <c r="AU381" s="237"/>
      <c r="AV381" s="178"/>
      <c r="AW381" s="237"/>
      <c r="AX381" s="178"/>
      <c r="AY381" s="237"/>
      <c r="AZ381" s="178"/>
      <c r="BA381" s="237"/>
      <c r="BB381" s="178"/>
      <c r="BC381" s="84"/>
      <c r="BD381" s="204">
        <f t="shared" si="143"/>
        <v>0</v>
      </c>
      <c r="BE381" s="175" t="e">
        <f t="shared" si="144"/>
        <v>#DIV/0!</v>
      </c>
      <c r="BH381" s="169"/>
      <c r="BI381" s="169"/>
    </row>
    <row r="382" spans="1:64" ht="42" customHeight="1" x14ac:dyDescent="0.25">
      <c r="A382" s="521"/>
      <c r="B382" s="537"/>
      <c r="C382" s="526" t="s">
        <v>791</v>
      </c>
      <c r="D382" s="313" t="s">
        <v>439</v>
      </c>
      <c r="E382" s="314"/>
      <c r="F382" s="310">
        <f t="shared" ref="F382:U382" si="151">+F383</f>
        <v>3456</v>
      </c>
      <c r="G382" s="310">
        <f t="shared" si="151"/>
        <v>3456</v>
      </c>
      <c r="H382" s="310">
        <f t="shared" si="151"/>
        <v>3456</v>
      </c>
      <c r="I382" s="310">
        <f t="shared" si="151"/>
        <v>3456</v>
      </c>
      <c r="J382" s="310">
        <f t="shared" si="151"/>
        <v>288</v>
      </c>
      <c r="K382" s="310">
        <f t="shared" si="151"/>
        <v>288</v>
      </c>
      <c r="L382" s="310">
        <f t="shared" si="151"/>
        <v>288</v>
      </c>
      <c r="M382" s="310">
        <f t="shared" si="151"/>
        <v>288</v>
      </c>
      <c r="N382" s="310">
        <f t="shared" si="151"/>
        <v>288</v>
      </c>
      <c r="O382" s="310">
        <f t="shared" si="151"/>
        <v>288</v>
      </c>
      <c r="P382" s="310">
        <f t="shared" si="151"/>
        <v>288</v>
      </c>
      <c r="Q382" s="310">
        <f t="shared" si="151"/>
        <v>288</v>
      </c>
      <c r="R382" s="310">
        <f t="shared" si="151"/>
        <v>288</v>
      </c>
      <c r="S382" s="310">
        <f t="shared" si="151"/>
        <v>288</v>
      </c>
      <c r="T382" s="310">
        <f t="shared" si="151"/>
        <v>288</v>
      </c>
      <c r="U382" s="310">
        <f t="shared" si="151"/>
        <v>288</v>
      </c>
      <c r="AC382" s="176">
        <f>+AE382+AF382+AH382+AJ382+AL382+AN382+AP382+AR382+AT382+AV382+AX382+AZ382+BB382</f>
        <v>530496</v>
      </c>
      <c r="AD382" s="177">
        <f>+AG382+AI382+AK382+AM382+AO382+AQ382+AS382+AU382+AW382+AY382+BA382+BC382</f>
        <v>0</v>
      </c>
      <c r="AE382" s="234">
        <v>530496</v>
      </c>
      <c r="AF382" s="178"/>
      <c r="AG382" s="235"/>
      <c r="AH382" s="178"/>
      <c r="AI382" s="235"/>
      <c r="AJ382" s="178"/>
      <c r="AK382" s="236"/>
      <c r="AL382" s="178"/>
      <c r="AM382" s="238"/>
      <c r="AN382" s="178"/>
      <c r="AO382" s="238"/>
      <c r="AP382" s="178"/>
      <c r="AQ382" s="237"/>
      <c r="AR382" s="178"/>
      <c r="AS382" s="237"/>
      <c r="AT382" s="178"/>
      <c r="AU382" s="237"/>
      <c r="AV382" s="178"/>
      <c r="AW382" s="237"/>
      <c r="AX382" s="178"/>
      <c r="AY382" s="237"/>
      <c r="AZ382" s="178"/>
      <c r="BA382" s="237"/>
      <c r="BB382" s="178"/>
      <c r="BC382" s="84"/>
      <c r="BD382" s="204">
        <f t="shared" si="143"/>
        <v>0</v>
      </c>
      <c r="BE382" s="175">
        <f t="shared" si="144"/>
        <v>0</v>
      </c>
      <c r="BH382" s="181">
        <f>+BK382-AC382</f>
        <v>-530496</v>
      </c>
      <c r="BI382" s="181">
        <f>+BL382-AD382</f>
        <v>0</v>
      </c>
      <c r="BJ382" s="208"/>
      <c r="BK382" s="181"/>
      <c r="BL382" s="181"/>
    </row>
    <row r="383" spans="1:64" ht="99.75" customHeight="1" x14ac:dyDescent="0.25">
      <c r="A383" s="521"/>
      <c r="B383" s="538"/>
      <c r="C383" s="528"/>
      <c r="D383" s="37" t="s">
        <v>530</v>
      </c>
      <c r="E383" s="9" t="s">
        <v>101</v>
      </c>
      <c r="F383" s="310">
        <f>SUM(J383:U383)</f>
        <v>3456</v>
      </c>
      <c r="G383" s="343">
        <v>3456</v>
      </c>
      <c r="H383" s="343">
        <v>3456</v>
      </c>
      <c r="I383" s="343">
        <v>3456</v>
      </c>
      <c r="J383" s="278">
        <v>288</v>
      </c>
      <c r="K383" s="278">
        <v>288</v>
      </c>
      <c r="L383" s="278">
        <v>288</v>
      </c>
      <c r="M383" s="278">
        <v>288</v>
      </c>
      <c r="N383" s="278">
        <v>288</v>
      </c>
      <c r="O383" s="278">
        <v>288</v>
      </c>
      <c r="P383" s="278">
        <v>288</v>
      </c>
      <c r="Q383" s="278">
        <v>288</v>
      </c>
      <c r="R383" s="278">
        <v>288</v>
      </c>
      <c r="S383" s="278">
        <v>288</v>
      </c>
      <c r="T383" s="278">
        <v>288</v>
      </c>
      <c r="U383" s="278">
        <v>288</v>
      </c>
      <c r="AC383" s="176"/>
      <c r="AD383" s="177"/>
      <c r="AE383" s="234"/>
      <c r="AF383" s="178"/>
      <c r="AG383" s="235"/>
      <c r="AH383" s="178"/>
      <c r="AI383" s="235"/>
      <c r="AJ383" s="178"/>
      <c r="AK383" s="236"/>
      <c r="AL383" s="178"/>
      <c r="AM383" s="238"/>
      <c r="AN383" s="178"/>
      <c r="AO383" s="238"/>
      <c r="AP383" s="178"/>
      <c r="AQ383" s="237"/>
      <c r="AR383" s="178"/>
      <c r="AS383" s="237"/>
      <c r="AT383" s="178"/>
      <c r="AU383" s="237"/>
      <c r="AV383" s="178"/>
      <c r="AW383" s="237"/>
      <c r="AX383" s="178"/>
      <c r="AY383" s="237"/>
      <c r="AZ383" s="178"/>
      <c r="BA383" s="237"/>
      <c r="BB383" s="178"/>
      <c r="BC383" s="84"/>
      <c r="BD383" s="204">
        <f t="shared" si="143"/>
        <v>0</v>
      </c>
      <c r="BE383" s="175" t="e">
        <f t="shared" si="144"/>
        <v>#DIV/0!</v>
      </c>
      <c r="BH383" s="169"/>
      <c r="BI383" s="169"/>
    </row>
    <row r="384" spans="1:64" ht="50.25" customHeight="1" x14ac:dyDescent="0.25">
      <c r="A384" s="521"/>
      <c r="B384" s="526" t="s">
        <v>786</v>
      </c>
      <c r="C384" s="686" t="s">
        <v>792</v>
      </c>
      <c r="D384" s="313" t="s">
        <v>439</v>
      </c>
      <c r="E384" s="314"/>
      <c r="F384" s="310">
        <f>SUM(F385:F387)</f>
        <v>18459</v>
      </c>
      <c r="G384" s="310">
        <f t="shared" ref="G384:U384" si="152">SUM(G385:G387)</f>
        <v>18459</v>
      </c>
      <c r="H384" s="310">
        <f t="shared" si="152"/>
        <v>18459</v>
      </c>
      <c r="I384" s="310">
        <f t="shared" si="152"/>
        <v>18459</v>
      </c>
      <c r="J384" s="310">
        <f t="shared" si="152"/>
        <v>1538</v>
      </c>
      <c r="K384" s="310">
        <f t="shared" si="152"/>
        <v>1538</v>
      </c>
      <c r="L384" s="310">
        <f t="shared" si="152"/>
        <v>1538</v>
      </c>
      <c r="M384" s="310">
        <f t="shared" si="152"/>
        <v>1538</v>
      </c>
      <c r="N384" s="310">
        <f t="shared" si="152"/>
        <v>1538</v>
      </c>
      <c r="O384" s="310">
        <f t="shared" si="152"/>
        <v>1539</v>
      </c>
      <c r="P384" s="310">
        <f t="shared" si="152"/>
        <v>1538</v>
      </c>
      <c r="Q384" s="310">
        <f t="shared" si="152"/>
        <v>1538</v>
      </c>
      <c r="R384" s="310">
        <f t="shared" si="152"/>
        <v>1538</v>
      </c>
      <c r="S384" s="310">
        <f t="shared" si="152"/>
        <v>1538</v>
      </c>
      <c r="T384" s="310">
        <f t="shared" si="152"/>
        <v>1539</v>
      </c>
      <c r="U384" s="310">
        <f t="shared" si="152"/>
        <v>1539</v>
      </c>
      <c r="AC384" s="176">
        <f>+AE384+AF384+AH384+AJ384+AL384+AN384+AP384+AR384+AT384+AV384+AX384+AZ384+BB384</f>
        <v>2879729</v>
      </c>
      <c r="AD384" s="177">
        <f>+AG384+AI384+AK384+AM384+AO384+AQ384+AS384+AU384+AW384+AY384+BA384+BC384</f>
        <v>0</v>
      </c>
      <c r="AE384" s="234">
        <v>2879729</v>
      </c>
      <c r="AF384" s="178"/>
      <c r="AG384" s="235"/>
      <c r="AH384" s="178"/>
      <c r="AI384" s="235"/>
      <c r="AJ384" s="178"/>
      <c r="AK384" s="236"/>
      <c r="AL384" s="178"/>
      <c r="AM384" s="238"/>
      <c r="AN384" s="178"/>
      <c r="AO384" s="238"/>
      <c r="AP384" s="178"/>
      <c r="AQ384" s="237"/>
      <c r="AR384" s="178"/>
      <c r="AS384" s="237"/>
      <c r="AT384" s="178"/>
      <c r="AU384" s="237"/>
      <c r="AV384" s="178"/>
      <c r="AW384" s="237"/>
      <c r="AX384" s="178"/>
      <c r="AY384" s="237"/>
      <c r="AZ384" s="178"/>
      <c r="BA384" s="237"/>
      <c r="BB384" s="178"/>
      <c r="BC384" s="84"/>
      <c r="BD384" s="204">
        <f t="shared" si="143"/>
        <v>0</v>
      </c>
      <c r="BE384" s="175">
        <f t="shared" si="144"/>
        <v>0</v>
      </c>
      <c r="BH384" s="181">
        <f>+BK384-AC384</f>
        <v>-2879729</v>
      </c>
      <c r="BI384" s="181">
        <f>+BL384-AD384</f>
        <v>0</v>
      </c>
      <c r="BJ384" s="208"/>
      <c r="BK384" s="181"/>
      <c r="BL384" s="181"/>
    </row>
    <row r="385" spans="1:64" ht="60" customHeight="1" x14ac:dyDescent="0.25">
      <c r="A385" s="521"/>
      <c r="B385" s="527"/>
      <c r="C385" s="687"/>
      <c r="D385" s="326" t="s">
        <v>806</v>
      </c>
      <c r="E385" s="280" t="s">
        <v>641</v>
      </c>
      <c r="F385" s="310">
        <f t="shared" ref="F385:F387" si="153">SUM(J385:U385)</f>
        <v>8179</v>
      </c>
      <c r="G385" s="279">
        <v>8179</v>
      </c>
      <c r="H385" s="279">
        <v>8179</v>
      </c>
      <c r="I385" s="279">
        <v>8179</v>
      </c>
      <c r="J385" s="278">
        <v>681</v>
      </c>
      <c r="K385" s="281">
        <v>681</v>
      </c>
      <c r="L385" s="281">
        <v>681</v>
      </c>
      <c r="M385" s="281">
        <v>681</v>
      </c>
      <c r="N385" s="278">
        <v>681</v>
      </c>
      <c r="O385" s="281">
        <v>682</v>
      </c>
      <c r="P385" s="281">
        <v>682</v>
      </c>
      <c r="Q385" s="281">
        <v>682</v>
      </c>
      <c r="R385" s="278">
        <v>682</v>
      </c>
      <c r="S385" s="281">
        <v>682</v>
      </c>
      <c r="T385" s="281">
        <v>682</v>
      </c>
      <c r="U385" s="278">
        <v>682</v>
      </c>
      <c r="AC385" s="176"/>
      <c r="AD385" s="177"/>
      <c r="AE385" s="234"/>
      <c r="AF385" s="178"/>
      <c r="AG385" s="235"/>
      <c r="AH385" s="178"/>
      <c r="AI385" s="235"/>
      <c r="AJ385" s="178"/>
      <c r="AK385" s="236"/>
      <c r="AL385" s="178"/>
      <c r="AM385" s="238"/>
      <c r="AN385" s="178"/>
      <c r="AO385" s="238"/>
      <c r="AP385" s="178"/>
      <c r="AQ385" s="237"/>
      <c r="AR385" s="178"/>
      <c r="AS385" s="237"/>
      <c r="AT385" s="178"/>
      <c r="AU385" s="237"/>
      <c r="AV385" s="178"/>
      <c r="AW385" s="237"/>
      <c r="AX385" s="178"/>
      <c r="AY385" s="237"/>
      <c r="AZ385" s="178"/>
      <c r="BA385" s="237"/>
      <c r="BB385" s="178"/>
      <c r="BC385" s="84"/>
      <c r="BD385" s="204">
        <f t="shared" si="143"/>
        <v>0</v>
      </c>
      <c r="BE385" s="175" t="e">
        <f t="shared" si="144"/>
        <v>#DIV/0!</v>
      </c>
      <c r="BF385" s="274"/>
      <c r="BG385" s="193"/>
      <c r="BH385" s="169"/>
      <c r="BI385" s="169"/>
    </row>
    <row r="386" spans="1:64" ht="60" customHeight="1" x14ac:dyDescent="0.25">
      <c r="A386" s="521"/>
      <c r="B386" s="527"/>
      <c r="C386" s="687"/>
      <c r="D386" s="327" t="s">
        <v>633</v>
      </c>
      <c r="E386" s="280" t="s">
        <v>101</v>
      </c>
      <c r="F386" s="310">
        <f t="shared" si="153"/>
        <v>1154</v>
      </c>
      <c r="G386" s="346">
        <v>1154</v>
      </c>
      <c r="H386" s="346">
        <v>1154</v>
      </c>
      <c r="I386" s="346">
        <v>1154</v>
      </c>
      <c r="J386" s="281">
        <v>96</v>
      </c>
      <c r="K386" s="281">
        <v>96</v>
      </c>
      <c r="L386" s="281">
        <v>96</v>
      </c>
      <c r="M386" s="281">
        <v>96</v>
      </c>
      <c r="N386" s="281">
        <v>96</v>
      </c>
      <c r="O386" s="281">
        <v>96</v>
      </c>
      <c r="P386" s="281">
        <v>96</v>
      </c>
      <c r="Q386" s="281">
        <v>96</v>
      </c>
      <c r="R386" s="281">
        <v>96</v>
      </c>
      <c r="S386" s="281">
        <v>96</v>
      </c>
      <c r="T386" s="281">
        <v>97</v>
      </c>
      <c r="U386" s="278">
        <v>97</v>
      </c>
      <c r="AC386" s="176"/>
      <c r="AD386" s="177"/>
      <c r="AE386" s="234"/>
      <c r="AF386" s="178"/>
      <c r="AG386" s="235"/>
      <c r="AH386" s="178"/>
      <c r="AI386" s="235"/>
      <c r="AJ386" s="178"/>
      <c r="AK386" s="236"/>
      <c r="AL386" s="178"/>
      <c r="AM386" s="238"/>
      <c r="AN386" s="178"/>
      <c r="AO386" s="238"/>
      <c r="AP386" s="178"/>
      <c r="AQ386" s="237"/>
      <c r="AR386" s="178"/>
      <c r="AS386" s="237"/>
      <c r="AT386" s="178"/>
      <c r="AU386" s="237"/>
      <c r="AV386" s="178"/>
      <c r="AW386" s="237"/>
      <c r="AX386" s="178"/>
      <c r="AY386" s="237"/>
      <c r="AZ386" s="178"/>
      <c r="BA386" s="237"/>
      <c r="BB386" s="178"/>
      <c r="BC386" s="84"/>
      <c r="BD386" s="204">
        <f t="shared" si="143"/>
        <v>0</v>
      </c>
      <c r="BE386" s="175" t="e">
        <f t="shared" si="144"/>
        <v>#DIV/0!</v>
      </c>
      <c r="BH386" s="169"/>
      <c r="BI386" s="169"/>
    </row>
    <row r="387" spans="1:64" ht="60" customHeight="1" x14ac:dyDescent="0.25">
      <c r="A387" s="521"/>
      <c r="B387" s="528"/>
      <c r="C387" s="688"/>
      <c r="D387" s="327" t="s">
        <v>634</v>
      </c>
      <c r="E387" s="280" t="s">
        <v>101</v>
      </c>
      <c r="F387" s="310">
        <f t="shared" si="153"/>
        <v>9126</v>
      </c>
      <c r="G387" s="346">
        <v>9126</v>
      </c>
      <c r="H387" s="346">
        <v>9126</v>
      </c>
      <c r="I387" s="346">
        <v>9126</v>
      </c>
      <c r="J387" s="281">
        <v>761</v>
      </c>
      <c r="K387" s="281">
        <v>761</v>
      </c>
      <c r="L387" s="281">
        <v>761</v>
      </c>
      <c r="M387" s="281">
        <v>761</v>
      </c>
      <c r="N387" s="281">
        <v>761</v>
      </c>
      <c r="O387" s="281">
        <v>761</v>
      </c>
      <c r="P387" s="281">
        <v>760</v>
      </c>
      <c r="Q387" s="281">
        <v>760</v>
      </c>
      <c r="R387" s="281">
        <v>760</v>
      </c>
      <c r="S387" s="281">
        <v>760</v>
      </c>
      <c r="T387" s="281">
        <v>760</v>
      </c>
      <c r="U387" s="278">
        <v>760</v>
      </c>
      <c r="AC387" s="176"/>
      <c r="AD387" s="177"/>
      <c r="AE387" s="234"/>
      <c r="AF387" s="178"/>
      <c r="AG387" s="235"/>
      <c r="AH387" s="178"/>
      <c r="AI387" s="235"/>
      <c r="AJ387" s="178"/>
      <c r="AK387" s="236"/>
      <c r="AL387" s="178"/>
      <c r="AM387" s="238"/>
      <c r="AN387" s="178"/>
      <c r="AO387" s="238"/>
      <c r="AP387" s="178"/>
      <c r="AQ387" s="237"/>
      <c r="AR387" s="178"/>
      <c r="AS387" s="237"/>
      <c r="AT387" s="178"/>
      <c r="AU387" s="237"/>
      <c r="AV387" s="178"/>
      <c r="AW387" s="237"/>
      <c r="AX387" s="178"/>
      <c r="AY387" s="237"/>
      <c r="AZ387" s="178"/>
      <c r="BA387" s="237"/>
      <c r="BB387" s="178"/>
      <c r="BC387" s="84"/>
      <c r="BD387" s="204">
        <f t="shared" si="143"/>
        <v>0</v>
      </c>
      <c r="BE387" s="175" t="e">
        <f t="shared" si="144"/>
        <v>#DIV/0!</v>
      </c>
      <c r="BH387" s="169"/>
      <c r="BI387" s="169"/>
    </row>
    <row r="388" spans="1:64" ht="60" customHeight="1" x14ac:dyDescent="0.25">
      <c r="A388" s="521"/>
      <c r="B388" s="536" t="s">
        <v>787</v>
      </c>
      <c r="C388" s="559" t="s">
        <v>851</v>
      </c>
      <c r="D388" s="560"/>
      <c r="E388" s="561"/>
      <c r="F388" s="310">
        <f>+F389+F393+F391</f>
        <v>2391</v>
      </c>
      <c r="G388" s="310">
        <f t="shared" ref="G388:U388" si="154">+G389+G393+G391</f>
        <v>2391</v>
      </c>
      <c r="H388" s="310">
        <f t="shared" si="154"/>
        <v>2391</v>
      </c>
      <c r="I388" s="310">
        <f t="shared" si="154"/>
        <v>2391</v>
      </c>
      <c r="J388" s="310">
        <f t="shared" si="154"/>
        <v>199</v>
      </c>
      <c r="K388" s="310">
        <f t="shared" si="154"/>
        <v>199</v>
      </c>
      <c r="L388" s="310">
        <f t="shared" si="154"/>
        <v>199</v>
      </c>
      <c r="M388" s="310">
        <f t="shared" si="154"/>
        <v>199</v>
      </c>
      <c r="N388" s="310">
        <f t="shared" si="154"/>
        <v>200</v>
      </c>
      <c r="O388" s="310">
        <f t="shared" si="154"/>
        <v>199</v>
      </c>
      <c r="P388" s="310">
        <f t="shared" si="154"/>
        <v>199</v>
      </c>
      <c r="Q388" s="310">
        <f t="shared" si="154"/>
        <v>199</v>
      </c>
      <c r="R388" s="310">
        <f t="shared" si="154"/>
        <v>199</v>
      </c>
      <c r="S388" s="310">
        <f t="shared" si="154"/>
        <v>199</v>
      </c>
      <c r="T388" s="310">
        <f t="shared" si="154"/>
        <v>200</v>
      </c>
      <c r="U388" s="310">
        <f t="shared" si="154"/>
        <v>200</v>
      </c>
      <c r="AC388" s="176"/>
      <c r="AD388" s="177"/>
      <c r="AE388" s="234"/>
      <c r="AF388" s="178"/>
      <c r="AG388" s="235"/>
      <c r="AH388" s="178"/>
      <c r="AI388" s="235"/>
      <c r="AJ388" s="178"/>
      <c r="AK388" s="236"/>
      <c r="AL388" s="178"/>
      <c r="AM388" s="238"/>
      <c r="AN388" s="178"/>
      <c r="AO388" s="238"/>
      <c r="AP388" s="178"/>
      <c r="AQ388" s="237"/>
      <c r="AR388" s="178"/>
      <c r="AS388" s="237"/>
      <c r="AT388" s="178"/>
      <c r="AU388" s="237"/>
      <c r="AV388" s="178"/>
      <c r="AW388" s="237"/>
      <c r="AX388" s="178"/>
      <c r="AY388" s="237"/>
      <c r="AZ388" s="178"/>
      <c r="BA388" s="237"/>
      <c r="BB388" s="178"/>
      <c r="BC388" s="84"/>
      <c r="BD388" s="204">
        <f t="shared" si="143"/>
        <v>0</v>
      </c>
      <c r="BE388" s="175" t="e">
        <f t="shared" si="144"/>
        <v>#DIV/0!</v>
      </c>
      <c r="BH388" s="169"/>
      <c r="BI388" s="169"/>
    </row>
    <row r="389" spans="1:64" ht="60" customHeight="1" x14ac:dyDescent="0.25">
      <c r="A389" s="521"/>
      <c r="B389" s="537"/>
      <c r="C389" s="557" t="s">
        <v>149</v>
      </c>
      <c r="D389" s="306" t="s">
        <v>439</v>
      </c>
      <c r="E389" s="306"/>
      <c r="F389" s="310">
        <f t="shared" ref="F389:U389" si="155">+F390</f>
        <v>1274</v>
      </c>
      <c r="G389" s="310">
        <f t="shared" si="155"/>
        <v>1274</v>
      </c>
      <c r="H389" s="310">
        <f t="shared" si="155"/>
        <v>1274</v>
      </c>
      <c r="I389" s="310">
        <f t="shared" si="155"/>
        <v>1274</v>
      </c>
      <c r="J389" s="310">
        <f t="shared" si="155"/>
        <v>106</v>
      </c>
      <c r="K389" s="310">
        <f t="shared" si="155"/>
        <v>106</v>
      </c>
      <c r="L389" s="310">
        <f t="shared" si="155"/>
        <v>106</v>
      </c>
      <c r="M389" s="310">
        <f t="shared" si="155"/>
        <v>106</v>
      </c>
      <c r="N389" s="310">
        <f t="shared" si="155"/>
        <v>106</v>
      </c>
      <c r="O389" s="310">
        <f t="shared" si="155"/>
        <v>106</v>
      </c>
      <c r="P389" s="310">
        <f t="shared" si="155"/>
        <v>106</v>
      </c>
      <c r="Q389" s="310">
        <f t="shared" si="155"/>
        <v>106</v>
      </c>
      <c r="R389" s="310">
        <f t="shared" si="155"/>
        <v>106</v>
      </c>
      <c r="S389" s="310">
        <f t="shared" si="155"/>
        <v>106</v>
      </c>
      <c r="T389" s="310">
        <f t="shared" si="155"/>
        <v>107</v>
      </c>
      <c r="U389" s="310">
        <f t="shared" si="155"/>
        <v>107</v>
      </c>
      <c r="V389" s="109"/>
      <c r="W389" s="109"/>
      <c r="X389" s="109"/>
      <c r="Y389" s="109"/>
      <c r="Z389" s="109"/>
      <c r="AC389" s="176">
        <f>+AE389+AF389+AH389+AJ389+AL389+AN389+AP389+AR389+AT389+AV389+AX389+AZ389+BB389</f>
        <v>955983</v>
      </c>
      <c r="AD389" s="177">
        <f>+AG389+AI389+AK389+AM389+AO389+AQ389+AS389+AU389+AW389+AY389+BA389+BC389</f>
        <v>0</v>
      </c>
      <c r="AE389" s="234">
        <v>955983</v>
      </c>
      <c r="AF389" s="178"/>
      <c r="AG389" s="235"/>
      <c r="AH389" s="178"/>
      <c r="AI389" s="235"/>
      <c r="AJ389" s="178"/>
      <c r="AK389" s="236"/>
      <c r="AL389" s="178"/>
      <c r="AM389" s="238"/>
      <c r="AN389" s="178"/>
      <c r="AO389" s="238"/>
      <c r="AP389" s="178"/>
      <c r="AQ389" s="237"/>
      <c r="AR389" s="178"/>
      <c r="AS389" s="237"/>
      <c r="AT389" s="178"/>
      <c r="AU389" s="237"/>
      <c r="AV389" s="178"/>
      <c r="AW389" s="237"/>
      <c r="AX389" s="178"/>
      <c r="AY389" s="237"/>
      <c r="AZ389" s="178"/>
      <c r="BA389" s="237"/>
      <c r="BB389" s="178"/>
      <c r="BC389" s="84"/>
      <c r="BD389" s="204">
        <f t="shared" si="143"/>
        <v>0</v>
      </c>
      <c r="BE389" s="175">
        <f t="shared" si="144"/>
        <v>0</v>
      </c>
      <c r="BH389" s="181">
        <f>+BK389-AC389</f>
        <v>-955983</v>
      </c>
      <c r="BI389" s="181">
        <f>+BL389-AD389</f>
        <v>0</v>
      </c>
      <c r="BJ389" s="208"/>
      <c r="BK389" s="181"/>
      <c r="BL389" s="181"/>
    </row>
    <row r="390" spans="1:64" ht="60" customHeight="1" x14ac:dyDescent="0.25">
      <c r="A390" s="521"/>
      <c r="B390" s="537"/>
      <c r="C390" s="557"/>
      <c r="D390" s="32" t="s">
        <v>471</v>
      </c>
      <c r="E390" s="9" t="s">
        <v>101</v>
      </c>
      <c r="F390" s="310">
        <f t="shared" ref="F390" si="156">SUM(J390:U390)</f>
        <v>1274</v>
      </c>
      <c r="G390" s="343">
        <v>1274</v>
      </c>
      <c r="H390" s="343">
        <v>1274</v>
      </c>
      <c r="I390" s="343">
        <v>1274</v>
      </c>
      <c r="J390" s="278">
        <v>106</v>
      </c>
      <c r="K390" s="278">
        <v>106</v>
      </c>
      <c r="L390" s="278">
        <v>106</v>
      </c>
      <c r="M390" s="278">
        <v>106</v>
      </c>
      <c r="N390" s="278">
        <v>106</v>
      </c>
      <c r="O390" s="278">
        <v>106</v>
      </c>
      <c r="P390" s="278">
        <v>106</v>
      </c>
      <c r="Q390" s="278">
        <v>106</v>
      </c>
      <c r="R390" s="278">
        <v>106</v>
      </c>
      <c r="S390" s="278">
        <v>106</v>
      </c>
      <c r="T390" s="278">
        <v>107</v>
      </c>
      <c r="U390" s="278">
        <v>107</v>
      </c>
      <c r="AC390" s="176"/>
      <c r="AD390" s="177"/>
      <c r="AE390" s="234"/>
      <c r="AF390" s="178"/>
      <c r="AG390" s="235"/>
      <c r="AH390" s="178"/>
      <c r="AI390" s="235"/>
      <c r="AJ390" s="178"/>
      <c r="AK390" s="236"/>
      <c r="AL390" s="178"/>
      <c r="AM390" s="238"/>
      <c r="AN390" s="178"/>
      <c r="AO390" s="238"/>
      <c r="AP390" s="178"/>
      <c r="AQ390" s="237"/>
      <c r="AR390" s="178"/>
      <c r="AS390" s="237"/>
      <c r="AT390" s="178"/>
      <c r="AU390" s="237"/>
      <c r="AV390" s="178"/>
      <c r="AW390" s="237"/>
      <c r="AX390" s="178"/>
      <c r="AY390" s="237"/>
      <c r="AZ390" s="178"/>
      <c r="BA390" s="237"/>
      <c r="BB390" s="178"/>
      <c r="BC390" s="84"/>
      <c r="BD390" s="204">
        <f t="shared" si="143"/>
        <v>0</v>
      </c>
      <c r="BE390" s="175" t="e">
        <f t="shared" si="144"/>
        <v>#DIV/0!</v>
      </c>
      <c r="BF390" s="193"/>
      <c r="BH390" s="169"/>
      <c r="BI390" s="169"/>
    </row>
    <row r="391" spans="1:64" ht="60" customHeight="1" x14ac:dyDescent="0.25">
      <c r="A391" s="521"/>
      <c r="B391" s="537"/>
      <c r="C391" s="558" t="s">
        <v>793</v>
      </c>
      <c r="D391" s="306" t="s">
        <v>439</v>
      </c>
      <c r="E391" s="306"/>
      <c r="F391" s="310">
        <f>+F392</f>
        <v>8</v>
      </c>
      <c r="G391" s="310">
        <f t="shared" ref="G391:U391" si="157">+G392</f>
        <v>8</v>
      </c>
      <c r="H391" s="310">
        <f t="shared" si="157"/>
        <v>8</v>
      </c>
      <c r="I391" s="310">
        <f t="shared" si="157"/>
        <v>8</v>
      </c>
      <c r="J391" s="310">
        <f t="shared" si="157"/>
        <v>0</v>
      </c>
      <c r="K391" s="310">
        <f t="shared" si="157"/>
        <v>0</v>
      </c>
      <c r="L391" s="310">
        <f t="shared" si="157"/>
        <v>0</v>
      </c>
      <c r="M391" s="310">
        <f t="shared" si="157"/>
        <v>0</v>
      </c>
      <c r="N391" s="310">
        <f t="shared" si="157"/>
        <v>1</v>
      </c>
      <c r="O391" s="310">
        <f t="shared" si="157"/>
        <v>1</v>
      </c>
      <c r="P391" s="310">
        <f t="shared" si="157"/>
        <v>1</v>
      </c>
      <c r="Q391" s="310">
        <f t="shared" si="157"/>
        <v>1</v>
      </c>
      <c r="R391" s="310">
        <f t="shared" si="157"/>
        <v>1</v>
      </c>
      <c r="S391" s="310">
        <f t="shared" si="157"/>
        <v>1</v>
      </c>
      <c r="T391" s="310">
        <f t="shared" si="157"/>
        <v>1</v>
      </c>
      <c r="U391" s="310">
        <f t="shared" si="157"/>
        <v>1</v>
      </c>
      <c r="AC391" s="176"/>
      <c r="AD391" s="177"/>
      <c r="AE391" s="234"/>
      <c r="AF391" s="178"/>
      <c r="AG391" s="235"/>
      <c r="AH391" s="178"/>
      <c r="AI391" s="235"/>
      <c r="AJ391" s="178"/>
      <c r="AK391" s="236"/>
      <c r="AL391" s="178"/>
      <c r="AM391" s="238"/>
      <c r="AN391" s="178"/>
      <c r="AO391" s="238"/>
      <c r="AP391" s="178"/>
      <c r="AQ391" s="237"/>
      <c r="AR391" s="178"/>
      <c r="AS391" s="237"/>
      <c r="AT391" s="178"/>
      <c r="AU391" s="237"/>
      <c r="AV391" s="178"/>
      <c r="AW391" s="237"/>
      <c r="AX391" s="178"/>
      <c r="AY391" s="237"/>
      <c r="AZ391" s="178"/>
      <c r="BA391" s="237"/>
      <c r="BB391" s="178"/>
      <c r="BC391" s="84"/>
      <c r="BD391" s="204"/>
      <c r="BE391" s="175"/>
      <c r="BF391" s="193"/>
      <c r="BH391" s="181">
        <f>+BK391-AC391</f>
        <v>0</v>
      </c>
      <c r="BI391" s="181">
        <f>+BL391-AD391</f>
        <v>0</v>
      </c>
      <c r="BJ391" s="208"/>
      <c r="BK391" s="181"/>
      <c r="BL391" s="181"/>
    </row>
    <row r="392" spans="1:64" ht="60" customHeight="1" x14ac:dyDescent="0.25">
      <c r="A392" s="521"/>
      <c r="B392" s="537"/>
      <c r="C392" s="558"/>
      <c r="D392" s="325" t="s">
        <v>820</v>
      </c>
      <c r="E392" s="9" t="s">
        <v>101</v>
      </c>
      <c r="F392" s="310">
        <f>SUM(J392:U392)</f>
        <v>8</v>
      </c>
      <c r="G392" s="351">
        <v>8</v>
      </c>
      <c r="H392" s="352">
        <v>8</v>
      </c>
      <c r="I392" s="352">
        <v>8</v>
      </c>
      <c r="J392" s="351">
        <v>0</v>
      </c>
      <c r="K392" s="351">
        <v>0</v>
      </c>
      <c r="L392" s="351">
        <v>0</v>
      </c>
      <c r="M392" s="351">
        <v>0</v>
      </c>
      <c r="N392" s="351">
        <v>1</v>
      </c>
      <c r="O392" s="351">
        <v>1</v>
      </c>
      <c r="P392" s="351">
        <v>1</v>
      </c>
      <c r="Q392" s="351">
        <v>1</v>
      </c>
      <c r="R392" s="351">
        <v>1</v>
      </c>
      <c r="S392" s="351">
        <v>1</v>
      </c>
      <c r="T392" s="351">
        <v>1</v>
      </c>
      <c r="U392" s="351">
        <v>1</v>
      </c>
      <c r="AC392" s="176"/>
      <c r="AD392" s="177"/>
      <c r="AE392" s="234"/>
      <c r="AF392" s="178"/>
      <c r="AG392" s="235"/>
      <c r="AH392" s="178"/>
      <c r="AI392" s="235"/>
      <c r="AJ392" s="178"/>
      <c r="AK392" s="236"/>
      <c r="AL392" s="178"/>
      <c r="AM392" s="238"/>
      <c r="AN392" s="178"/>
      <c r="AO392" s="238"/>
      <c r="AP392" s="178"/>
      <c r="AQ392" s="237"/>
      <c r="AR392" s="178"/>
      <c r="AS392" s="237"/>
      <c r="AT392" s="178"/>
      <c r="AU392" s="237"/>
      <c r="AV392" s="178"/>
      <c r="AW392" s="237"/>
      <c r="AX392" s="178"/>
      <c r="AY392" s="237"/>
      <c r="AZ392" s="178"/>
      <c r="BA392" s="237"/>
      <c r="BB392" s="178"/>
      <c r="BC392" s="84"/>
      <c r="BD392" s="204"/>
      <c r="BE392" s="175"/>
      <c r="BF392" s="193"/>
      <c r="BH392" s="169"/>
      <c r="BI392" s="169"/>
    </row>
    <row r="393" spans="1:64" ht="60" customHeight="1" x14ac:dyDescent="0.25">
      <c r="A393" s="521"/>
      <c r="B393" s="537"/>
      <c r="C393" s="558" t="s">
        <v>794</v>
      </c>
      <c r="D393" s="306" t="s">
        <v>439</v>
      </c>
      <c r="E393" s="306"/>
      <c r="F393" s="310">
        <f t="shared" ref="F393:U393" si="158">+F394</f>
        <v>1109</v>
      </c>
      <c r="G393" s="310">
        <f t="shared" si="158"/>
        <v>1109</v>
      </c>
      <c r="H393" s="310">
        <f t="shared" si="158"/>
        <v>1109</v>
      </c>
      <c r="I393" s="310">
        <f t="shared" si="158"/>
        <v>1109</v>
      </c>
      <c r="J393" s="310">
        <f t="shared" si="158"/>
        <v>93</v>
      </c>
      <c r="K393" s="310">
        <f t="shared" si="158"/>
        <v>93</v>
      </c>
      <c r="L393" s="310">
        <f t="shared" si="158"/>
        <v>93</v>
      </c>
      <c r="M393" s="310">
        <f t="shared" si="158"/>
        <v>93</v>
      </c>
      <c r="N393" s="310">
        <f t="shared" si="158"/>
        <v>93</v>
      </c>
      <c r="O393" s="310">
        <f t="shared" si="158"/>
        <v>92</v>
      </c>
      <c r="P393" s="310">
        <f t="shared" si="158"/>
        <v>92</v>
      </c>
      <c r="Q393" s="310">
        <f t="shared" si="158"/>
        <v>92</v>
      </c>
      <c r="R393" s="310">
        <f t="shared" si="158"/>
        <v>92</v>
      </c>
      <c r="S393" s="310">
        <f t="shared" si="158"/>
        <v>92</v>
      </c>
      <c r="T393" s="310">
        <f t="shared" si="158"/>
        <v>92</v>
      </c>
      <c r="U393" s="310">
        <f t="shared" si="158"/>
        <v>92</v>
      </c>
      <c r="AC393" s="176">
        <f>+AE393+AF393+AH393+AJ393+AL393+AN393+AP393+AR393+AT393+AV393+AX393+AZ393+BB393</f>
        <v>0</v>
      </c>
      <c r="AD393" s="177">
        <f>+AG393+AI393+AK393+AM393+AO393+AQ393+AS393+AU393+AW393+AY393+BA393+BC393</f>
        <v>0</v>
      </c>
      <c r="AE393" s="234">
        <v>0</v>
      </c>
      <c r="AF393" s="178"/>
      <c r="AG393" s="235"/>
      <c r="AH393" s="178"/>
      <c r="AI393" s="235"/>
      <c r="AJ393" s="178"/>
      <c r="AK393" s="236"/>
      <c r="AL393" s="178"/>
      <c r="AM393" s="238"/>
      <c r="AN393" s="178"/>
      <c r="AO393" s="238"/>
      <c r="AP393" s="178"/>
      <c r="AQ393" s="237"/>
      <c r="AR393" s="178"/>
      <c r="AS393" s="237"/>
      <c r="AT393" s="178"/>
      <c r="AU393" s="237"/>
      <c r="AV393" s="178"/>
      <c r="AW393" s="237"/>
      <c r="AX393" s="178"/>
      <c r="AY393" s="237"/>
      <c r="AZ393" s="178"/>
      <c r="BA393" s="237"/>
      <c r="BB393" s="178"/>
      <c r="BC393" s="84"/>
      <c r="BD393" s="204">
        <f t="shared" si="143"/>
        <v>0</v>
      </c>
      <c r="BE393" s="175" t="e">
        <f t="shared" si="144"/>
        <v>#DIV/0!</v>
      </c>
      <c r="BH393" s="181">
        <f>+BK393-AC393</f>
        <v>0</v>
      </c>
      <c r="BI393" s="181">
        <f>+BL393-AD393</f>
        <v>0</v>
      </c>
      <c r="BJ393" s="208"/>
      <c r="BK393" s="181"/>
      <c r="BL393" s="181"/>
    </row>
    <row r="394" spans="1:64" ht="60" customHeight="1" x14ac:dyDescent="0.25">
      <c r="A394" s="521"/>
      <c r="B394" s="538"/>
      <c r="C394" s="558"/>
      <c r="D394" s="62" t="s">
        <v>808</v>
      </c>
      <c r="E394" s="9" t="s">
        <v>60</v>
      </c>
      <c r="F394" s="310">
        <f>SUM(J394:U394)</f>
        <v>1109</v>
      </c>
      <c r="G394" s="343">
        <v>1109</v>
      </c>
      <c r="H394" s="343">
        <v>1109</v>
      </c>
      <c r="I394" s="343">
        <v>1109</v>
      </c>
      <c r="J394" s="278">
        <v>93</v>
      </c>
      <c r="K394" s="278">
        <v>93</v>
      </c>
      <c r="L394" s="278">
        <v>93</v>
      </c>
      <c r="M394" s="278">
        <v>93</v>
      </c>
      <c r="N394" s="278">
        <v>93</v>
      </c>
      <c r="O394" s="278">
        <v>92</v>
      </c>
      <c r="P394" s="278">
        <v>92</v>
      </c>
      <c r="Q394" s="278">
        <v>92</v>
      </c>
      <c r="R394" s="278">
        <v>92</v>
      </c>
      <c r="S394" s="278">
        <v>92</v>
      </c>
      <c r="T394" s="278">
        <v>92</v>
      </c>
      <c r="U394" s="278">
        <v>92</v>
      </c>
      <c r="AC394" s="176"/>
      <c r="AD394" s="177"/>
      <c r="AE394" s="234"/>
      <c r="AF394" s="178"/>
      <c r="AG394" s="235"/>
      <c r="AH394" s="178"/>
      <c r="AI394" s="235"/>
      <c r="AJ394" s="178"/>
      <c r="AK394" s="236"/>
      <c r="AL394" s="178"/>
      <c r="AM394" s="238"/>
      <c r="AN394" s="178"/>
      <c r="AO394" s="238"/>
      <c r="AP394" s="178"/>
      <c r="AQ394" s="237"/>
      <c r="AR394" s="178"/>
      <c r="AS394" s="237"/>
      <c r="AT394" s="178"/>
      <c r="AU394" s="237"/>
      <c r="AV394" s="178"/>
      <c r="AW394" s="237"/>
      <c r="AX394" s="178"/>
      <c r="AY394" s="237"/>
      <c r="AZ394" s="178"/>
      <c r="BA394" s="237"/>
      <c r="BB394" s="178"/>
      <c r="BC394" s="84"/>
      <c r="BD394" s="204">
        <f t="shared" si="143"/>
        <v>0</v>
      </c>
      <c r="BE394" s="175" t="e">
        <f t="shared" si="144"/>
        <v>#DIV/0!</v>
      </c>
      <c r="BH394" s="169"/>
      <c r="BI394" s="169"/>
    </row>
    <row r="395" spans="1:64" ht="60" customHeight="1" x14ac:dyDescent="0.25">
      <c r="A395" s="521"/>
      <c r="B395" s="536" t="s">
        <v>788</v>
      </c>
      <c r="C395" s="559" t="s">
        <v>851</v>
      </c>
      <c r="D395" s="560"/>
      <c r="E395" s="561"/>
      <c r="F395" s="323">
        <f>+F396+F398</f>
        <v>3000</v>
      </c>
      <c r="G395" s="323">
        <f t="shared" ref="G395:U395" si="159">+G396+G398</f>
        <v>3000</v>
      </c>
      <c r="H395" s="323">
        <f t="shared" si="159"/>
        <v>3000</v>
      </c>
      <c r="I395" s="323">
        <f t="shared" si="159"/>
        <v>3000</v>
      </c>
      <c r="J395" s="323">
        <f t="shared" si="159"/>
        <v>250</v>
      </c>
      <c r="K395" s="323">
        <f t="shared" si="159"/>
        <v>250</v>
      </c>
      <c r="L395" s="323">
        <f t="shared" si="159"/>
        <v>250</v>
      </c>
      <c r="M395" s="323">
        <f t="shared" si="159"/>
        <v>250</v>
      </c>
      <c r="N395" s="323">
        <f t="shared" si="159"/>
        <v>250</v>
      </c>
      <c r="O395" s="323">
        <f t="shared" si="159"/>
        <v>250</v>
      </c>
      <c r="P395" s="323">
        <f t="shared" si="159"/>
        <v>250</v>
      </c>
      <c r="Q395" s="323">
        <f t="shared" si="159"/>
        <v>250</v>
      </c>
      <c r="R395" s="323">
        <f t="shared" si="159"/>
        <v>250</v>
      </c>
      <c r="S395" s="323">
        <f t="shared" si="159"/>
        <v>250</v>
      </c>
      <c r="T395" s="323">
        <f t="shared" si="159"/>
        <v>250</v>
      </c>
      <c r="U395" s="323">
        <f t="shared" si="159"/>
        <v>250</v>
      </c>
      <c r="X395" s="44">
        <v>3000700</v>
      </c>
      <c r="Y395" s="5" t="s">
        <v>472</v>
      </c>
      <c r="AC395" s="176"/>
      <c r="AD395" s="177"/>
      <c r="AE395" s="234"/>
      <c r="AF395" s="178"/>
      <c r="AG395" s="179"/>
      <c r="AH395" s="178"/>
      <c r="AI395" s="179"/>
      <c r="AJ395" s="178"/>
      <c r="AK395" s="179"/>
      <c r="AL395" s="178"/>
      <c r="AM395" s="238"/>
      <c r="AN395" s="178"/>
      <c r="AO395" s="238"/>
      <c r="AP395" s="178"/>
      <c r="AQ395" s="84"/>
      <c r="AR395" s="178"/>
      <c r="AS395" s="84"/>
      <c r="AT395" s="178"/>
      <c r="AU395" s="84"/>
      <c r="AV395" s="178"/>
      <c r="AW395" s="84"/>
      <c r="AX395" s="178"/>
      <c r="AY395" s="84"/>
      <c r="AZ395" s="178"/>
      <c r="BA395" s="84"/>
      <c r="BB395" s="178"/>
      <c r="BC395" s="84"/>
      <c r="BD395" s="204">
        <f t="shared" si="143"/>
        <v>0</v>
      </c>
      <c r="BE395" s="175" t="e">
        <f t="shared" si="144"/>
        <v>#DIV/0!</v>
      </c>
      <c r="BH395" s="169"/>
      <c r="BI395" s="169"/>
    </row>
    <row r="396" spans="1:64" ht="60" customHeight="1" x14ac:dyDescent="0.25">
      <c r="A396" s="521"/>
      <c r="B396" s="537"/>
      <c r="C396" s="554" t="s">
        <v>795</v>
      </c>
      <c r="D396" s="313" t="s">
        <v>439</v>
      </c>
      <c r="E396" s="314"/>
      <c r="F396" s="310">
        <f t="shared" ref="F396:U396" si="160">+F397</f>
        <v>1200</v>
      </c>
      <c r="G396" s="310">
        <f t="shared" si="160"/>
        <v>1200</v>
      </c>
      <c r="H396" s="310">
        <f t="shared" si="160"/>
        <v>1200</v>
      </c>
      <c r="I396" s="310">
        <f t="shared" si="160"/>
        <v>1200</v>
      </c>
      <c r="J396" s="310">
        <f t="shared" si="160"/>
        <v>100</v>
      </c>
      <c r="K396" s="310">
        <f t="shared" si="160"/>
        <v>100</v>
      </c>
      <c r="L396" s="310">
        <f t="shared" si="160"/>
        <v>100</v>
      </c>
      <c r="M396" s="310">
        <f t="shared" si="160"/>
        <v>100</v>
      </c>
      <c r="N396" s="310">
        <f t="shared" si="160"/>
        <v>100</v>
      </c>
      <c r="O396" s="310">
        <f t="shared" si="160"/>
        <v>100</v>
      </c>
      <c r="P396" s="310">
        <f t="shared" si="160"/>
        <v>100</v>
      </c>
      <c r="Q396" s="310">
        <f t="shared" si="160"/>
        <v>100</v>
      </c>
      <c r="R396" s="310">
        <f t="shared" si="160"/>
        <v>100</v>
      </c>
      <c r="S396" s="310">
        <f t="shared" si="160"/>
        <v>100</v>
      </c>
      <c r="T396" s="310">
        <f t="shared" si="160"/>
        <v>100</v>
      </c>
      <c r="U396" s="310">
        <f t="shared" si="160"/>
        <v>100</v>
      </c>
      <c r="X396" s="44">
        <v>3000881</v>
      </c>
      <c r="Y396" s="5" t="s">
        <v>473</v>
      </c>
      <c r="AC396" s="176">
        <f>+AE396+AF396+AH396+AJ396+AL396+AN396+AP396+AR396+AT396+AV396+AX396+AZ396+BB396</f>
        <v>179671</v>
      </c>
      <c r="AD396" s="177">
        <f>+AG396+AI396+AK396+AM396+AO396+AQ396+AS396+AU396+AW396+AY396+BA396+BC396</f>
        <v>0</v>
      </c>
      <c r="AE396" s="234">
        <v>179671</v>
      </c>
      <c r="AF396" s="178"/>
      <c r="AG396" s="235"/>
      <c r="AH396" s="178"/>
      <c r="AI396" s="235"/>
      <c r="AJ396" s="178"/>
      <c r="AK396" s="236"/>
      <c r="AL396" s="178"/>
      <c r="AM396" s="238"/>
      <c r="AN396" s="178"/>
      <c r="AO396" s="238"/>
      <c r="AP396" s="178"/>
      <c r="AQ396" s="237"/>
      <c r="AR396" s="178"/>
      <c r="AS396" s="237"/>
      <c r="AT396" s="178"/>
      <c r="AU396" s="237"/>
      <c r="AV396" s="178"/>
      <c r="AW396" s="237"/>
      <c r="AX396" s="178"/>
      <c r="AY396" s="237"/>
      <c r="AZ396" s="178"/>
      <c r="BA396" s="237"/>
      <c r="BB396" s="178"/>
      <c r="BC396" s="84"/>
      <c r="BD396" s="204">
        <f t="shared" si="143"/>
        <v>0</v>
      </c>
      <c r="BE396" s="175">
        <f t="shared" si="144"/>
        <v>0</v>
      </c>
      <c r="BH396" s="181">
        <f>+BK396-AC396</f>
        <v>-179671</v>
      </c>
      <c r="BI396" s="181">
        <f>+BL396-AD396</f>
        <v>0</v>
      </c>
      <c r="BJ396" s="208"/>
      <c r="BK396" s="181"/>
      <c r="BL396" s="181"/>
    </row>
    <row r="397" spans="1:64" ht="60" customHeight="1" x14ac:dyDescent="0.25">
      <c r="A397" s="521"/>
      <c r="B397" s="537"/>
      <c r="C397" s="555"/>
      <c r="D397" s="53" t="s">
        <v>807</v>
      </c>
      <c r="E397" s="9" t="s">
        <v>60</v>
      </c>
      <c r="F397" s="310">
        <f>SUM(J397:U397)</f>
        <v>1200</v>
      </c>
      <c r="G397" s="343">
        <v>1200</v>
      </c>
      <c r="H397" s="343">
        <v>1200</v>
      </c>
      <c r="I397" s="343">
        <v>1200</v>
      </c>
      <c r="J397" s="278">
        <v>100</v>
      </c>
      <c r="K397" s="278">
        <v>100</v>
      </c>
      <c r="L397" s="278">
        <v>100</v>
      </c>
      <c r="M397" s="278">
        <v>100</v>
      </c>
      <c r="N397" s="278">
        <v>100</v>
      </c>
      <c r="O397" s="278">
        <v>100</v>
      </c>
      <c r="P397" s="278">
        <v>100</v>
      </c>
      <c r="Q397" s="278">
        <v>100</v>
      </c>
      <c r="R397" s="278">
        <v>100</v>
      </c>
      <c r="S397" s="278">
        <v>100</v>
      </c>
      <c r="T397" s="278">
        <v>100</v>
      </c>
      <c r="U397" s="278">
        <v>100</v>
      </c>
      <c r="Y397" s="44" t="s">
        <v>498</v>
      </c>
      <c r="AC397" s="176"/>
      <c r="AD397" s="177"/>
      <c r="AE397" s="234"/>
      <c r="AF397" s="178"/>
      <c r="AG397" s="235"/>
      <c r="AH397" s="178"/>
      <c r="AI397" s="235"/>
      <c r="AJ397" s="178"/>
      <c r="AK397" s="236"/>
      <c r="AL397" s="178"/>
      <c r="AM397" s="238"/>
      <c r="AN397" s="178"/>
      <c r="AO397" s="238"/>
      <c r="AP397" s="178"/>
      <c r="AQ397" s="237"/>
      <c r="AR397" s="178"/>
      <c r="AS397" s="237"/>
      <c r="AT397" s="178"/>
      <c r="AU397" s="237"/>
      <c r="AV397" s="178"/>
      <c r="AW397" s="237"/>
      <c r="AX397" s="178"/>
      <c r="AY397" s="237"/>
      <c r="AZ397" s="178"/>
      <c r="BA397" s="237"/>
      <c r="BB397" s="178"/>
      <c r="BC397" s="84"/>
      <c r="BD397" s="204">
        <f t="shared" si="143"/>
        <v>0</v>
      </c>
      <c r="BE397" s="175" t="e">
        <f t="shared" si="144"/>
        <v>#DIV/0!</v>
      </c>
      <c r="BH397" s="169"/>
      <c r="BI397" s="169"/>
    </row>
    <row r="398" spans="1:64" ht="45" customHeight="1" x14ac:dyDescent="0.25">
      <c r="A398" s="521"/>
      <c r="B398" s="537"/>
      <c r="C398" s="690" t="s">
        <v>796</v>
      </c>
      <c r="D398" s="313" t="s">
        <v>439</v>
      </c>
      <c r="E398" s="314"/>
      <c r="F398" s="310">
        <f t="shared" ref="F398:U398" si="161">+F399</f>
        <v>1800</v>
      </c>
      <c r="G398" s="310">
        <f t="shared" si="161"/>
        <v>1800</v>
      </c>
      <c r="H398" s="310">
        <f t="shared" si="161"/>
        <v>1800</v>
      </c>
      <c r="I398" s="310">
        <f t="shared" si="161"/>
        <v>1800</v>
      </c>
      <c r="J398" s="310">
        <f t="shared" si="161"/>
        <v>150</v>
      </c>
      <c r="K398" s="310">
        <f t="shared" si="161"/>
        <v>150</v>
      </c>
      <c r="L398" s="310">
        <f t="shared" si="161"/>
        <v>150</v>
      </c>
      <c r="M398" s="310">
        <f t="shared" si="161"/>
        <v>150</v>
      </c>
      <c r="N398" s="310">
        <f t="shared" si="161"/>
        <v>150</v>
      </c>
      <c r="O398" s="310">
        <f t="shared" si="161"/>
        <v>150</v>
      </c>
      <c r="P398" s="310">
        <f t="shared" si="161"/>
        <v>150</v>
      </c>
      <c r="Q398" s="310">
        <f t="shared" si="161"/>
        <v>150</v>
      </c>
      <c r="R398" s="310">
        <f t="shared" si="161"/>
        <v>150</v>
      </c>
      <c r="S398" s="310">
        <f t="shared" si="161"/>
        <v>150</v>
      </c>
      <c r="T398" s="310">
        <f t="shared" si="161"/>
        <v>150</v>
      </c>
      <c r="U398" s="310">
        <f t="shared" si="161"/>
        <v>150</v>
      </c>
      <c r="X398" s="44">
        <v>3000699</v>
      </c>
      <c r="Y398" s="5" t="s">
        <v>525</v>
      </c>
      <c r="AA398" s="183" t="s">
        <v>17</v>
      </c>
      <c r="AB398" s="184">
        <f>SUM(AC369:AC401)</f>
        <v>5363269</v>
      </c>
      <c r="AC398" s="176">
        <f>+AE398+AF398+AH398+AJ398+AL398+AN398+AP398+AR398+AT398+AV398+AX398+AZ398+BB398</f>
        <v>327954</v>
      </c>
      <c r="AD398" s="177">
        <f>+AG398+AI398+AK398+AM398+AO398+AQ398+AS398+AU398+AW398+AY398+BA398+BC398</f>
        <v>0</v>
      </c>
      <c r="AE398" s="234">
        <v>327954</v>
      </c>
      <c r="AF398" s="178"/>
      <c r="AG398" s="235"/>
      <c r="AH398" s="178"/>
      <c r="AI398" s="235"/>
      <c r="AJ398" s="178"/>
      <c r="AK398" s="236"/>
      <c r="AL398" s="178"/>
      <c r="AM398" s="238"/>
      <c r="AN398" s="178"/>
      <c r="AO398" s="238"/>
      <c r="AP398" s="178"/>
      <c r="AQ398" s="237"/>
      <c r="AR398" s="178"/>
      <c r="AS398" s="237"/>
      <c r="AT398" s="178"/>
      <c r="AU398" s="237"/>
      <c r="AV398" s="178"/>
      <c r="AW398" s="237"/>
      <c r="AX398" s="178"/>
      <c r="AY398" s="237"/>
      <c r="AZ398" s="178"/>
      <c r="BA398" s="237"/>
      <c r="BB398" s="178"/>
      <c r="BC398" s="84"/>
      <c r="BD398" s="204">
        <f t="shared" si="143"/>
        <v>0</v>
      </c>
      <c r="BE398" s="175">
        <f t="shared" si="144"/>
        <v>0</v>
      </c>
      <c r="BH398" s="181">
        <f>+BK398-AC398</f>
        <v>-327954</v>
      </c>
      <c r="BI398" s="181">
        <f>+BL398-AD398</f>
        <v>0</v>
      </c>
      <c r="BJ398" s="208"/>
      <c r="BK398" s="181"/>
      <c r="BL398" s="181"/>
    </row>
    <row r="399" spans="1:64" ht="66.75" customHeight="1" x14ac:dyDescent="0.25">
      <c r="A399" s="521"/>
      <c r="B399" s="537"/>
      <c r="C399" s="691"/>
      <c r="D399" s="49" t="s">
        <v>544</v>
      </c>
      <c r="E399" s="41" t="s">
        <v>101</v>
      </c>
      <c r="F399" s="310">
        <f>SUM(J399:U399)</f>
        <v>1800</v>
      </c>
      <c r="G399" s="343">
        <v>1800</v>
      </c>
      <c r="H399" s="343">
        <v>1800</v>
      </c>
      <c r="I399" s="343">
        <v>1800</v>
      </c>
      <c r="J399" s="278">
        <v>150</v>
      </c>
      <c r="K399" s="278">
        <v>150</v>
      </c>
      <c r="L399" s="278">
        <v>150</v>
      </c>
      <c r="M399" s="278">
        <v>150</v>
      </c>
      <c r="N399" s="278">
        <v>150</v>
      </c>
      <c r="O399" s="278">
        <v>150</v>
      </c>
      <c r="P399" s="278">
        <v>150</v>
      </c>
      <c r="Q399" s="278">
        <v>150</v>
      </c>
      <c r="R399" s="278">
        <v>150</v>
      </c>
      <c r="S399" s="278">
        <v>150</v>
      </c>
      <c r="T399" s="278">
        <v>150</v>
      </c>
      <c r="U399" s="278">
        <v>150</v>
      </c>
      <c r="Y399" s="44"/>
      <c r="AA399" s="183" t="s">
        <v>638</v>
      </c>
      <c r="AB399" s="184">
        <f>SUM(AD369:AD401)</f>
        <v>0</v>
      </c>
      <c r="AC399" s="176"/>
      <c r="AD399" s="177"/>
      <c r="AE399" s="176"/>
      <c r="AF399" s="178"/>
      <c r="AG399" s="235"/>
      <c r="AH399" s="178"/>
      <c r="AI399" s="235"/>
      <c r="AJ399" s="178"/>
      <c r="AK399" s="236"/>
      <c r="AL399" s="178"/>
      <c r="AM399" s="238"/>
      <c r="AN399" s="178"/>
      <c r="AO399" s="238"/>
      <c r="AP399" s="178"/>
      <c r="AQ399" s="237"/>
      <c r="AR399" s="178"/>
      <c r="AS399" s="237"/>
      <c r="AT399" s="178"/>
      <c r="AU399" s="237"/>
      <c r="AV399" s="178"/>
      <c r="AW399" s="237"/>
      <c r="AX399" s="178"/>
      <c r="AY399" s="237"/>
      <c r="AZ399" s="178"/>
      <c r="BA399" s="237"/>
      <c r="BB399" s="178"/>
      <c r="BC399" s="84"/>
      <c r="BD399" s="204">
        <f t="shared" si="143"/>
        <v>0</v>
      </c>
      <c r="BE399" s="175" t="e">
        <f t="shared" si="144"/>
        <v>#DIV/0!</v>
      </c>
      <c r="BF399" s="193"/>
      <c r="BH399" s="169"/>
      <c r="BI399" s="169"/>
    </row>
    <row r="400" spans="1:64" ht="37.5" customHeight="1" x14ac:dyDescent="0.25">
      <c r="A400" s="565" t="s">
        <v>599</v>
      </c>
      <c r="B400" s="566"/>
      <c r="C400" s="566"/>
      <c r="D400" s="566"/>
      <c r="E400" s="566"/>
      <c r="F400" s="567"/>
      <c r="G400" s="113"/>
      <c r="H400" s="113"/>
      <c r="I400" s="112"/>
      <c r="J400" s="113"/>
      <c r="K400" s="113"/>
      <c r="L400" s="113"/>
      <c r="M400" s="113"/>
      <c r="N400" s="113"/>
      <c r="O400" s="113"/>
      <c r="P400" s="113"/>
      <c r="Q400" s="113"/>
      <c r="R400" s="113"/>
      <c r="S400" s="113"/>
      <c r="T400" s="113"/>
      <c r="U400" s="113"/>
      <c r="Y400" s="44"/>
      <c r="AC400" s="89"/>
      <c r="AD400" s="213"/>
      <c r="AE400" s="89"/>
      <c r="AF400" s="89"/>
      <c r="AG400" s="213"/>
      <c r="AH400" s="89"/>
      <c r="AI400" s="213"/>
      <c r="AJ400" s="89"/>
      <c r="AK400" s="213"/>
      <c r="AL400" s="89"/>
      <c r="AM400" s="213"/>
      <c r="AN400" s="89"/>
      <c r="AO400" s="213"/>
      <c r="AP400" s="89"/>
      <c r="AQ400" s="89"/>
      <c r="AR400" s="89"/>
      <c r="AS400" s="89"/>
      <c r="AT400" s="89"/>
      <c r="AU400" s="89"/>
      <c r="AV400" s="89"/>
      <c r="AW400" s="89"/>
      <c r="AX400" s="89"/>
      <c r="AY400" s="89"/>
      <c r="AZ400" s="89"/>
      <c r="BA400" s="89"/>
      <c r="BB400" s="89"/>
      <c r="BC400" s="89"/>
      <c r="BD400" s="213"/>
      <c r="BE400" s="213"/>
      <c r="BH400" s="169"/>
      <c r="BI400" s="169"/>
    </row>
    <row r="401" spans="1:65" ht="17.25" customHeight="1" x14ac:dyDescent="0.25">
      <c r="A401" s="16"/>
      <c r="B401" s="10"/>
      <c r="C401" s="16"/>
      <c r="D401" s="16"/>
      <c r="E401" s="17"/>
      <c r="F401" s="111"/>
      <c r="G401" s="112"/>
      <c r="H401" s="112"/>
      <c r="I401" s="112"/>
      <c r="J401" s="113"/>
      <c r="K401" s="113"/>
      <c r="L401" s="113"/>
      <c r="M401" s="113"/>
      <c r="N401" s="113"/>
      <c r="O401" s="113"/>
      <c r="P401" s="113"/>
      <c r="Q401" s="113"/>
      <c r="R401" s="113"/>
      <c r="S401" s="113"/>
      <c r="T401" s="113"/>
      <c r="U401" s="113"/>
      <c r="Y401" s="44"/>
      <c r="AC401" s="89"/>
      <c r="AD401" s="213"/>
      <c r="AE401" s="89"/>
      <c r="AF401" s="89"/>
      <c r="AG401" s="213"/>
      <c r="AH401" s="89"/>
      <c r="AI401" s="213"/>
      <c r="AJ401" s="89"/>
      <c r="AK401" s="213"/>
      <c r="AL401" s="89"/>
      <c r="AM401" s="213"/>
      <c r="AN401" s="89"/>
      <c r="AO401" s="213"/>
      <c r="AP401" s="89"/>
      <c r="AQ401" s="89"/>
      <c r="AR401" s="89"/>
      <c r="AS401" s="89"/>
      <c r="AT401" s="89"/>
      <c r="AU401" s="89"/>
      <c r="AV401" s="89"/>
      <c r="AW401" s="89"/>
      <c r="AX401" s="89"/>
      <c r="AY401" s="89"/>
      <c r="AZ401" s="89"/>
      <c r="BA401" s="89"/>
      <c r="BB401" s="89"/>
      <c r="BC401" s="89"/>
      <c r="BD401" s="213"/>
      <c r="BE401" s="213"/>
      <c r="BH401" s="169"/>
      <c r="BI401" s="169"/>
    </row>
    <row r="402" spans="1:65" x14ac:dyDescent="0.25">
      <c r="A402" s="16"/>
      <c r="B402" s="10"/>
      <c r="C402" s="16"/>
      <c r="D402" s="16"/>
      <c r="E402" s="17"/>
      <c r="F402" s="111"/>
      <c r="G402" s="112"/>
      <c r="H402" s="112"/>
      <c r="I402" s="112"/>
      <c r="J402" s="113"/>
      <c r="K402" s="113"/>
      <c r="L402" s="113"/>
      <c r="M402" s="113"/>
      <c r="N402" s="113"/>
      <c r="O402" s="113"/>
      <c r="P402" s="113"/>
      <c r="Q402" s="113"/>
      <c r="R402" s="113"/>
      <c r="S402" s="113"/>
      <c r="T402" s="113"/>
      <c r="U402" s="113"/>
      <c r="AC402" s="89"/>
      <c r="AD402" s="213"/>
      <c r="AE402" s="89"/>
      <c r="AF402" s="89"/>
      <c r="AG402" s="89"/>
      <c r="AH402" s="89"/>
      <c r="AI402" s="213"/>
      <c r="AJ402" s="89"/>
      <c r="AK402" s="213"/>
      <c r="AL402" s="89"/>
      <c r="AM402" s="89"/>
      <c r="AN402" s="89"/>
      <c r="AO402" s="213"/>
      <c r="AP402" s="89"/>
      <c r="AQ402" s="89"/>
      <c r="AR402" s="89"/>
      <c r="AS402" s="89"/>
      <c r="AT402" s="89"/>
      <c r="AU402" s="89"/>
      <c r="AV402" s="89"/>
      <c r="AW402" s="89"/>
      <c r="AX402" s="89"/>
      <c r="AY402" s="89"/>
      <c r="AZ402" s="89"/>
      <c r="BA402" s="89"/>
      <c r="BB402" s="89"/>
      <c r="BC402" s="89"/>
      <c r="BD402" s="213"/>
      <c r="BE402" s="213"/>
      <c r="BH402" s="169"/>
      <c r="BI402" s="169"/>
    </row>
    <row r="403" spans="1:65" ht="23.25" x14ac:dyDescent="0.35">
      <c r="A403" s="16"/>
      <c r="B403" s="10"/>
      <c r="C403" s="16"/>
      <c r="D403" s="16"/>
      <c r="E403" s="17"/>
      <c r="F403" s="111"/>
      <c r="G403" s="112"/>
      <c r="H403" s="112"/>
      <c r="I403" s="112"/>
      <c r="J403" s="113"/>
      <c r="K403" s="113"/>
      <c r="L403" s="113"/>
      <c r="M403" s="113"/>
      <c r="N403" s="113"/>
      <c r="O403" s="113"/>
      <c r="P403" s="113"/>
      <c r="Q403" s="113"/>
      <c r="R403" s="113"/>
      <c r="S403" s="113"/>
      <c r="T403" s="113"/>
      <c r="U403" s="113"/>
      <c r="AA403" s="172"/>
      <c r="AB403" s="172"/>
      <c r="BF403" s="172"/>
      <c r="BG403" s="172"/>
      <c r="BH403" s="169"/>
      <c r="BI403" s="169"/>
      <c r="BM403" s="172"/>
    </row>
    <row r="404" spans="1:65" x14ac:dyDescent="0.25">
      <c r="A404" s="23" t="s">
        <v>8</v>
      </c>
      <c r="B404" s="519" t="s">
        <v>180</v>
      </c>
      <c r="C404" s="519"/>
      <c r="D404" s="519"/>
      <c r="E404" s="17"/>
      <c r="F404" s="111"/>
      <c r="G404" s="112"/>
      <c r="H404" s="112"/>
      <c r="I404" s="112"/>
      <c r="J404" s="113"/>
      <c r="K404" s="113"/>
      <c r="L404" s="113"/>
      <c r="M404" s="113"/>
      <c r="N404" s="113"/>
      <c r="O404" s="113"/>
      <c r="P404" s="113"/>
      <c r="Q404" s="113"/>
      <c r="R404" s="113"/>
      <c r="S404" s="113"/>
      <c r="T404" s="113"/>
      <c r="U404" s="113"/>
      <c r="BH404" s="169"/>
      <c r="BI404" s="169"/>
    </row>
    <row r="405" spans="1:65" x14ac:dyDescent="0.25">
      <c r="A405" s="18" t="s">
        <v>181</v>
      </c>
      <c r="B405" s="534" t="s">
        <v>831</v>
      </c>
      <c r="C405" s="534"/>
      <c r="D405" s="534"/>
      <c r="E405" s="534"/>
      <c r="F405" s="534"/>
      <c r="G405" s="534"/>
      <c r="H405" s="534"/>
      <c r="I405" s="114"/>
      <c r="J405" s="115"/>
      <c r="K405" s="115"/>
      <c r="L405" s="115"/>
      <c r="M405" s="115"/>
      <c r="N405" s="115"/>
      <c r="O405" s="115"/>
      <c r="P405" s="115"/>
      <c r="Q405" s="115"/>
      <c r="R405" s="115"/>
      <c r="S405" s="115"/>
      <c r="T405" s="115"/>
      <c r="U405" s="115"/>
      <c r="BH405" s="169"/>
      <c r="BI405" s="169"/>
    </row>
    <row r="406" spans="1:65" ht="25.5" customHeight="1" x14ac:dyDescent="0.25">
      <c r="A406" s="16"/>
      <c r="B406" s="307" t="s">
        <v>182</v>
      </c>
      <c r="C406" s="534" t="s">
        <v>832</v>
      </c>
      <c r="D406" s="534"/>
      <c r="E406" s="534"/>
      <c r="F406" s="534"/>
      <c r="G406" s="534"/>
      <c r="H406" s="534"/>
      <c r="I406" s="114"/>
      <c r="J406" s="115"/>
      <c r="K406" s="115"/>
      <c r="L406" s="115"/>
      <c r="M406" s="115"/>
      <c r="N406" s="115"/>
      <c r="O406" s="115"/>
      <c r="P406" s="115"/>
      <c r="Q406" s="115"/>
      <c r="R406" s="115"/>
      <c r="S406" s="115"/>
      <c r="T406" s="115"/>
      <c r="U406" s="115"/>
      <c r="BF406" s="193"/>
      <c r="BH406" s="169"/>
      <c r="BI406" s="169"/>
    </row>
    <row r="407" spans="1:65" ht="21.75" customHeight="1" x14ac:dyDescent="0.25">
      <c r="A407" s="536" t="s">
        <v>12</v>
      </c>
      <c r="B407" s="526" t="s">
        <v>13</v>
      </c>
      <c r="C407" s="526" t="s">
        <v>14</v>
      </c>
      <c r="D407" s="542" t="s">
        <v>15</v>
      </c>
      <c r="E407" s="589" t="s">
        <v>16</v>
      </c>
      <c r="F407" s="570" t="s">
        <v>660</v>
      </c>
      <c r="G407" s="540" t="s">
        <v>433</v>
      </c>
      <c r="H407" s="541"/>
      <c r="I407" s="541"/>
      <c r="J407" s="535" t="s">
        <v>662</v>
      </c>
      <c r="K407" s="535"/>
      <c r="L407" s="535"/>
      <c r="M407" s="535"/>
      <c r="N407" s="535"/>
      <c r="O407" s="535"/>
      <c r="P407" s="535"/>
      <c r="Q407" s="535"/>
      <c r="R407" s="535"/>
      <c r="S407" s="535"/>
      <c r="T407" s="535"/>
      <c r="U407" s="535"/>
      <c r="AC407" s="604" t="s">
        <v>640</v>
      </c>
      <c r="AD407" s="166"/>
      <c r="AE407" s="604" t="s">
        <v>640</v>
      </c>
      <c r="AF407" s="599" t="s">
        <v>612</v>
      </c>
      <c r="AG407" s="680"/>
      <c r="AH407" s="680"/>
      <c r="AI407" s="680"/>
      <c r="AJ407" s="680"/>
      <c r="AK407" s="680"/>
      <c r="AL407" s="680"/>
      <c r="AM407" s="680"/>
      <c r="AN407" s="680"/>
      <c r="AO407" s="680"/>
      <c r="AP407" s="680"/>
      <c r="AQ407" s="680"/>
      <c r="AR407" s="680"/>
      <c r="AS407" s="680"/>
      <c r="AT407" s="680"/>
      <c r="AU407" s="680"/>
      <c r="AV407" s="680"/>
      <c r="AW407" s="680"/>
      <c r="AX407" s="680"/>
      <c r="AY407" s="680"/>
      <c r="AZ407" s="680"/>
      <c r="BA407" s="680"/>
      <c r="BB407" s="600"/>
      <c r="BC407" s="167"/>
      <c r="BD407" s="168"/>
      <c r="BE407" s="168"/>
      <c r="BH407" s="169"/>
      <c r="BI407" s="169"/>
    </row>
    <row r="408" spans="1:65" ht="27.75" customHeight="1" x14ac:dyDescent="0.25">
      <c r="A408" s="537"/>
      <c r="B408" s="527"/>
      <c r="C408" s="527"/>
      <c r="D408" s="543"/>
      <c r="E408" s="590"/>
      <c r="F408" s="571"/>
      <c r="G408" s="556" t="s">
        <v>661</v>
      </c>
      <c r="H408" s="556"/>
      <c r="I408" s="540"/>
      <c r="J408" s="535" t="s">
        <v>526</v>
      </c>
      <c r="K408" s="535"/>
      <c r="L408" s="535"/>
      <c r="M408" s="535"/>
      <c r="N408" s="535"/>
      <c r="O408" s="535"/>
      <c r="P408" s="535"/>
      <c r="Q408" s="535"/>
      <c r="R408" s="535"/>
      <c r="S408" s="535"/>
      <c r="T408" s="535"/>
      <c r="U408" s="535"/>
      <c r="AC408" s="605"/>
      <c r="AD408" s="171"/>
      <c r="AE408" s="605"/>
      <c r="AF408" s="599" t="s">
        <v>600</v>
      </c>
      <c r="AG408" s="600"/>
      <c r="AH408" s="599" t="s">
        <v>601</v>
      </c>
      <c r="AI408" s="600"/>
      <c r="AJ408" s="599" t="s">
        <v>602</v>
      </c>
      <c r="AK408" s="600"/>
      <c r="AL408" s="599" t="s">
        <v>603</v>
      </c>
      <c r="AM408" s="600"/>
      <c r="AN408" s="599" t="s">
        <v>604</v>
      </c>
      <c r="AO408" s="600"/>
      <c r="AP408" s="599" t="s">
        <v>605</v>
      </c>
      <c r="AQ408" s="600"/>
      <c r="AR408" s="599" t="s">
        <v>606</v>
      </c>
      <c r="AS408" s="600"/>
      <c r="AT408" s="599" t="s">
        <v>607</v>
      </c>
      <c r="AU408" s="600"/>
      <c r="AV408" s="599" t="s">
        <v>608</v>
      </c>
      <c r="AW408" s="600"/>
      <c r="AX408" s="599" t="s">
        <v>609</v>
      </c>
      <c r="AY408" s="600"/>
      <c r="AZ408" s="599" t="s">
        <v>610</v>
      </c>
      <c r="BA408" s="600"/>
      <c r="BB408" s="599" t="s">
        <v>611</v>
      </c>
      <c r="BC408" s="600"/>
      <c r="BD408" s="682" t="s">
        <v>614</v>
      </c>
      <c r="BE408" s="683" t="s">
        <v>613</v>
      </c>
      <c r="BH408" s="169"/>
      <c r="BI408" s="169"/>
    </row>
    <row r="409" spans="1:65" ht="27" customHeight="1" x14ac:dyDescent="0.25">
      <c r="A409" s="537"/>
      <c r="B409" s="527"/>
      <c r="C409" s="527"/>
      <c r="D409" s="543"/>
      <c r="E409" s="590"/>
      <c r="F409" s="571"/>
      <c r="G409" s="585">
        <v>2024</v>
      </c>
      <c r="H409" s="585">
        <v>2025</v>
      </c>
      <c r="I409" s="585">
        <v>2026</v>
      </c>
      <c r="J409" s="308"/>
      <c r="K409" s="308"/>
      <c r="L409" s="308"/>
      <c r="M409" s="308"/>
      <c r="N409" s="308"/>
      <c r="O409" s="308"/>
      <c r="P409" s="308"/>
      <c r="Q409" s="308"/>
      <c r="R409" s="308"/>
      <c r="S409" s="308"/>
      <c r="T409" s="308"/>
      <c r="U409" s="308"/>
      <c r="AC409" s="605"/>
      <c r="AD409" s="171"/>
      <c r="AE409" s="605"/>
      <c r="AF409" s="598" t="s">
        <v>615</v>
      </c>
      <c r="AG409" s="596" t="s">
        <v>616</v>
      </c>
      <c r="AH409" s="598" t="s">
        <v>615</v>
      </c>
      <c r="AI409" s="596" t="s">
        <v>616</v>
      </c>
      <c r="AJ409" s="598" t="s">
        <v>615</v>
      </c>
      <c r="AK409" s="596" t="s">
        <v>616</v>
      </c>
      <c r="AL409" s="598" t="s">
        <v>615</v>
      </c>
      <c r="AM409" s="596" t="s">
        <v>616</v>
      </c>
      <c r="AN409" s="598" t="s">
        <v>615</v>
      </c>
      <c r="AO409" s="596" t="s">
        <v>616</v>
      </c>
      <c r="AP409" s="598" t="s">
        <v>615</v>
      </c>
      <c r="AQ409" s="596" t="s">
        <v>616</v>
      </c>
      <c r="AR409" s="598" t="s">
        <v>615</v>
      </c>
      <c r="AS409" s="596" t="s">
        <v>616</v>
      </c>
      <c r="AT409" s="598" t="s">
        <v>615</v>
      </c>
      <c r="AU409" s="596" t="s">
        <v>616</v>
      </c>
      <c r="AV409" s="598" t="s">
        <v>615</v>
      </c>
      <c r="AW409" s="596" t="s">
        <v>616</v>
      </c>
      <c r="AX409" s="598" t="s">
        <v>615</v>
      </c>
      <c r="AY409" s="596" t="s">
        <v>616</v>
      </c>
      <c r="AZ409" s="598" t="s">
        <v>615</v>
      </c>
      <c r="BA409" s="596" t="s">
        <v>616</v>
      </c>
      <c r="BB409" s="598" t="s">
        <v>615</v>
      </c>
      <c r="BC409" s="596" t="s">
        <v>616</v>
      </c>
      <c r="BD409" s="682"/>
      <c r="BE409" s="683"/>
      <c r="BH409" s="169"/>
      <c r="BI409" s="169"/>
    </row>
    <row r="410" spans="1:65" ht="51" customHeight="1" x14ac:dyDescent="0.25">
      <c r="A410" s="538"/>
      <c r="B410" s="528"/>
      <c r="C410" s="528"/>
      <c r="D410" s="544"/>
      <c r="E410" s="591"/>
      <c r="F410" s="572"/>
      <c r="G410" s="586"/>
      <c r="H410" s="586"/>
      <c r="I410" s="586"/>
      <c r="J410" s="309" t="s">
        <v>499</v>
      </c>
      <c r="K410" s="309" t="s">
        <v>500</v>
      </c>
      <c r="L410" s="309" t="s">
        <v>501</v>
      </c>
      <c r="M410" s="309" t="s">
        <v>502</v>
      </c>
      <c r="N410" s="309" t="s">
        <v>503</v>
      </c>
      <c r="O410" s="309" t="s">
        <v>504</v>
      </c>
      <c r="P410" s="309" t="s">
        <v>505</v>
      </c>
      <c r="Q410" s="309" t="s">
        <v>506</v>
      </c>
      <c r="R410" s="309" t="s">
        <v>507</v>
      </c>
      <c r="S410" s="309" t="s">
        <v>508</v>
      </c>
      <c r="T410" s="309" t="s">
        <v>509</v>
      </c>
      <c r="U410" s="309" t="s">
        <v>510</v>
      </c>
      <c r="AC410" s="606"/>
      <c r="AD410" s="174"/>
      <c r="AE410" s="606"/>
      <c r="AF410" s="598"/>
      <c r="AG410" s="597"/>
      <c r="AH410" s="598"/>
      <c r="AI410" s="597"/>
      <c r="AJ410" s="598"/>
      <c r="AK410" s="597"/>
      <c r="AL410" s="598"/>
      <c r="AM410" s="597"/>
      <c r="AN410" s="598"/>
      <c r="AO410" s="597"/>
      <c r="AP410" s="598"/>
      <c r="AQ410" s="597"/>
      <c r="AR410" s="598"/>
      <c r="AS410" s="597"/>
      <c r="AT410" s="598"/>
      <c r="AU410" s="597"/>
      <c r="AV410" s="598"/>
      <c r="AW410" s="597"/>
      <c r="AX410" s="598"/>
      <c r="AY410" s="597"/>
      <c r="AZ410" s="598"/>
      <c r="BA410" s="597"/>
      <c r="BB410" s="598"/>
      <c r="BC410" s="597"/>
      <c r="BD410" s="682"/>
      <c r="BE410" s="683"/>
      <c r="BH410" s="169"/>
      <c r="BI410" s="169"/>
    </row>
    <row r="411" spans="1:65" ht="51" customHeight="1" x14ac:dyDescent="0.25">
      <c r="A411" s="536" t="s">
        <v>592</v>
      </c>
      <c r="B411" s="526" t="s">
        <v>446</v>
      </c>
      <c r="C411" s="559" t="s">
        <v>851</v>
      </c>
      <c r="D411" s="560"/>
      <c r="E411" s="561"/>
      <c r="F411" s="310">
        <f>+F412+F414</f>
        <v>24</v>
      </c>
      <c r="G411" s="310">
        <f t="shared" ref="G411:U411" si="162">+G412+G414</f>
        <v>24</v>
      </c>
      <c r="H411" s="310">
        <f t="shared" si="162"/>
        <v>24</v>
      </c>
      <c r="I411" s="310">
        <f t="shared" si="162"/>
        <v>24</v>
      </c>
      <c r="J411" s="310">
        <f t="shared" si="162"/>
        <v>14</v>
      </c>
      <c r="K411" s="310">
        <f t="shared" si="162"/>
        <v>0</v>
      </c>
      <c r="L411" s="310">
        <f t="shared" si="162"/>
        <v>9</v>
      </c>
      <c r="M411" s="310">
        <f t="shared" si="162"/>
        <v>0</v>
      </c>
      <c r="N411" s="310">
        <f t="shared" si="162"/>
        <v>0</v>
      </c>
      <c r="O411" s="310">
        <f t="shared" si="162"/>
        <v>0</v>
      </c>
      <c r="P411" s="310">
        <f t="shared" si="162"/>
        <v>0</v>
      </c>
      <c r="Q411" s="310">
        <f t="shared" si="162"/>
        <v>0</v>
      </c>
      <c r="R411" s="310">
        <f t="shared" si="162"/>
        <v>0</v>
      </c>
      <c r="S411" s="310">
        <f t="shared" si="162"/>
        <v>0</v>
      </c>
      <c r="T411" s="310">
        <f t="shared" si="162"/>
        <v>1</v>
      </c>
      <c r="U411" s="310">
        <f t="shared" si="162"/>
        <v>0</v>
      </c>
      <c r="AC411" s="176"/>
      <c r="AD411" s="177"/>
      <c r="AE411" s="176"/>
      <c r="AF411" s="239"/>
      <c r="AG411" s="240"/>
      <c r="AH411" s="239"/>
      <c r="AI411" s="240"/>
      <c r="AJ411" s="239"/>
      <c r="AK411" s="240"/>
      <c r="AL411" s="239"/>
      <c r="AM411" s="240"/>
      <c r="AN411" s="239"/>
      <c r="AO411" s="240"/>
      <c r="AP411" s="239"/>
      <c r="AQ411" s="240"/>
      <c r="AR411" s="239"/>
      <c r="AS411" s="240"/>
      <c r="AT411" s="239"/>
      <c r="AU411" s="240"/>
      <c r="AV411" s="239"/>
      <c r="AW411" s="240"/>
      <c r="AX411" s="239"/>
      <c r="AY411" s="240"/>
      <c r="AZ411" s="239"/>
      <c r="BA411" s="240"/>
      <c r="BB411" s="239"/>
      <c r="BC411" s="240"/>
      <c r="BD411" s="204"/>
      <c r="BE411" s="175"/>
      <c r="BH411" s="181">
        <f>+BK411-AC411</f>
        <v>0</v>
      </c>
      <c r="BI411" s="181">
        <f>+BL411-AD411</f>
        <v>0</v>
      </c>
      <c r="BJ411" s="208"/>
      <c r="BK411" s="181"/>
      <c r="BL411" s="181"/>
    </row>
    <row r="412" spans="1:65" s="47" customFormat="1" ht="48.75" customHeight="1" x14ac:dyDescent="0.25">
      <c r="A412" s="537"/>
      <c r="B412" s="527"/>
      <c r="C412" s="557" t="s">
        <v>183</v>
      </c>
      <c r="D412" s="306" t="s">
        <v>439</v>
      </c>
      <c r="E412" s="306"/>
      <c r="F412" s="310">
        <f>+F413</f>
        <v>18</v>
      </c>
      <c r="G412" s="310">
        <f t="shared" ref="G412:U412" si="163">+G413</f>
        <v>18</v>
      </c>
      <c r="H412" s="310">
        <f t="shared" si="163"/>
        <v>18</v>
      </c>
      <c r="I412" s="310">
        <f t="shared" si="163"/>
        <v>18</v>
      </c>
      <c r="J412" s="310">
        <f t="shared" si="163"/>
        <v>9</v>
      </c>
      <c r="K412" s="310">
        <f t="shared" si="163"/>
        <v>0</v>
      </c>
      <c r="L412" s="310">
        <f t="shared" si="163"/>
        <v>9</v>
      </c>
      <c r="M412" s="310">
        <f t="shared" si="163"/>
        <v>0</v>
      </c>
      <c r="N412" s="310">
        <f t="shared" si="163"/>
        <v>0</v>
      </c>
      <c r="O412" s="310">
        <f t="shared" si="163"/>
        <v>0</v>
      </c>
      <c r="P412" s="310">
        <f t="shared" si="163"/>
        <v>0</v>
      </c>
      <c r="Q412" s="310">
        <f t="shared" si="163"/>
        <v>0</v>
      </c>
      <c r="R412" s="310">
        <f t="shared" si="163"/>
        <v>0</v>
      </c>
      <c r="S412" s="310">
        <f t="shared" si="163"/>
        <v>0</v>
      </c>
      <c r="T412" s="310">
        <f t="shared" si="163"/>
        <v>0</v>
      </c>
      <c r="U412" s="310">
        <f t="shared" si="163"/>
        <v>0</v>
      </c>
      <c r="Y412" s="6"/>
      <c r="Z412" s="6"/>
      <c r="AC412" s="176">
        <f>+AE412+AF412+AH412+AJ412+AL412+AN412+AP412+AR412+AT412+AV412+AX412+AZ412+BB412</f>
        <v>952</v>
      </c>
      <c r="AD412" s="177">
        <f>+AG412+AI412+AK412+AM412+AO412+AQ412+AS412+AU412+AW412+AY412+BA412+BC412</f>
        <v>0</v>
      </c>
      <c r="AE412" s="176">
        <v>952</v>
      </c>
      <c r="AF412" s="206"/>
      <c r="AG412" s="207"/>
      <c r="AH412" s="206"/>
      <c r="AI412" s="207"/>
      <c r="AJ412" s="206"/>
      <c r="AK412" s="241"/>
      <c r="AL412" s="206"/>
      <c r="AM412" s="240"/>
      <c r="AN412" s="206"/>
      <c r="AO412" s="83"/>
      <c r="AP412" s="206"/>
      <c r="AQ412" s="83"/>
      <c r="AR412" s="206"/>
      <c r="AS412" s="83"/>
      <c r="AT412" s="206"/>
      <c r="AU412" s="83"/>
      <c r="AV412" s="206"/>
      <c r="AW412" s="83"/>
      <c r="AX412" s="206"/>
      <c r="AY412" s="83"/>
      <c r="AZ412" s="206"/>
      <c r="BA412" s="83"/>
      <c r="BB412" s="206"/>
      <c r="BC412" s="83"/>
      <c r="BD412" s="204">
        <f t="shared" ref="BD412" si="164">+AG412+AI412+AK412+AM412+AO412+AQ412+AS412+AU412+AW412+AY412+BA412+BC412</f>
        <v>0</v>
      </c>
      <c r="BE412" s="175">
        <f t="shared" ref="BE412" si="165">+BD412/AC412*100</f>
        <v>0</v>
      </c>
      <c r="BH412" s="169"/>
      <c r="BI412" s="169"/>
      <c r="BJ412" s="170"/>
      <c r="BK412" s="169"/>
      <c r="BL412" s="169"/>
    </row>
    <row r="413" spans="1:65" ht="52.5" customHeight="1" x14ac:dyDescent="0.25">
      <c r="A413" s="537"/>
      <c r="B413" s="527"/>
      <c r="C413" s="557"/>
      <c r="D413" s="53" t="s">
        <v>810</v>
      </c>
      <c r="E413" s="9" t="s">
        <v>184</v>
      </c>
      <c r="F413" s="310">
        <f>SUM(J413:U413)</f>
        <v>18</v>
      </c>
      <c r="G413" s="278">
        <v>18</v>
      </c>
      <c r="H413" s="278">
        <v>18</v>
      </c>
      <c r="I413" s="278">
        <v>18</v>
      </c>
      <c r="J413" s="278">
        <v>9</v>
      </c>
      <c r="K413" s="278">
        <v>0</v>
      </c>
      <c r="L413" s="278">
        <v>9</v>
      </c>
      <c r="M413" s="278">
        <v>0</v>
      </c>
      <c r="N413" s="278">
        <v>0</v>
      </c>
      <c r="O413" s="278">
        <v>0</v>
      </c>
      <c r="P413" s="278">
        <v>0</v>
      </c>
      <c r="Q413" s="278">
        <v>0</v>
      </c>
      <c r="R413" s="278">
        <v>0</v>
      </c>
      <c r="S413" s="278">
        <v>0</v>
      </c>
      <c r="T413" s="278">
        <v>0</v>
      </c>
      <c r="U413" s="278">
        <v>0</v>
      </c>
      <c r="AC413" s="176"/>
      <c r="AD413" s="177"/>
      <c r="AE413" s="176"/>
      <c r="AF413" s="206"/>
      <c r="AG413" s="207"/>
      <c r="AH413" s="206"/>
      <c r="AI413" s="207"/>
      <c r="AJ413" s="206"/>
      <c r="AK413" s="241"/>
      <c r="AL413" s="206"/>
      <c r="AM413" s="240"/>
      <c r="AN413" s="206"/>
      <c r="AO413" s="83"/>
      <c r="AP413" s="206"/>
      <c r="AQ413" s="83"/>
      <c r="AR413" s="206"/>
      <c r="AS413" s="83"/>
      <c r="AT413" s="206"/>
      <c r="AU413" s="83"/>
      <c r="AV413" s="206"/>
      <c r="AW413" s="83"/>
      <c r="AX413" s="206"/>
      <c r="AY413" s="83"/>
      <c r="AZ413" s="206"/>
      <c r="BA413" s="83"/>
      <c r="BB413" s="206"/>
      <c r="BC413" s="83"/>
      <c r="BD413" s="204">
        <f t="shared" ref="BD413:BD432" si="166">+AG413+AI413+AK413+AM413+AO413+AQ413+AS413+AU413+AW413+AY413+BA413+BC413</f>
        <v>0</v>
      </c>
      <c r="BE413" s="175" t="e">
        <f t="shared" ref="BE413:BE432" si="167">+BD413/AC413*100</f>
        <v>#DIV/0!</v>
      </c>
      <c r="BF413" s="193"/>
      <c r="BH413" s="169"/>
      <c r="BI413" s="169"/>
    </row>
    <row r="414" spans="1:65" ht="49.5" customHeight="1" x14ac:dyDescent="0.25">
      <c r="A414" s="537"/>
      <c r="B414" s="527"/>
      <c r="C414" s="557" t="s">
        <v>185</v>
      </c>
      <c r="D414" s="306" t="s">
        <v>439</v>
      </c>
      <c r="E414" s="306"/>
      <c r="F414" s="310">
        <f>+F415</f>
        <v>6</v>
      </c>
      <c r="G414" s="310">
        <f t="shared" ref="G414:U414" si="168">+G415</f>
        <v>6</v>
      </c>
      <c r="H414" s="310">
        <f t="shared" si="168"/>
        <v>6</v>
      </c>
      <c r="I414" s="310">
        <f t="shared" si="168"/>
        <v>6</v>
      </c>
      <c r="J414" s="310">
        <f t="shared" si="168"/>
        <v>5</v>
      </c>
      <c r="K414" s="310">
        <f t="shared" si="168"/>
        <v>0</v>
      </c>
      <c r="L414" s="310">
        <f t="shared" si="168"/>
        <v>0</v>
      </c>
      <c r="M414" s="310">
        <f t="shared" si="168"/>
        <v>0</v>
      </c>
      <c r="N414" s="310">
        <f t="shared" si="168"/>
        <v>0</v>
      </c>
      <c r="O414" s="310">
        <f t="shared" si="168"/>
        <v>0</v>
      </c>
      <c r="P414" s="310">
        <f t="shared" si="168"/>
        <v>0</v>
      </c>
      <c r="Q414" s="310">
        <f t="shared" si="168"/>
        <v>0</v>
      </c>
      <c r="R414" s="310">
        <f t="shared" si="168"/>
        <v>0</v>
      </c>
      <c r="S414" s="310">
        <f t="shared" si="168"/>
        <v>0</v>
      </c>
      <c r="T414" s="310">
        <f t="shared" si="168"/>
        <v>1</v>
      </c>
      <c r="U414" s="310">
        <f t="shared" si="168"/>
        <v>0</v>
      </c>
      <c r="AC414" s="176">
        <f>+AE414+AF414+AH414+AJ414+AL414+AN414+AP414+AR414+AT414+AV414+AX414+AZ414+BB414</f>
        <v>21921</v>
      </c>
      <c r="AD414" s="177">
        <f>+AG414+AI414+AK414+AM414+AO414+AQ414+AS414+AU414+AW414+AY414+BA414+BC414</f>
        <v>0</v>
      </c>
      <c r="AE414" s="176">
        <v>21921</v>
      </c>
      <c r="AF414" s="206"/>
      <c r="AG414" s="207"/>
      <c r="AH414" s="206"/>
      <c r="AI414" s="207"/>
      <c r="AJ414" s="206"/>
      <c r="AK414" s="241"/>
      <c r="AL414" s="206"/>
      <c r="AM414" s="240"/>
      <c r="AN414" s="206"/>
      <c r="AO414" s="83"/>
      <c r="AP414" s="206"/>
      <c r="AQ414" s="83"/>
      <c r="AR414" s="206"/>
      <c r="AS414" s="83"/>
      <c r="AT414" s="206"/>
      <c r="AU414" s="83"/>
      <c r="AV414" s="206"/>
      <c r="AW414" s="83"/>
      <c r="AX414" s="206"/>
      <c r="AY414" s="83"/>
      <c r="AZ414" s="206"/>
      <c r="BA414" s="83"/>
      <c r="BB414" s="206"/>
      <c r="BC414" s="83"/>
      <c r="BD414" s="204">
        <f t="shared" si="166"/>
        <v>0</v>
      </c>
      <c r="BE414" s="175">
        <f t="shared" si="167"/>
        <v>0</v>
      </c>
      <c r="BH414" s="181">
        <f>+BK414-AC414</f>
        <v>-21921</v>
      </c>
      <c r="BI414" s="181">
        <f>+BL414-AD414</f>
        <v>0</v>
      </c>
      <c r="BJ414" s="208"/>
      <c r="BK414" s="181"/>
      <c r="BL414" s="181"/>
    </row>
    <row r="415" spans="1:65" ht="55.5" customHeight="1" x14ac:dyDescent="0.25">
      <c r="A415" s="537"/>
      <c r="B415" s="527"/>
      <c r="C415" s="557"/>
      <c r="D415" s="53" t="s">
        <v>811</v>
      </c>
      <c r="E415" s="9" t="s">
        <v>184</v>
      </c>
      <c r="F415" s="310">
        <f>SUM(J415:U415)</f>
        <v>6</v>
      </c>
      <c r="G415" s="278">
        <v>6</v>
      </c>
      <c r="H415" s="278">
        <v>6</v>
      </c>
      <c r="I415" s="278">
        <v>6</v>
      </c>
      <c r="J415" s="278">
        <v>5</v>
      </c>
      <c r="K415" s="278">
        <v>0</v>
      </c>
      <c r="L415" s="278">
        <v>0</v>
      </c>
      <c r="M415" s="278">
        <v>0</v>
      </c>
      <c r="N415" s="278">
        <v>0</v>
      </c>
      <c r="O415" s="278">
        <v>0</v>
      </c>
      <c r="P415" s="278">
        <v>0</v>
      </c>
      <c r="Q415" s="278">
        <v>0</v>
      </c>
      <c r="R415" s="278">
        <v>0</v>
      </c>
      <c r="S415" s="278">
        <v>0</v>
      </c>
      <c r="T415" s="278">
        <v>1</v>
      </c>
      <c r="U415" s="278">
        <v>0</v>
      </c>
      <c r="AC415" s="176"/>
      <c r="AD415" s="177"/>
      <c r="AE415" s="176"/>
      <c r="AF415" s="206"/>
      <c r="AG415" s="207"/>
      <c r="AH415" s="206"/>
      <c r="AI415" s="207"/>
      <c r="AJ415" s="206"/>
      <c r="AK415" s="241"/>
      <c r="AL415" s="206"/>
      <c r="AM415" s="240"/>
      <c r="AN415" s="206"/>
      <c r="AO415" s="179"/>
      <c r="AP415" s="206"/>
      <c r="AQ415" s="83"/>
      <c r="AR415" s="206"/>
      <c r="AS415" s="83"/>
      <c r="AT415" s="206"/>
      <c r="AU415" s="83"/>
      <c r="AV415" s="206"/>
      <c r="AW415" s="83"/>
      <c r="AX415" s="206"/>
      <c r="AY415" s="83"/>
      <c r="AZ415" s="206"/>
      <c r="BA415" s="83"/>
      <c r="BB415" s="206"/>
      <c r="BC415" s="83"/>
      <c r="BD415" s="204">
        <f t="shared" si="166"/>
        <v>0</v>
      </c>
      <c r="BE415" s="175" t="e">
        <f t="shared" si="167"/>
        <v>#DIV/0!</v>
      </c>
      <c r="BH415" s="169"/>
      <c r="BI415" s="169"/>
    </row>
    <row r="416" spans="1:65" ht="55.5" customHeight="1" x14ac:dyDescent="0.25">
      <c r="A416" s="537"/>
      <c r="B416" s="526" t="s">
        <v>753</v>
      </c>
      <c r="C416" s="559" t="s">
        <v>851</v>
      </c>
      <c r="D416" s="560"/>
      <c r="E416" s="561"/>
      <c r="F416" s="310">
        <f>+F417+F419+F421+F423</f>
        <v>27</v>
      </c>
      <c r="G416" s="310">
        <f t="shared" ref="G416:U416" si="169">+G417+G419+G421+G423</f>
        <v>23</v>
      </c>
      <c r="H416" s="310">
        <f t="shared" si="169"/>
        <v>23</v>
      </c>
      <c r="I416" s="310">
        <f t="shared" si="169"/>
        <v>23</v>
      </c>
      <c r="J416" s="310">
        <f t="shared" si="169"/>
        <v>5</v>
      </c>
      <c r="K416" s="310">
        <f t="shared" si="169"/>
        <v>1</v>
      </c>
      <c r="L416" s="310">
        <f t="shared" si="169"/>
        <v>1</v>
      </c>
      <c r="M416" s="310">
        <f t="shared" si="169"/>
        <v>5</v>
      </c>
      <c r="N416" s="310">
        <f t="shared" si="169"/>
        <v>6</v>
      </c>
      <c r="O416" s="310">
        <f t="shared" si="169"/>
        <v>1</v>
      </c>
      <c r="P416" s="310">
        <f t="shared" si="169"/>
        <v>1</v>
      </c>
      <c r="Q416" s="310">
        <f t="shared" si="169"/>
        <v>2</v>
      </c>
      <c r="R416" s="310">
        <f t="shared" si="169"/>
        <v>1</v>
      </c>
      <c r="S416" s="310">
        <f t="shared" si="169"/>
        <v>1</v>
      </c>
      <c r="T416" s="310">
        <f t="shared" si="169"/>
        <v>2</v>
      </c>
      <c r="U416" s="310">
        <f t="shared" si="169"/>
        <v>1</v>
      </c>
      <c r="AC416" s="176"/>
      <c r="AD416" s="177"/>
      <c r="AE416" s="176"/>
      <c r="AF416" s="206"/>
      <c r="AG416" s="207"/>
      <c r="AH416" s="206"/>
      <c r="AI416" s="207"/>
      <c r="AJ416" s="206"/>
      <c r="AK416" s="241"/>
      <c r="AL416" s="206"/>
      <c r="AM416" s="240"/>
      <c r="AN416" s="206"/>
      <c r="AO416" s="83"/>
      <c r="AP416" s="206"/>
      <c r="AQ416" s="83"/>
      <c r="AR416" s="206"/>
      <c r="AS416" s="83"/>
      <c r="AT416" s="206"/>
      <c r="AU416" s="83"/>
      <c r="AV416" s="206"/>
      <c r="AW416" s="83"/>
      <c r="AX416" s="206"/>
      <c r="AY416" s="83"/>
      <c r="AZ416" s="206"/>
      <c r="BA416" s="83"/>
      <c r="BB416" s="206"/>
      <c r="BC416" s="83"/>
      <c r="BD416" s="204">
        <f t="shared" si="166"/>
        <v>0</v>
      </c>
      <c r="BE416" s="175" t="e">
        <f t="shared" si="167"/>
        <v>#DIV/0!</v>
      </c>
      <c r="BH416" s="169"/>
      <c r="BI416" s="169"/>
    </row>
    <row r="417" spans="1:64" ht="43.5" customHeight="1" x14ac:dyDescent="0.25">
      <c r="A417" s="537"/>
      <c r="B417" s="527"/>
      <c r="C417" s="557" t="s">
        <v>186</v>
      </c>
      <c r="D417" s="521" t="s">
        <v>17</v>
      </c>
      <c r="E417" s="521"/>
      <c r="F417" s="310">
        <f t="shared" ref="F417:U417" si="170">SUM(F418)</f>
        <v>3</v>
      </c>
      <c r="G417" s="310">
        <f t="shared" si="170"/>
        <v>3</v>
      </c>
      <c r="H417" s="310">
        <f t="shared" si="170"/>
        <v>3</v>
      </c>
      <c r="I417" s="310">
        <f t="shared" si="170"/>
        <v>3</v>
      </c>
      <c r="J417" s="310">
        <f t="shared" si="170"/>
        <v>0</v>
      </c>
      <c r="K417" s="310">
        <f t="shared" si="170"/>
        <v>0</v>
      </c>
      <c r="L417" s="310">
        <f t="shared" si="170"/>
        <v>0</v>
      </c>
      <c r="M417" s="310">
        <f t="shared" si="170"/>
        <v>0</v>
      </c>
      <c r="N417" s="310">
        <f t="shared" si="170"/>
        <v>1</v>
      </c>
      <c r="O417" s="310">
        <f t="shared" si="170"/>
        <v>0</v>
      </c>
      <c r="P417" s="310">
        <f t="shared" si="170"/>
        <v>0</v>
      </c>
      <c r="Q417" s="310">
        <f t="shared" si="170"/>
        <v>1</v>
      </c>
      <c r="R417" s="310">
        <f t="shared" si="170"/>
        <v>0</v>
      </c>
      <c r="S417" s="310">
        <f t="shared" si="170"/>
        <v>0</v>
      </c>
      <c r="T417" s="310">
        <f t="shared" si="170"/>
        <v>1</v>
      </c>
      <c r="U417" s="310">
        <f t="shared" si="170"/>
        <v>0</v>
      </c>
      <c r="AC417" s="176">
        <f>+AE417+AF417+AH417+AJ417+AL417+AN417+AP417+AR417+AT417+AV417+AX417+AZ417+BB417</f>
        <v>5401</v>
      </c>
      <c r="AD417" s="177">
        <f>+AG417+AI417+AK417+AM417+AO417+AQ417+AS417+AU417+AW417+AY417+BA417+BC417</f>
        <v>0</v>
      </c>
      <c r="AE417" s="176">
        <v>5401</v>
      </c>
      <c r="AF417" s="206"/>
      <c r="AG417" s="207"/>
      <c r="AH417" s="206"/>
      <c r="AI417" s="207"/>
      <c r="AJ417" s="206"/>
      <c r="AK417" s="241"/>
      <c r="AL417" s="206"/>
      <c r="AM417" s="240"/>
      <c r="AN417" s="206"/>
      <c r="AO417" s="83"/>
      <c r="AP417" s="206"/>
      <c r="AQ417" s="83"/>
      <c r="AR417" s="206"/>
      <c r="AS417" s="83"/>
      <c r="AT417" s="206"/>
      <c r="AU417" s="83"/>
      <c r="AV417" s="206"/>
      <c r="AW417" s="83"/>
      <c r="AX417" s="206"/>
      <c r="AY417" s="83"/>
      <c r="AZ417" s="206"/>
      <c r="BA417" s="83"/>
      <c r="BB417" s="206"/>
      <c r="BC417" s="83"/>
      <c r="BD417" s="204">
        <f t="shared" si="166"/>
        <v>0</v>
      </c>
      <c r="BE417" s="175">
        <f t="shared" si="167"/>
        <v>0</v>
      </c>
      <c r="BH417" s="181">
        <f>+BK417-AC417</f>
        <v>-5401</v>
      </c>
      <c r="BI417" s="181">
        <f>+BL417-AD417</f>
        <v>0</v>
      </c>
      <c r="BJ417" s="208"/>
      <c r="BK417" s="181"/>
      <c r="BL417" s="181"/>
    </row>
    <row r="418" spans="1:64" ht="51.75" customHeight="1" x14ac:dyDescent="0.25">
      <c r="A418" s="537"/>
      <c r="B418" s="527"/>
      <c r="C418" s="557"/>
      <c r="D418" s="53" t="s">
        <v>813</v>
      </c>
      <c r="E418" s="9" t="s">
        <v>187</v>
      </c>
      <c r="F418" s="310">
        <f>SUM(J418:U418)</f>
        <v>3</v>
      </c>
      <c r="G418" s="278">
        <v>3</v>
      </c>
      <c r="H418" s="278">
        <v>3</v>
      </c>
      <c r="I418" s="278">
        <v>3</v>
      </c>
      <c r="J418" s="278">
        <v>0</v>
      </c>
      <c r="K418" s="278">
        <v>0</v>
      </c>
      <c r="L418" s="278">
        <v>0</v>
      </c>
      <c r="M418" s="278">
        <v>0</v>
      </c>
      <c r="N418" s="278">
        <v>1</v>
      </c>
      <c r="O418" s="278">
        <v>0</v>
      </c>
      <c r="P418" s="278">
        <v>0</v>
      </c>
      <c r="Q418" s="278">
        <v>1</v>
      </c>
      <c r="R418" s="278">
        <v>0</v>
      </c>
      <c r="S418" s="278">
        <v>0</v>
      </c>
      <c r="T418" s="278">
        <v>1</v>
      </c>
      <c r="U418" s="278">
        <v>0</v>
      </c>
      <c r="AC418" s="176"/>
      <c r="AD418" s="177"/>
      <c r="AE418" s="176"/>
      <c r="AF418" s="206"/>
      <c r="AG418" s="207"/>
      <c r="AH418" s="206"/>
      <c r="AI418" s="207"/>
      <c r="AJ418" s="206"/>
      <c r="AK418" s="241"/>
      <c r="AL418" s="206"/>
      <c r="AM418" s="240"/>
      <c r="AN418" s="206"/>
      <c r="AO418" s="83"/>
      <c r="AP418" s="206"/>
      <c r="AQ418" s="83"/>
      <c r="AR418" s="206"/>
      <c r="AS418" s="83"/>
      <c r="AT418" s="206"/>
      <c r="AU418" s="83"/>
      <c r="AV418" s="206"/>
      <c r="AW418" s="83"/>
      <c r="AX418" s="206"/>
      <c r="AY418" s="83"/>
      <c r="AZ418" s="206"/>
      <c r="BA418" s="83"/>
      <c r="BB418" s="206"/>
      <c r="BC418" s="83"/>
      <c r="BD418" s="204">
        <f t="shared" si="166"/>
        <v>0</v>
      </c>
      <c r="BE418" s="175" t="e">
        <f t="shared" si="167"/>
        <v>#DIV/0!</v>
      </c>
      <c r="BH418" s="169"/>
      <c r="BI418" s="169"/>
    </row>
    <row r="419" spans="1:64" ht="43.5" customHeight="1" x14ac:dyDescent="0.25">
      <c r="A419" s="537"/>
      <c r="B419" s="527"/>
      <c r="C419" s="557" t="s">
        <v>188</v>
      </c>
      <c r="D419" s="521" t="s">
        <v>17</v>
      </c>
      <c r="E419" s="521"/>
      <c r="F419" s="310">
        <f t="shared" ref="F419:U419" si="171">SUM(F420)</f>
        <v>8</v>
      </c>
      <c r="G419" s="310">
        <f t="shared" si="171"/>
        <v>4</v>
      </c>
      <c r="H419" s="310">
        <f t="shared" si="171"/>
        <v>4</v>
      </c>
      <c r="I419" s="310">
        <f t="shared" si="171"/>
        <v>4</v>
      </c>
      <c r="J419" s="310">
        <f t="shared" si="171"/>
        <v>4</v>
      </c>
      <c r="K419" s="310">
        <f t="shared" si="171"/>
        <v>0</v>
      </c>
      <c r="L419" s="310">
        <f t="shared" si="171"/>
        <v>0</v>
      </c>
      <c r="M419" s="310">
        <f t="shared" si="171"/>
        <v>0</v>
      </c>
      <c r="N419" s="310">
        <f t="shared" si="171"/>
        <v>4</v>
      </c>
      <c r="O419" s="310">
        <f t="shared" si="171"/>
        <v>0</v>
      </c>
      <c r="P419" s="310">
        <f t="shared" si="171"/>
        <v>0</v>
      </c>
      <c r="Q419" s="310">
        <f t="shared" si="171"/>
        <v>0</v>
      </c>
      <c r="R419" s="310">
        <f t="shared" si="171"/>
        <v>0</v>
      </c>
      <c r="S419" s="310">
        <f t="shared" si="171"/>
        <v>0</v>
      </c>
      <c r="T419" s="310">
        <f t="shared" si="171"/>
        <v>0</v>
      </c>
      <c r="U419" s="310">
        <f t="shared" si="171"/>
        <v>0</v>
      </c>
      <c r="AC419" s="176">
        <f>+AE419+AF419+AH419+AJ419+AL419+AN419+AP419+AR419+AT419+AV419+AX419+AZ419+BB419</f>
        <v>16099</v>
      </c>
      <c r="AD419" s="177">
        <f>+AG419+AI419+AK419+AM419+AO419+AQ419+AS419+AU419+AW419+AY419+BA419+BC419</f>
        <v>0</v>
      </c>
      <c r="AE419" s="176">
        <v>16099</v>
      </c>
      <c r="AF419" s="206"/>
      <c r="AG419" s="207"/>
      <c r="AH419" s="206"/>
      <c r="AI419" s="207"/>
      <c r="AJ419" s="206"/>
      <c r="AK419" s="241"/>
      <c r="AL419" s="206"/>
      <c r="AM419" s="240"/>
      <c r="AN419" s="206"/>
      <c r="AO419" s="83"/>
      <c r="AP419" s="206"/>
      <c r="AQ419" s="83"/>
      <c r="AR419" s="206"/>
      <c r="AS419" s="83"/>
      <c r="AT419" s="206"/>
      <c r="AU419" s="83"/>
      <c r="AV419" s="206"/>
      <c r="AW419" s="83"/>
      <c r="AX419" s="206"/>
      <c r="AY419" s="83"/>
      <c r="AZ419" s="206"/>
      <c r="BA419" s="83"/>
      <c r="BB419" s="206"/>
      <c r="BC419" s="83"/>
      <c r="BD419" s="204">
        <f t="shared" si="166"/>
        <v>0</v>
      </c>
      <c r="BE419" s="175">
        <f t="shared" si="167"/>
        <v>0</v>
      </c>
      <c r="BH419" s="181">
        <f>+BK419-AC419</f>
        <v>-16099</v>
      </c>
      <c r="BI419" s="181">
        <f>+BL419-AD419</f>
        <v>0</v>
      </c>
      <c r="BJ419" s="208"/>
      <c r="BK419" s="181"/>
      <c r="BL419" s="181"/>
    </row>
    <row r="420" spans="1:64" ht="51.75" customHeight="1" x14ac:dyDescent="0.25">
      <c r="A420" s="537"/>
      <c r="B420" s="527"/>
      <c r="C420" s="557"/>
      <c r="D420" s="53" t="s">
        <v>814</v>
      </c>
      <c r="E420" s="9" t="s">
        <v>189</v>
      </c>
      <c r="F420" s="310">
        <f>SUM(J420:U420)</f>
        <v>8</v>
      </c>
      <c r="G420" s="278">
        <v>4</v>
      </c>
      <c r="H420" s="278">
        <v>4</v>
      </c>
      <c r="I420" s="278">
        <v>4</v>
      </c>
      <c r="J420" s="278">
        <v>4</v>
      </c>
      <c r="K420" s="278">
        <v>0</v>
      </c>
      <c r="L420" s="278">
        <v>0</v>
      </c>
      <c r="M420" s="278">
        <v>0</v>
      </c>
      <c r="N420" s="278">
        <v>4</v>
      </c>
      <c r="O420" s="278">
        <v>0</v>
      </c>
      <c r="P420" s="278">
        <v>0</v>
      </c>
      <c r="Q420" s="278">
        <v>0</v>
      </c>
      <c r="R420" s="278">
        <v>0</v>
      </c>
      <c r="S420" s="278">
        <v>0</v>
      </c>
      <c r="T420" s="278">
        <v>0</v>
      </c>
      <c r="U420" s="278">
        <v>0</v>
      </c>
      <c r="AC420" s="176"/>
      <c r="AD420" s="177"/>
      <c r="AE420" s="176"/>
      <c r="AF420" s="206"/>
      <c r="AG420" s="207"/>
      <c r="AH420" s="206"/>
      <c r="AI420" s="207"/>
      <c r="AJ420" s="206"/>
      <c r="AK420" s="241"/>
      <c r="AL420" s="206"/>
      <c r="AM420" s="240"/>
      <c r="AN420" s="206"/>
      <c r="AO420" s="83"/>
      <c r="AP420" s="206"/>
      <c r="AQ420" s="83"/>
      <c r="AR420" s="206"/>
      <c r="AS420" s="83"/>
      <c r="AT420" s="206"/>
      <c r="AU420" s="83"/>
      <c r="AV420" s="206"/>
      <c r="AW420" s="83"/>
      <c r="AX420" s="206"/>
      <c r="AY420" s="83"/>
      <c r="AZ420" s="206"/>
      <c r="BA420" s="83"/>
      <c r="BB420" s="206"/>
      <c r="BC420" s="83"/>
      <c r="BD420" s="204">
        <f t="shared" si="166"/>
        <v>0</v>
      </c>
      <c r="BE420" s="175" t="e">
        <f t="shared" si="167"/>
        <v>#DIV/0!</v>
      </c>
      <c r="BH420" s="169"/>
      <c r="BI420" s="169"/>
    </row>
    <row r="421" spans="1:64" ht="58.5" customHeight="1" x14ac:dyDescent="0.25">
      <c r="A421" s="537"/>
      <c r="B421" s="527"/>
      <c r="C421" s="557" t="s">
        <v>190</v>
      </c>
      <c r="D421" s="306" t="s">
        <v>439</v>
      </c>
      <c r="E421" s="306"/>
      <c r="F421" s="310">
        <f t="shared" ref="F421:U421" si="172">+F422</f>
        <v>4</v>
      </c>
      <c r="G421" s="310">
        <f t="shared" si="172"/>
        <v>4</v>
      </c>
      <c r="H421" s="310">
        <f t="shared" si="172"/>
        <v>4</v>
      </c>
      <c r="I421" s="310">
        <f t="shared" si="172"/>
        <v>4</v>
      </c>
      <c r="J421" s="310">
        <f t="shared" si="172"/>
        <v>0</v>
      </c>
      <c r="K421" s="310">
        <f t="shared" si="172"/>
        <v>0</v>
      </c>
      <c r="L421" s="310">
        <f t="shared" si="172"/>
        <v>0</v>
      </c>
      <c r="M421" s="310">
        <f t="shared" si="172"/>
        <v>4</v>
      </c>
      <c r="N421" s="310">
        <f t="shared" si="172"/>
        <v>0</v>
      </c>
      <c r="O421" s="310">
        <f t="shared" si="172"/>
        <v>0</v>
      </c>
      <c r="P421" s="310">
        <f t="shared" si="172"/>
        <v>0</v>
      </c>
      <c r="Q421" s="310">
        <f t="shared" si="172"/>
        <v>0</v>
      </c>
      <c r="R421" s="310">
        <f t="shared" si="172"/>
        <v>0</v>
      </c>
      <c r="S421" s="310">
        <f t="shared" si="172"/>
        <v>0</v>
      </c>
      <c r="T421" s="310">
        <f t="shared" si="172"/>
        <v>0</v>
      </c>
      <c r="U421" s="310">
        <f t="shared" si="172"/>
        <v>0</v>
      </c>
      <c r="AC421" s="176">
        <f>+AE421+AF421+AH421+AJ421+AL421+AN421+AP421+AR421+AT421+AV421+AX421+AZ421+BB421</f>
        <v>61191</v>
      </c>
      <c r="AD421" s="177">
        <f>+AG421+AI421+AK421+AM421+AO421+AQ421+AS421+AU421+AW421+AY421+BA421+BC421</f>
        <v>0</v>
      </c>
      <c r="AE421" s="176">
        <v>61191</v>
      </c>
      <c r="AF421" s="206"/>
      <c r="AG421" s="207"/>
      <c r="AH421" s="206"/>
      <c r="AI421" s="207"/>
      <c r="AJ421" s="206"/>
      <c r="AK421" s="241"/>
      <c r="AL421" s="206"/>
      <c r="AM421" s="240"/>
      <c r="AN421" s="206"/>
      <c r="AO421" s="207"/>
      <c r="AP421" s="206"/>
      <c r="AQ421" s="83"/>
      <c r="AR421" s="206"/>
      <c r="AS421" s="83"/>
      <c r="AT421" s="206"/>
      <c r="AU421" s="83"/>
      <c r="AV421" s="206"/>
      <c r="AW421" s="83"/>
      <c r="AX421" s="206"/>
      <c r="AY421" s="83"/>
      <c r="AZ421" s="206"/>
      <c r="BA421" s="83"/>
      <c r="BB421" s="206"/>
      <c r="BC421" s="83"/>
      <c r="BD421" s="204">
        <f t="shared" si="166"/>
        <v>0</v>
      </c>
      <c r="BE421" s="175">
        <f t="shared" si="167"/>
        <v>0</v>
      </c>
      <c r="BH421" s="181">
        <f>+BK421-AC421</f>
        <v>-61191</v>
      </c>
      <c r="BI421" s="181">
        <f>+BL421-AD421</f>
        <v>0</v>
      </c>
      <c r="BJ421" s="208"/>
      <c r="BK421" s="181"/>
      <c r="BL421" s="181"/>
    </row>
    <row r="422" spans="1:64" ht="68.25" customHeight="1" x14ac:dyDescent="0.25">
      <c r="A422" s="537"/>
      <c r="B422" s="527"/>
      <c r="C422" s="557"/>
      <c r="D422" s="53" t="s">
        <v>815</v>
      </c>
      <c r="E422" s="9" t="s">
        <v>477</v>
      </c>
      <c r="F422" s="310">
        <f>SUM(J422:U422)</f>
        <v>4</v>
      </c>
      <c r="G422" s="278">
        <v>4</v>
      </c>
      <c r="H422" s="278">
        <v>4</v>
      </c>
      <c r="I422" s="278">
        <v>4</v>
      </c>
      <c r="J422" s="278">
        <v>0</v>
      </c>
      <c r="K422" s="278">
        <v>0</v>
      </c>
      <c r="L422" s="278">
        <v>0</v>
      </c>
      <c r="M422" s="278">
        <v>4</v>
      </c>
      <c r="N422" s="278">
        <v>0</v>
      </c>
      <c r="O422" s="278">
        <v>0</v>
      </c>
      <c r="P422" s="278">
        <v>0</v>
      </c>
      <c r="Q422" s="278">
        <v>0</v>
      </c>
      <c r="R422" s="278">
        <v>0</v>
      </c>
      <c r="S422" s="278">
        <v>0</v>
      </c>
      <c r="T422" s="278">
        <v>0</v>
      </c>
      <c r="U422" s="278">
        <v>0</v>
      </c>
      <c r="AC422" s="176"/>
      <c r="AD422" s="177"/>
      <c r="AE422" s="176"/>
      <c r="AF422" s="206"/>
      <c r="AG422" s="207"/>
      <c r="AH422" s="206"/>
      <c r="AI422" s="207"/>
      <c r="AJ422" s="206"/>
      <c r="AK422" s="241"/>
      <c r="AL422" s="206"/>
      <c r="AM422" s="240"/>
      <c r="AN422" s="206"/>
      <c r="AO422" s="207"/>
      <c r="AP422" s="206"/>
      <c r="AQ422" s="83"/>
      <c r="AR422" s="206"/>
      <c r="AS422" s="83"/>
      <c r="AT422" s="206"/>
      <c r="AU422" s="83"/>
      <c r="AV422" s="206"/>
      <c r="AW422" s="83"/>
      <c r="AX422" s="206"/>
      <c r="AY422" s="83"/>
      <c r="AZ422" s="206"/>
      <c r="BA422" s="83"/>
      <c r="BB422" s="206"/>
      <c r="BC422" s="83"/>
      <c r="BD422" s="204">
        <f t="shared" si="166"/>
        <v>0</v>
      </c>
      <c r="BE422" s="175" t="e">
        <f t="shared" si="167"/>
        <v>#DIV/0!</v>
      </c>
      <c r="BH422" s="169"/>
      <c r="BI422" s="169"/>
    </row>
    <row r="423" spans="1:64" ht="55.5" customHeight="1" x14ac:dyDescent="0.25">
      <c r="A423" s="537"/>
      <c r="B423" s="527"/>
      <c r="C423" s="557" t="s">
        <v>191</v>
      </c>
      <c r="D423" s="306" t="s">
        <v>439</v>
      </c>
      <c r="E423" s="306"/>
      <c r="F423" s="310">
        <f t="shared" ref="F423:U425" si="173">+F424</f>
        <v>12</v>
      </c>
      <c r="G423" s="310">
        <f t="shared" si="173"/>
        <v>12</v>
      </c>
      <c r="H423" s="310">
        <f t="shared" si="173"/>
        <v>12</v>
      </c>
      <c r="I423" s="310">
        <f t="shared" si="173"/>
        <v>12</v>
      </c>
      <c r="J423" s="310">
        <f t="shared" si="173"/>
        <v>1</v>
      </c>
      <c r="K423" s="310">
        <f t="shared" si="173"/>
        <v>1</v>
      </c>
      <c r="L423" s="310">
        <f t="shared" si="173"/>
        <v>1</v>
      </c>
      <c r="M423" s="310">
        <f t="shared" si="173"/>
        <v>1</v>
      </c>
      <c r="N423" s="310">
        <f t="shared" si="173"/>
        <v>1</v>
      </c>
      <c r="O423" s="310">
        <f t="shared" si="173"/>
        <v>1</v>
      </c>
      <c r="P423" s="310">
        <f t="shared" si="173"/>
        <v>1</v>
      </c>
      <c r="Q423" s="310">
        <f t="shared" si="173"/>
        <v>1</v>
      </c>
      <c r="R423" s="310">
        <f t="shared" si="173"/>
        <v>1</v>
      </c>
      <c r="S423" s="310">
        <f t="shared" si="173"/>
        <v>1</v>
      </c>
      <c r="T423" s="310">
        <f t="shared" si="173"/>
        <v>1</v>
      </c>
      <c r="U423" s="310">
        <f t="shared" si="173"/>
        <v>1</v>
      </c>
      <c r="AC423" s="176">
        <f>+AE423+AF423+AH423+AJ423+AL423+AN423+AP423+AR423+AT423+AV423+AX423+AZ423+BB423</f>
        <v>23197</v>
      </c>
      <c r="AD423" s="177">
        <f>+AG423+AI423+AK423+AM423+AO423+AQ423+AS423+AU423+AW423+AY423+BA423+BC423</f>
        <v>0</v>
      </c>
      <c r="AE423" s="176">
        <v>23197</v>
      </c>
      <c r="AF423" s="206"/>
      <c r="AG423" s="207"/>
      <c r="AH423" s="206"/>
      <c r="AI423" s="207"/>
      <c r="AJ423" s="206"/>
      <c r="AK423" s="241"/>
      <c r="AL423" s="206"/>
      <c r="AM423" s="240"/>
      <c r="AN423" s="206"/>
      <c r="AO423" s="207"/>
      <c r="AP423" s="206"/>
      <c r="AQ423" s="83"/>
      <c r="AR423" s="206"/>
      <c r="AS423" s="83"/>
      <c r="AT423" s="206"/>
      <c r="AU423" s="83"/>
      <c r="AV423" s="206"/>
      <c r="AW423" s="83"/>
      <c r="AX423" s="206"/>
      <c r="AY423" s="83"/>
      <c r="AZ423" s="206"/>
      <c r="BA423" s="83"/>
      <c r="BB423" s="206"/>
      <c r="BC423" s="83"/>
      <c r="BD423" s="204">
        <f t="shared" si="166"/>
        <v>0</v>
      </c>
      <c r="BE423" s="175">
        <f t="shared" si="167"/>
        <v>0</v>
      </c>
      <c r="BH423" s="181">
        <f>+BK423-AC423</f>
        <v>-23197</v>
      </c>
      <c r="BI423" s="181">
        <f>+BL423-AD423</f>
        <v>0</v>
      </c>
      <c r="BJ423" s="208"/>
      <c r="BK423" s="181"/>
      <c r="BL423" s="181"/>
    </row>
    <row r="424" spans="1:64" ht="51.75" customHeight="1" x14ac:dyDescent="0.25">
      <c r="A424" s="537"/>
      <c r="B424" s="527"/>
      <c r="C424" s="557"/>
      <c r="D424" s="53" t="s">
        <v>816</v>
      </c>
      <c r="E424" s="9" t="s">
        <v>187</v>
      </c>
      <c r="F424" s="310">
        <f>SUM(J424:U424)</f>
        <v>12</v>
      </c>
      <c r="G424" s="278">
        <v>12</v>
      </c>
      <c r="H424" s="278">
        <v>12</v>
      </c>
      <c r="I424" s="278">
        <v>12</v>
      </c>
      <c r="J424" s="278">
        <v>1</v>
      </c>
      <c r="K424" s="278">
        <v>1</v>
      </c>
      <c r="L424" s="278">
        <v>1</v>
      </c>
      <c r="M424" s="278">
        <v>1</v>
      </c>
      <c r="N424" s="278">
        <v>1</v>
      </c>
      <c r="O424" s="278">
        <v>1</v>
      </c>
      <c r="P424" s="278">
        <v>1</v>
      </c>
      <c r="Q424" s="278">
        <v>1</v>
      </c>
      <c r="R424" s="278">
        <v>1</v>
      </c>
      <c r="S424" s="278">
        <v>1</v>
      </c>
      <c r="T424" s="278">
        <v>1</v>
      </c>
      <c r="U424" s="278">
        <v>1</v>
      </c>
      <c r="AC424" s="176"/>
      <c r="AD424" s="177"/>
      <c r="AE424" s="176"/>
      <c r="AF424" s="206"/>
      <c r="AG424" s="207"/>
      <c r="AH424" s="206"/>
      <c r="AI424" s="207"/>
      <c r="AJ424" s="206"/>
      <c r="AK424" s="241"/>
      <c r="AL424" s="206"/>
      <c r="AM424" s="240"/>
      <c r="AN424" s="206"/>
      <c r="AO424" s="179"/>
      <c r="AP424" s="206"/>
      <c r="AQ424" s="83"/>
      <c r="AR424" s="206"/>
      <c r="AS424" s="83"/>
      <c r="AT424" s="206"/>
      <c r="AU424" s="83"/>
      <c r="AV424" s="206"/>
      <c r="AW424" s="83"/>
      <c r="AX424" s="206"/>
      <c r="AY424" s="83"/>
      <c r="AZ424" s="206"/>
      <c r="BA424" s="83"/>
      <c r="BB424" s="206"/>
      <c r="BC424" s="83"/>
      <c r="BD424" s="204">
        <f t="shared" si="166"/>
        <v>0</v>
      </c>
      <c r="BE424" s="175" t="e">
        <f t="shared" si="167"/>
        <v>#DIV/0!</v>
      </c>
      <c r="BH424" s="169"/>
      <c r="BI424" s="169"/>
    </row>
    <row r="425" spans="1:64" ht="51.75" customHeight="1" x14ac:dyDescent="0.25">
      <c r="A425" s="537"/>
      <c r="B425" s="527"/>
      <c r="C425" s="525" t="s">
        <v>756</v>
      </c>
      <c r="D425" s="306" t="s">
        <v>439</v>
      </c>
      <c r="E425" s="306"/>
      <c r="F425" s="310">
        <f t="shared" si="173"/>
        <v>0</v>
      </c>
      <c r="G425" s="310">
        <f t="shared" si="173"/>
        <v>0</v>
      </c>
      <c r="H425" s="310">
        <f t="shared" si="173"/>
        <v>0</v>
      </c>
      <c r="I425" s="310">
        <f t="shared" si="173"/>
        <v>0</v>
      </c>
      <c r="J425" s="310">
        <f t="shared" si="173"/>
        <v>0</v>
      </c>
      <c r="K425" s="310">
        <f t="shared" si="173"/>
        <v>0</v>
      </c>
      <c r="L425" s="310">
        <f t="shared" si="173"/>
        <v>0</v>
      </c>
      <c r="M425" s="310">
        <f t="shared" si="173"/>
        <v>0</v>
      </c>
      <c r="N425" s="310">
        <f t="shared" si="173"/>
        <v>0</v>
      </c>
      <c r="O425" s="310">
        <f t="shared" si="173"/>
        <v>0</v>
      </c>
      <c r="P425" s="310">
        <f t="shared" si="173"/>
        <v>0</v>
      </c>
      <c r="Q425" s="310">
        <f t="shared" si="173"/>
        <v>0</v>
      </c>
      <c r="R425" s="310">
        <f t="shared" si="173"/>
        <v>0</v>
      </c>
      <c r="S425" s="310">
        <f t="shared" si="173"/>
        <v>0</v>
      </c>
      <c r="T425" s="310">
        <f t="shared" si="173"/>
        <v>0</v>
      </c>
      <c r="U425" s="310">
        <f t="shared" si="173"/>
        <v>0</v>
      </c>
      <c r="AC425" s="176"/>
      <c r="AD425" s="177"/>
      <c r="AE425" s="176"/>
      <c r="AF425" s="206"/>
      <c r="AG425" s="207"/>
      <c r="AH425" s="206"/>
      <c r="AI425" s="207"/>
      <c r="AJ425" s="206"/>
      <c r="AK425" s="241"/>
      <c r="AL425" s="206"/>
      <c r="AM425" s="240"/>
      <c r="AN425" s="206"/>
      <c r="AO425" s="179"/>
      <c r="AP425" s="206"/>
      <c r="AQ425" s="83"/>
      <c r="AR425" s="206"/>
      <c r="AS425" s="83"/>
      <c r="AT425" s="206"/>
      <c r="AU425" s="83"/>
      <c r="AV425" s="206"/>
      <c r="AW425" s="83"/>
      <c r="AX425" s="206"/>
      <c r="AY425" s="83"/>
      <c r="AZ425" s="206"/>
      <c r="BA425" s="83"/>
      <c r="BB425" s="206"/>
      <c r="BC425" s="83"/>
      <c r="BD425" s="204"/>
      <c r="BE425" s="175"/>
      <c r="BH425" s="169"/>
      <c r="BI425" s="169"/>
    </row>
    <row r="426" spans="1:64" ht="51.75" customHeight="1" x14ac:dyDescent="0.25">
      <c r="A426" s="537"/>
      <c r="B426" s="528"/>
      <c r="C426" s="689"/>
      <c r="D426" s="316" t="s">
        <v>830</v>
      </c>
      <c r="E426" s="9" t="s">
        <v>757</v>
      </c>
      <c r="F426" s="310">
        <f>SUM(J426:U426)</f>
        <v>0</v>
      </c>
      <c r="G426" s="278">
        <v>0</v>
      </c>
      <c r="H426" s="278">
        <v>0</v>
      </c>
      <c r="I426" s="278">
        <v>0</v>
      </c>
      <c r="J426" s="278">
        <v>0</v>
      </c>
      <c r="K426" s="278">
        <v>0</v>
      </c>
      <c r="L426" s="278">
        <v>0</v>
      </c>
      <c r="M426" s="278">
        <v>0</v>
      </c>
      <c r="N426" s="278">
        <v>0</v>
      </c>
      <c r="O426" s="278">
        <v>0</v>
      </c>
      <c r="P426" s="278">
        <v>0</v>
      </c>
      <c r="Q426" s="278">
        <v>0</v>
      </c>
      <c r="R426" s="278">
        <v>0</v>
      </c>
      <c r="S426" s="278">
        <v>0</v>
      </c>
      <c r="T426" s="278">
        <v>0</v>
      </c>
      <c r="U426" s="278">
        <v>0</v>
      </c>
      <c r="AC426" s="176"/>
      <c r="AD426" s="177"/>
      <c r="AE426" s="176"/>
      <c r="AF426" s="206"/>
      <c r="AG426" s="207"/>
      <c r="AH426" s="206"/>
      <c r="AI426" s="207"/>
      <c r="AJ426" s="206"/>
      <c r="AK426" s="241"/>
      <c r="AL426" s="206"/>
      <c r="AM426" s="240"/>
      <c r="AN426" s="206"/>
      <c r="AO426" s="179"/>
      <c r="AP426" s="206"/>
      <c r="AQ426" s="83"/>
      <c r="AR426" s="206"/>
      <c r="AS426" s="83"/>
      <c r="AT426" s="206"/>
      <c r="AU426" s="83"/>
      <c r="AV426" s="206"/>
      <c r="AW426" s="83"/>
      <c r="AX426" s="206"/>
      <c r="AY426" s="83"/>
      <c r="AZ426" s="206"/>
      <c r="BA426" s="83"/>
      <c r="BB426" s="206"/>
      <c r="BC426" s="83"/>
      <c r="BD426" s="204"/>
      <c r="BE426" s="175"/>
      <c r="BH426" s="169"/>
      <c r="BI426" s="169"/>
    </row>
    <row r="427" spans="1:64" ht="51.75" customHeight="1" x14ac:dyDescent="0.25">
      <c r="A427" s="537"/>
      <c r="B427" s="521" t="s">
        <v>754</v>
      </c>
      <c r="C427" s="557" t="s">
        <v>758</v>
      </c>
      <c r="D427" s="306" t="s">
        <v>439</v>
      </c>
      <c r="E427" s="306"/>
      <c r="F427" s="310">
        <f t="shared" ref="F427:U427" si="174">+F428</f>
        <v>90</v>
      </c>
      <c r="G427" s="310">
        <f t="shared" si="174"/>
        <v>90</v>
      </c>
      <c r="H427" s="310">
        <f t="shared" si="174"/>
        <v>90</v>
      </c>
      <c r="I427" s="310">
        <f t="shared" si="174"/>
        <v>90</v>
      </c>
      <c r="J427" s="310">
        <f t="shared" si="174"/>
        <v>0</v>
      </c>
      <c r="K427" s="310">
        <f t="shared" si="174"/>
        <v>90</v>
      </c>
      <c r="L427" s="310">
        <f t="shared" si="174"/>
        <v>0</v>
      </c>
      <c r="M427" s="310">
        <f t="shared" si="174"/>
        <v>0</v>
      </c>
      <c r="N427" s="310">
        <f t="shared" si="174"/>
        <v>0</v>
      </c>
      <c r="O427" s="310">
        <f t="shared" si="174"/>
        <v>0</v>
      </c>
      <c r="P427" s="310">
        <f t="shared" si="174"/>
        <v>0</v>
      </c>
      <c r="Q427" s="310">
        <f t="shared" si="174"/>
        <v>0</v>
      </c>
      <c r="R427" s="310">
        <f t="shared" si="174"/>
        <v>0</v>
      </c>
      <c r="S427" s="310">
        <f t="shared" si="174"/>
        <v>0</v>
      </c>
      <c r="T427" s="310">
        <f t="shared" si="174"/>
        <v>0</v>
      </c>
      <c r="U427" s="310">
        <f t="shared" si="174"/>
        <v>0</v>
      </c>
      <c r="AC427" s="176">
        <f>+AE427+AF427+AH427+AJ427+AL427+AN427+AP427+AR427+AT427+AV427+AX427+AZ427+BB427</f>
        <v>10040</v>
      </c>
      <c r="AD427" s="177">
        <f>+AG427+AI427+AK427+AM427+AO427+AQ427+AS427+AU427+AW427+AY427+BA427+BC427</f>
        <v>0</v>
      </c>
      <c r="AE427" s="176">
        <v>10040</v>
      </c>
      <c r="AF427" s="206"/>
      <c r="AG427" s="207"/>
      <c r="AH427" s="206"/>
      <c r="AI427" s="207"/>
      <c r="AJ427" s="206"/>
      <c r="AK427" s="241"/>
      <c r="AL427" s="206"/>
      <c r="AM427" s="240"/>
      <c r="AN427" s="206"/>
      <c r="AO427" s="83"/>
      <c r="AP427" s="206"/>
      <c r="AQ427" s="83"/>
      <c r="AR427" s="206"/>
      <c r="AS427" s="83"/>
      <c r="AT427" s="206"/>
      <c r="AU427" s="83"/>
      <c r="AV427" s="206"/>
      <c r="AW427" s="83"/>
      <c r="AX427" s="206"/>
      <c r="AY427" s="83"/>
      <c r="AZ427" s="206"/>
      <c r="BA427" s="83"/>
      <c r="BB427" s="206"/>
      <c r="BC427" s="83"/>
      <c r="BD427" s="204">
        <f t="shared" si="166"/>
        <v>0</v>
      </c>
      <c r="BE427" s="175">
        <f t="shared" si="167"/>
        <v>0</v>
      </c>
      <c r="BH427" s="181">
        <f>+BK427-AC427</f>
        <v>-10040</v>
      </c>
      <c r="BI427" s="181">
        <f>+BL427-AD427</f>
        <v>0</v>
      </c>
      <c r="BJ427" s="208"/>
      <c r="BK427" s="181"/>
      <c r="BL427" s="181"/>
    </row>
    <row r="428" spans="1:64" ht="51.75" customHeight="1" x14ac:dyDescent="0.25">
      <c r="A428" s="537"/>
      <c r="B428" s="521"/>
      <c r="C428" s="557"/>
      <c r="D428" s="53" t="s">
        <v>817</v>
      </c>
      <c r="E428" s="9" t="s">
        <v>192</v>
      </c>
      <c r="F428" s="310">
        <f>SUM(J428:U428)</f>
        <v>90</v>
      </c>
      <c r="G428" s="278">
        <v>90</v>
      </c>
      <c r="H428" s="278">
        <v>90</v>
      </c>
      <c r="I428" s="278">
        <v>90</v>
      </c>
      <c r="J428" s="278">
        <v>0</v>
      </c>
      <c r="K428" s="278">
        <v>90</v>
      </c>
      <c r="L428" s="278">
        <v>0</v>
      </c>
      <c r="M428" s="278">
        <v>0</v>
      </c>
      <c r="N428" s="278">
        <v>0</v>
      </c>
      <c r="O428" s="278">
        <v>0</v>
      </c>
      <c r="P428" s="278">
        <v>0</v>
      </c>
      <c r="Q428" s="278">
        <v>0</v>
      </c>
      <c r="R428" s="278">
        <v>0</v>
      </c>
      <c r="S428" s="278">
        <v>0</v>
      </c>
      <c r="T428" s="278">
        <v>0</v>
      </c>
      <c r="U428" s="278">
        <v>0</v>
      </c>
      <c r="V428" s="82"/>
      <c r="W428" s="82"/>
      <c r="AC428" s="176"/>
      <c r="AD428" s="177"/>
      <c r="AE428" s="176"/>
      <c r="AF428" s="206"/>
      <c r="AG428" s="207"/>
      <c r="AH428" s="206"/>
      <c r="AI428" s="207"/>
      <c r="AJ428" s="206"/>
      <c r="AK428" s="241"/>
      <c r="AL428" s="206"/>
      <c r="AM428" s="240"/>
      <c r="AN428" s="206"/>
      <c r="AO428" s="179"/>
      <c r="AP428" s="206"/>
      <c r="AQ428" s="83"/>
      <c r="AR428" s="206"/>
      <c r="AS428" s="83"/>
      <c r="AT428" s="206"/>
      <c r="AU428" s="83"/>
      <c r="AV428" s="206"/>
      <c r="AW428" s="83"/>
      <c r="AX428" s="206"/>
      <c r="AY428" s="83"/>
      <c r="AZ428" s="206"/>
      <c r="BA428" s="83"/>
      <c r="BB428" s="206"/>
      <c r="BC428" s="83"/>
      <c r="BD428" s="204">
        <f t="shared" si="166"/>
        <v>0</v>
      </c>
      <c r="BE428" s="175" t="e">
        <f t="shared" si="167"/>
        <v>#DIV/0!</v>
      </c>
      <c r="BH428" s="169"/>
      <c r="BI428" s="169"/>
    </row>
    <row r="429" spans="1:64" ht="51.75" customHeight="1" x14ac:dyDescent="0.25">
      <c r="A429" s="537"/>
      <c r="B429" s="521" t="s">
        <v>755</v>
      </c>
      <c r="C429" s="607" t="s">
        <v>193</v>
      </c>
      <c r="D429" s="306" t="s">
        <v>439</v>
      </c>
      <c r="E429" s="306"/>
      <c r="F429" s="310">
        <f t="shared" ref="F429:U429" si="175">+F430</f>
        <v>60</v>
      </c>
      <c r="G429" s="310">
        <f t="shared" si="175"/>
        <v>60</v>
      </c>
      <c r="H429" s="310">
        <f t="shared" si="175"/>
        <v>60</v>
      </c>
      <c r="I429" s="310">
        <f t="shared" si="175"/>
        <v>60</v>
      </c>
      <c r="J429" s="310">
        <f t="shared" si="175"/>
        <v>0</v>
      </c>
      <c r="K429" s="310">
        <f t="shared" si="175"/>
        <v>0</v>
      </c>
      <c r="L429" s="310">
        <f t="shared" si="175"/>
        <v>60</v>
      </c>
      <c r="M429" s="310">
        <f t="shared" si="175"/>
        <v>0</v>
      </c>
      <c r="N429" s="310">
        <f t="shared" si="175"/>
        <v>0</v>
      </c>
      <c r="O429" s="310">
        <f t="shared" si="175"/>
        <v>0</v>
      </c>
      <c r="P429" s="310">
        <f t="shared" si="175"/>
        <v>0</v>
      </c>
      <c r="Q429" s="310">
        <f t="shared" si="175"/>
        <v>0</v>
      </c>
      <c r="R429" s="310">
        <f t="shared" si="175"/>
        <v>0</v>
      </c>
      <c r="S429" s="310">
        <f t="shared" si="175"/>
        <v>0</v>
      </c>
      <c r="T429" s="310">
        <f t="shared" si="175"/>
        <v>0</v>
      </c>
      <c r="U429" s="310">
        <f t="shared" si="175"/>
        <v>0</v>
      </c>
      <c r="AC429" s="176">
        <f>+AE429+AF429+AH429+AJ429+AL429+AN429+AP429+AR429+AT429+AV429+AX429+AZ429+BB429</f>
        <v>17166</v>
      </c>
      <c r="AD429" s="177">
        <f>+AG429+AI429+AK429+AM429+AO429+AQ429+AS429+AU429+AW429+AY429+BA429+BC429</f>
        <v>0</v>
      </c>
      <c r="AE429" s="176">
        <v>17166</v>
      </c>
      <c r="AF429" s="206"/>
      <c r="AG429" s="207"/>
      <c r="AH429" s="206"/>
      <c r="AI429" s="207"/>
      <c r="AJ429" s="206"/>
      <c r="AK429" s="241"/>
      <c r="AL429" s="206"/>
      <c r="AM429" s="240"/>
      <c r="AN429" s="206"/>
      <c r="AO429" s="83"/>
      <c r="AP429" s="206"/>
      <c r="AQ429" s="83"/>
      <c r="AR429" s="206"/>
      <c r="AS429" s="83"/>
      <c r="AT429" s="206"/>
      <c r="AU429" s="83"/>
      <c r="AV429" s="206"/>
      <c r="AW429" s="83"/>
      <c r="AX429" s="206"/>
      <c r="AY429" s="83"/>
      <c r="AZ429" s="206"/>
      <c r="BA429" s="83"/>
      <c r="BB429" s="206"/>
      <c r="BC429" s="83"/>
      <c r="BD429" s="204">
        <f t="shared" si="166"/>
        <v>0</v>
      </c>
      <c r="BE429" s="175">
        <f t="shared" si="167"/>
        <v>0</v>
      </c>
      <c r="BH429" s="181">
        <f>+BK429-AC429</f>
        <v>-17166</v>
      </c>
      <c r="BI429" s="181">
        <f>+BL429-AD429</f>
        <v>0</v>
      </c>
      <c r="BJ429" s="208"/>
      <c r="BK429" s="181"/>
      <c r="BL429" s="181"/>
    </row>
    <row r="430" spans="1:64" ht="51.75" customHeight="1" x14ac:dyDescent="0.25">
      <c r="A430" s="537"/>
      <c r="B430" s="521"/>
      <c r="C430" s="607"/>
      <c r="D430" s="53" t="s">
        <v>624</v>
      </c>
      <c r="E430" s="9" t="s">
        <v>192</v>
      </c>
      <c r="F430" s="310">
        <f>SUM(J430:U430)</f>
        <v>60</v>
      </c>
      <c r="G430" s="278">
        <v>60</v>
      </c>
      <c r="H430" s="278">
        <v>60</v>
      </c>
      <c r="I430" s="278">
        <v>60</v>
      </c>
      <c r="J430" s="278">
        <v>0</v>
      </c>
      <c r="K430" s="278">
        <v>0</v>
      </c>
      <c r="L430" s="278">
        <v>60</v>
      </c>
      <c r="M430" s="278">
        <v>0</v>
      </c>
      <c r="N430" s="278">
        <v>0</v>
      </c>
      <c r="O430" s="278">
        <v>0</v>
      </c>
      <c r="P430" s="278">
        <v>0</v>
      </c>
      <c r="Q430" s="278">
        <v>0</v>
      </c>
      <c r="R430" s="278">
        <v>0</v>
      </c>
      <c r="S430" s="278">
        <v>0</v>
      </c>
      <c r="T430" s="278">
        <v>0</v>
      </c>
      <c r="U430" s="278">
        <v>0</v>
      </c>
      <c r="V430" s="82"/>
      <c r="W430" s="82"/>
      <c r="AC430" s="176"/>
      <c r="AD430" s="177"/>
      <c r="AE430" s="176"/>
      <c r="AF430" s="206"/>
      <c r="AG430" s="207"/>
      <c r="AH430" s="206"/>
      <c r="AI430" s="207"/>
      <c r="AJ430" s="206"/>
      <c r="AK430" s="241"/>
      <c r="AL430" s="206"/>
      <c r="AM430" s="240"/>
      <c r="AN430" s="206"/>
      <c r="AO430" s="83"/>
      <c r="AP430" s="206"/>
      <c r="AQ430" s="83"/>
      <c r="AR430" s="206"/>
      <c r="AS430" s="83"/>
      <c r="AT430" s="206"/>
      <c r="AU430" s="83"/>
      <c r="AV430" s="206"/>
      <c r="AW430" s="83"/>
      <c r="AX430" s="206"/>
      <c r="AY430" s="83"/>
      <c r="AZ430" s="206"/>
      <c r="BA430" s="83"/>
      <c r="BB430" s="206"/>
      <c r="BC430" s="83"/>
      <c r="BD430" s="204">
        <f t="shared" si="166"/>
        <v>0</v>
      </c>
      <c r="BE430" s="175" t="e">
        <f t="shared" si="167"/>
        <v>#DIV/0!</v>
      </c>
      <c r="BH430" s="169"/>
      <c r="BI430" s="169"/>
    </row>
    <row r="431" spans="1:64" ht="51.75" customHeight="1" x14ac:dyDescent="0.25">
      <c r="A431" s="537"/>
      <c r="B431" s="527" t="s">
        <v>580</v>
      </c>
      <c r="C431" s="607" t="s">
        <v>194</v>
      </c>
      <c r="D431" s="306" t="s">
        <v>439</v>
      </c>
      <c r="E431" s="306"/>
      <c r="F431" s="310">
        <f t="shared" ref="F431:U431" si="176">+F432</f>
        <v>2</v>
      </c>
      <c r="G431" s="310">
        <f t="shared" si="176"/>
        <v>2</v>
      </c>
      <c r="H431" s="310">
        <f t="shared" si="176"/>
        <v>2</v>
      </c>
      <c r="I431" s="310">
        <f t="shared" si="176"/>
        <v>2</v>
      </c>
      <c r="J431" s="310">
        <f t="shared" si="176"/>
        <v>0</v>
      </c>
      <c r="K431" s="310">
        <f t="shared" si="176"/>
        <v>0</v>
      </c>
      <c r="L431" s="310">
        <f t="shared" si="176"/>
        <v>1</v>
      </c>
      <c r="M431" s="310">
        <f t="shared" si="176"/>
        <v>0</v>
      </c>
      <c r="N431" s="310">
        <f t="shared" si="176"/>
        <v>0</v>
      </c>
      <c r="O431" s="310">
        <f t="shared" si="176"/>
        <v>0</v>
      </c>
      <c r="P431" s="310">
        <f t="shared" si="176"/>
        <v>0</v>
      </c>
      <c r="Q431" s="310">
        <f t="shared" si="176"/>
        <v>0</v>
      </c>
      <c r="R431" s="310">
        <f t="shared" si="176"/>
        <v>1</v>
      </c>
      <c r="S431" s="310">
        <f t="shared" si="176"/>
        <v>0</v>
      </c>
      <c r="T431" s="310">
        <f t="shared" si="176"/>
        <v>0</v>
      </c>
      <c r="U431" s="310">
        <f t="shared" si="176"/>
        <v>0</v>
      </c>
      <c r="AA431" s="183" t="s">
        <v>17</v>
      </c>
      <c r="AB431" s="184">
        <f>SUM(AC348:AC356)</f>
        <v>1500</v>
      </c>
      <c r="AC431" s="176">
        <f>+AE431+AF431+AH431+AJ431+AL431+AN431+AP431+AR431+AT431+AV431+AX431+AZ431+BB431</f>
        <v>58823</v>
      </c>
      <c r="AD431" s="177">
        <f>+AG431+AI431+AK431+AM431+AO431+AQ431+AS431+AU431+AW431+AY431+BA431+BC431</f>
        <v>0</v>
      </c>
      <c r="AE431" s="176">
        <v>58823</v>
      </c>
      <c r="AF431" s="206"/>
      <c r="AG431" s="207"/>
      <c r="AH431" s="206"/>
      <c r="AI431" s="207"/>
      <c r="AJ431" s="206"/>
      <c r="AK431" s="241"/>
      <c r="AL431" s="206"/>
      <c r="AM431" s="240"/>
      <c r="AN431" s="206"/>
      <c r="AO431" s="83"/>
      <c r="AP431" s="206"/>
      <c r="AQ431" s="83"/>
      <c r="AR431" s="206"/>
      <c r="AS431" s="83"/>
      <c r="AT431" s="206"/>
      <c r="AU431" s="83"/>
      <c r="AV431" s="206"/>
      <c r="AW431" s="83"/>
      <c r="AX431" s="206"/>
      <c r="AY431" s="83"/>
      <c r="AZ431" s="206"/>
      <c r="BA431" s="83"/>
      <c r="BB431" s="206"/>
      <c r="BC431" s="83"/>
      <c r="BD431" s="204">
        <f t="shared" si="166"/>
        <v>0</v>
      </c>
      <c r="BE431" s="175">
        <f t="shared" si="167"/>
        <v>0</v>
      </c>
      <c r="BH431" s="181">
        <f>+BK431-AC431</f>
        <v>-58823</v>
      </c>
      <c r="BI431" s="181">
        <f>+BL431-AD431</f>
        <v>0</v>
      </c>
      <c r="BJ431" s="208"/>
      <c r="BK431" s="181"/>
      <c r="BL431" s="181"/>
    </row>
    <row r="432" spans="1:64" ht="51.75" customHeight="1" x14ac:dyDescent="0.25">
      <c r="A432" s="538"/>
      <c r="B432" s="528"/>
      <c r="C432" s="607"/>
      <c r="D432" s="53" t="s">
        <v>623</v>
      </c>
      <c r="E432" s="9" t="s">
        <v>195</v>
      </c>
      <c r="F432" s="310">
        <f>SUM(J432:U432)</f>
        <v>2</v>
      </c>
      <c r="G432" s="278">
        <v>2</v>
      </c>
      <c r="H432" s="278">
        <v>2</v>
      </c>
      <c r="I432" s="278">
        <v>2</v>
      </c>
      <c r="J432" s="278">
        <v>0</v>
      </c>
      <c r="K432" s="278">
        <v>0</v>
      </c>
      <c r="L432" s="278">
        <v>1</v>
      </c>
      <c r="M432" s="278">
        <v>0</v>
      </c>
      <c r="N432" s="278">
        <v>0</v>
      </c>
      <c r="O432" s="278">
        <v>0</v>
      </c>
      <c r="P432" s="278">
        <v>0</v>
      </c>
      <c r="Q432" s="278">
        <v>0</v>
      </c>
      <c r="R432" s="278">
        <v>1</v>
      </c>
      <c r="S432" s="278">
        <v>0</v>
      </c>
      <c r="T432" s="278">
        <v>0</v>
      </c>
      <c r="U432" s="278">
        <v>0</v>
      </c>
      <c r="AA432" s="183" t="s">
        <v>638</v>
      </c>
      <c r="AB432" s="184">
        <f>SUM(AD348:AD356)</f>
        <v>0</v>
      </c>
      <c r="AC432" s="176"/>
      <c r="AD432" s="177"/>
      <c r="AE432" s="176"/>
      <c r="AF432" s="206"/>
      <c r="AG432" s="83"/>
      <c r="AH432" s="206"/>
      <c r="AI432" s="207"/>
      <c r="AJ432" s="206"/>
      <c r="AK432" s="241"/>
      <c r="AL432" s="206"/>
      <c r="AM432" s="83"/>
      <c r="AN432" s="206"/>
      <c r="AO432" s="83"/>
      <c r="AP432" s="206"/>
      <c r="AQ432" s="83"/>
      <c r="AR432" s="206"/>
      <c r="AS432" s="83"/>
      <c r="AT432" s="206"/>
      <c r="AU432" s="83"/>
      <c r="AV432" s="206"/>
      <c r="AW432" s="83"/>
      <c r="AX432" s="206"/>
      <c r="AY432" s="83"/>
      <c r="AZ432" s="206"/>
      <c r="BA432" s="83"/>
      <c r="BB432" s="206"/>
      <c r="BC432" s="83"/>
      <c r="BD432" s="204">
        <f t="shared" si="166"/>
        <v>0</v>
      </c>
      <c r="BE432" s="175" t="e">
        <f t="shared" si="167"/>
        <v>#DIV/0!</v>
      </c>
      <c r="BH432" s="169"/>
      <c r="BI432" s="169"/>
    </row>
    <row r="433" spans="1:64" ht="37.5" customHeight="1" x14ac:dyDescent="0.25">
      <c r="A433" s="574" t="s">
        <v>593</v>
      </c>
      <c r="B433" s="574"/>
      <c r="C433" s="574"/>
      <c r="D433" s="574"/>
      <c r="E433" s="574"/>
      <c r="F433" s="128"/>
      <c r="G433" s="120"/>
      <c r="H433" s="120"/>
      <c r="I433" s="120"/>
      <c r="J433" s="117"/>
      <c r="K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BH433" s="169"/>
      <c r="BI433" s="169"/>
    </row>
    <row r="434" spans="1:64" x14ac:dyDescent="0.25">
      <c r="A434" s="16"/>
      <c r="B434" s="10"/>
      <c r="C434" s="16"/>
      <c r="D434" s="16"/>
      <c r="E434" s="10"/>
      <c r="F434" s="108"/>
      <c r="G434" s="116"/>
      <c r="H434" s="116"/>
      <c r="I434" s="116"/>
      <c r="J434" s="117"/>
      <c r="K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BH434" s="169"/>
      <c r="BI434" s="169"/>
    </row>
    <row r="435" spans="1:64" x14ac:dyDescent="0.25">
      <c r="A435" s="16"/>
      <c r="B435" s="10"/>
      <c r="C435" s="16"/>
      <c r="D435" s="16"/>
      <c r="E435" s="10"/>
      <c r="F435" s="108"/>
      <c r="G435" s="116"/>
      <c r="H435" s="116"/>
      <c r="I435" s="116"/>
      <c r="J435" s="117"/>
      <c r="K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BH435" s="169"/>
      <c r="BI435" s="169"/>
    </row>
    <row r="436" spans="1:64" x14ac:dyDescent="0.25">
      <c r="A436" s="16"/>
      <c r="B436" s="10"/>
      <c r="C436" s="16"/>
      <c r="D436" s="16"/>
      <c r="E436" s="10"/>
      <c r="F436" s="108"/>
      <c r="G436" s="116"/>
      <c r="H436" s="116"/>
      <c r="I436" s="116"/>
      <c r="J436" s="117"/>
      <c r="K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BH436" s="169"/>
      <c r="BI436" s="169"/>
    </row>
    <row r="437" spans="1:64" ht="24.95" customHeight="1" x14ac:dyDescent="0.25">
      <c r="A437" s="17"/>
      <c r="B437" s="15"/>
      <c r="C437" s="16"/>
      <c r="D437" s="16"/>
      <c r="E437" s="17"/>
      <c r="F437" s="111"/>
      <c r="G437" s="112"/>
      <c r="H437" s="112"/>
      <c r="I437" s="112"/>
      <c r="J437" s="113"/>
      <c r="K437" s="113"/>
      <c r="L437" s="113"/>
      <c r="M437" s="113"/>
      <c r="N437" s="113"/>
      <c r="O437" s="113"/>
      <c r="P437" s="113"/>
      <c r="Q437" s="113"/>
      <c r="R437" s="113"/>
      <c r="S437" s="113"/>
      <c r="T437" s="113"/>
      <c r="U437" s="113"/>
      <c r="BH437" s="169"/>
      <c r="BI437" s="169"/>
    </row>
    <row r="438" spans="1:64" ht="24.95" customHeight="1" x14ac:dyDescent="0.25">
      <c r="A438" s="23" t="s">
        <v>8</v>
      </c>
      <c r="B438" s="519" t="s">
        <v>197</v>
      </c>
      <c r="C438" s="519"/>
      <c r="D438" s="519"/>
      <c r="E438" s="17"/>
      <c r="F438" s="111"/>
      <c r="G438" s="112"/>
      <c r="H438" s="112"/>
      <c r="I438" s="112"/>
      <c r="J438" s="113"/>
      <c r="K438" s="113"/>
      <c r="L438" s="113"/>
      <c r="M438" s="113"/>
      <c r="N438" s="113"/>
      <c r="O438" s="113"/>
      <c r="P438" s="113"/>
      <c r="Q438" s="113"/>
      <c r="R438" s="113"/>
      <c r="S438" s="113"/>
      <c r="T438" s="113"/>
      <c r="U438" s="113"/>
      <c r="BH438" s="169"/>
      <c r="BI438" s="169"/>
    </row>
    <row r="439" spans="1:64" ht="24.95" customHeight="1" x14ac:dyDescent="0.25">
      <c r="A439" s="18" t="s">
        <v>9</v>
      </c>
      <c r="B439" s="592" t="s">
        <v>10</v>
      </c>
      <c r="C439" s="592"/>
      <c r="D439" s="592"/>
      <c r="E439" s="592"/>
      <c r="F439" s="592"/>
      <c r="G439" s="592"/>
      <c r="H439" s="592"/>
      <c r="I439" s="114"/>
      <c r="J439" s="115"/>
      <c r="K439" s="115"/>
      <c r="L439" s="115"/>
      <c r="M439" s="115"/>
      <c r="N439" s="115"/>
      <c r="O439" s="115"/>
      <c r="P439" s="115"/>
      <c r="Q439" s="115"/>
      <c r="R439" s="115"/>
      <c r="S439" s="115"/>
      <c r="T439" s="115"/>
      <c r="U439" s="115"/>
      <c r="BH439" s="169"/>
      <c r="BI439" s="169"/>
    </row>
    <row r="440" spans="1:64" ht="24.95" customHeight="1" x14ac:dyDescent="0.25">
      <c r="A440" s="16"/>
      <c r="B440" s="307" t="s">
        <v>198</v>
      </c>
      <c r="C440" s="592" t="s">
        <v>199</v>
      </c>
      <c r="D440" s="592"/>
      <c r="E440" s="592"/>
      <c r="F440" s="592"/>
      <c r="G440" s="592"/>
      <c r="H440" s="592"/>
      <c r="I440" s="114"/>
      <c r="J440" s="115"/>
      <c r="K440" s="115"/>
      <c r="L440" s="115"/>
      <c r="M440" s="115"/>
      <c r="N440" s="115"/>
      <c r="O440" s="115"/>
      <c r="P440" s="115"/>
      <c r="Q440" s="115"/>
      <c r="R440" s="115"/>
      <c r="S440" s="115"/>
      <c r="T440" s="115"/>
      <c r="U440" s="115"/>
      <c r="BH440" s="169"/>
      <c r="BI440" s="169"/>
    </row>
    <row r="441" spans="1:64" ht="21.75" customHeight="1" x14ac:dyDescent="0.25">
      <c r="A441" s="536" t="s">
        <v>12</v>
      </c>
      <c r="B441" s="526" t="s">
        <v>13</v>
      </c>
      <c r="C441" s="526" t="s">
        <v>14</v>
      </c>
      <c r="D441" s="542" t="s">
        <v>15</v>
      </c>
      <c r="E441" s="589" t="s">
        <v>16</v>
      </c>
      <c r="F441" s="570" t="s">
        <v>660</v>
      </c>
      <c r="G441" s="540" t="s">
        <v>433</v>
      </c>
      <c r="H441" s="541"/>
      <c r="I441" s="541"/>
      <c r="J441" s="535" t="s">
        <v>662</v>
      </c>
      <c r="K441" s="535"/>
      <c r="L441" s="535"/>
      <c r="M441" s="535"/>
      <c r="N441" s="535"/>
      <c r="O441" s="535"/>
      <c r="P441" s="535"/>
      <c r="Q441" s="535"/>
      <c r="R441" s="535"/>
      <c r="S441" s="535"/>
      <c r="T441" s="535"/>
      <c r="U441" s="535"/>
      <c r="Z441" s="685"/>
      <c r="AA441" s="685"/>
      <c r="AC441" s="604" t="s">
        <v>640</v>
      </c>
      <c r="AD441" s="166"/>
      <c r="AE441" s="604" t="s">
        <v>640</v>
      </c>
      <c r="AF441" s="599" t="s">
        <v>612</v>
      </c>
      <c r="AG441" s="680"/>
      <c r="AH441" s="680"/>
      <c r="AI441" s="680"/>
      <c r="AJ441" s="680"/>
      <c r="AK441" s="680"/>
      <c r="AL441" s="680"/>
      <c r="AM441" s="680"/>
      <c r="AN441" s="680"/>
      <c r="AO441" s="680"/>
      <c r="AP441" s="680"/>
      <c r="AQ441" s="680"/>
      <c r="AR441" s="680"/>
      <c r="AS441" s="680"/>
      <c r="AT441" s="680"/>
      <c r="AU441" s="680"/>
      <c r="AV441" s="680"/>
      <c r="AW441" s="680"/>
      <c r="AX441" s="680"/>
      <c r="AY441" s="680"/>
      <c r="AZ441" s="680"/>
      <c r="BA441" s="680"/>
      <c r="BB441" s="600"/>
      <c r="BC441" s="167"/>
      <c r="BD441" s="168"/>
      <c r="BE441" s="168"/>
      <c r="BH441" s="169"/>
      <c r="BI441" s="169"/>
    </row>
    <row r="442" spans="1:64" ht="27.75" customHeight="1" x14ac:dyDescent="0.25">
      <c r="A442" s="537"/>
      <c r="B442" s="527"/>
      <c r="C442" s="527"/>
      <c r="D442" s="543"/>
      <c r="E442" s="590"/>
      <c r="F442" s="571"/>
      <c r="G442" s="556" t="s">
        <v>661</v>
      </c>
      <c r="H442" s="556"/>
      <c r="I442" s="540"/>
      <c r="J442" s="535" t="s">
        <v>526</v>
      </c>
      <c r="K442" s="535"/>
      <c r="L442" s="535"/>
      <c r="M442" s="535"/>
      <c r="N442" s="535"/>
      <c r="O442" s="535"/>
      <c r="P442" s="535"/>
      <c r="Q442" s="535"/>
      <c r="R442" s="535"/>
      <c r="S442" s="535"/>
      <c r="T442" s="535"/>
      <c r="U442" s="535"/>
      <c r="Z442" s="684"/>
      <c r="AC442" s="605"/>
      <c r="AD442" s="171"/>
      <c r="AE442" s="605"/>
      <c r="AF442" s="599" t="s">
        <v>600</v>
      </c>
      <c r="AG442" s="600"/>
      <c r="AH442" s="599" t="s">
        <v>601</v>
      </c>
      <c r="AI442" s="600"/>
      <c r="AJ442" s="599" t="s">
        <v>602</v>
      </c>
      <c r="AK442" s="600"/>
      <c r="AL442" s="599" t="s">
        <v>603</v>
      </c>
      <c r="AM442" s="600"/>
      <c r="AN442" s="599" t="s">
        <v>604</v>
      </c>
      <c r="AO442" s="600"/>
      <c r="AP442" s="599" t="s">
        <v>605</v>
      </c>
      <c r="AQ442" s="600"/>
      <c r="AR442" s="599" t="s">
        <v>606</v>
      </c>
      <c r="AS442" s="600"/>
      <c r="AT442" s="599" t="s">
        <v>607</v>
      </c>
      <c r="AU442" s="600"/>
      <c r="AV442" s="599" t="s">
        <v>608</v>
      </c>
      <c r="AW442" s="600"/>
      <c r="AX442" s="599" t="s">
        <v>609</v>
      </c>
      <c r="AY442" s="600"/>
      <c r="AZ442" s="599" t="s">
        <v>610</v>
      </c>
      <c r="BA442" s="600"/>
      <c r="BB442" s="599" t="s">
        <v>611</v>
      </c>
      <c r="BC442" s="600"/>
      <c r="BD442" s="682" t="s">
        <v>614</v>
      </c>
      <c r="BE442" s="683" t="s">
        <v>613</v>
      </c>
      <c r="BH442" s="169"/>
      <c r="BI442" s="169"/>
    </row>
    <row r="443" spans="1:64" ht="27" customHeight="1" x14ac:dyDescent="0.25">
      <c r="A443" s="537"/>
      <c r="B443" s="527"/>
      <c r="C443" s="527"/>
      <c r="D443" s="543"/>
      <c r="E443" s="590"/>
      <c r="F443" s="571"/>
      <c r="G443" s="585">
        <v>2024</v>
      </c>
      <c r="H443" s="585">
        <v>2025</v>
      </c>
      <c r="I443" s="585">
        <v>2026</v>
      </c>
      <c r="J443" s="308"/>
      <c r="K443" s="308"/>
      <c r="L443" s="308"/>
      <c r="M443" s="308"/>
      <c r="N443" s="308"/>
      <c r="O443" s="308"/>
      <c r="P443" s="308"/>
      <c r="Q443" s="308"/>
      <c r="R443" s="308"/>
      <c r="S443" s="308"/>
      <c r="T443" s="308"/>
      <c r="U443" s="308"/>
      <c r="Z443" s="684"/>
      <c r="AC443" s="605"/>
      <c r="AD443" s="171"/>
      <c r="AE443" s="605"/>
      <c r="AF443" s="598" t="s">
        <v>615</v>
      </c>
      <c r="AG443" s="596" t="s">
        <v>616</v>
      </c>
      <c r="AH443" s="598" t="s">
        <v>615</v>
      </c>
      <c r="AI443" s="596" t="s">
        <v>616</v>
      </c>
      <c r="AJ443" s="598" t="s">
        <v>615</v>
      </c>
      <c r="AK443" s="596" t="s">
        <v>616</v>
      </c>
      <c r="AL443" s="598" t="s">
        <v>615</v>
      </c>
      <c r="AM443" s="596" t="s">
        <v>616</v>
      </c>
      <c r="AN443" s="598" t="s">
        <v>615</v>
      </c>
      <c r="AO443" s="596" t="s">
        <v>616</v>
      </c>
      <c r="AP443" s="598" t="s">
        <v>615</v>
      </c>
      <c r="AQ443" s="596" t="s">
        <v>616</v>
      </c>
      <c r="AR443" s="598" t="s">
        <v>615</v>
      </c>
      <c r="AS443" s="596" t="s">
        <v>616</v>
      </c>
      <c r="AT443" s="598" t="s">
        <v>615</v>
      </c>
      <c r="AU443" s="596" t="s">
        <v>616</v>
      </c>
      <c r="AV443" s="598" t="s">
        <v>615</v>
      </c>
      <c r="AW443" s="596" t="s">
        <v>616</v>
      </c>
      <c r="AX443" s="598" t="s">
        <v>615</v>
      </c>
      <c r="AY443" s="596" t="s">
        <v>616</v>
      </c>
      <c r="AZ443" s="598" t="s">
        <v>615</v>
      </c>
      <c r="BA443" s="596" t="s">
        <v>616</v>
      </c>
      <c r="BB443" s="598" t="s">
        <v>615</v>
      </c>
      <c r="BC443" s="596" t="s">
        <v>616</v>
      </c>
      <c r="BD443" s="682"/>
      <c r="BE443" s="683"/>
      <c r="BH443" s="169"/>
      <c r="BI443" s="169"/>
    </row>
    <row r="444" spans="1:64" ht="51" customHeight="1" x14ac:dyDescent="0.25">
      <c r="A444" s="538"/>
      <c r="B444" s="528"/>
      <c r="C444" s="528"/>
      <c r="D444" s="544"/>
      <c r="E444" s="591"/>
      <c r="F444" s="572"/>
      <c r="G444" s="586"/>
      <c r="H444" s="586"/>
      <c r="I444" s="586"/>
      <c r="J444" s="309" t="s">
        <v>499</v>
      </c>
      <c r="K444" s="309" t="s">
        <v>500</v>
      </c>
      <c r="L444" s="309" t="s">
        <v>501</v>
      </c>
      <c r="M444" s="309" t="s">
        <v>502</v>
      </c>
      <c r="N444" s="309" t="s">
        <v>503</v>
      </c>
      <c r="O444" s="309" t="s">
        <v>504</v>
      </c>
      <c r="P444" s="309" t="s">
        <v>505</v>
      </c>
      <c r="Q444" s="309" t="s">
        <v>506</v>
      </c>
      <c r="R444" s="309" t="s">
        <v>507</v>
      </c>
      <c r="S444" s="309" t="s">
        <v>508</v>
      </c>
      <c r="T444" s="309" t="s">
        <v>509</v>
      </c>
      <c r="U444" s="309" t="s">
        <v>510</v>
      </c>
      <c r="Z444" s="684"/>
      <c r="AC444" s="606"/>
      <c r="AD444" s="174"/>
      <c r="AE444" s="606"/>
      <c r="AF444" s="598"/>
      <c r="AG444" s="597"/>
      <c r="AH444" s="598"/>
      <c r="AI444" s="597"/>
      <c r="AJ444" s="598"/>
      <c r="AK444" s="597"/>
      <c r="AL444" s="598"/>
      <c r="AM444" s="597"/>
      <c r="AN444" s="598"/>
      <c r="AO444" s="597"/>
      <c r="AP444" s="598"/>
      <c r="AQ444" s="597"/>
      <c r="AR444" s="598"/>
      <c r="AS444" s="597"/>
      <c r="AT444" s="598"/>
      <c r="AU444" s="597"/>
      <c r="AV444" s="598"/>
      <c r="AW444" s="597"/>
      <c r="AX444" s="598"/>
      <c r="AY444" s="597"/>
      <c r="AZ444" s="598"/>
      <c r="BA444" s="597"/>
      <c r="BB444" s="598"/>
      <c r="BC444" s="597"/>
      <c r="BD444" s="682"/>
      <c r="BE444" s="683"/>
      <c r="BH444" s="169"/>
      <c r="BI444" s="169"/>
    </row>
    <row r="445" spans="1:64" ht="48" customHeight="1" x14ac:dyDescent="0.25">
      <c r="A445" s="590" t="s">
        <v>594</v>
      </c>
      <c r="B445" s="521" t="s">
        <v>759</v>
      </c>
      <c r="C445" s="557" t="s">
        <v>761</v>
      </c>
      <c r="D445" s="306" t="s">
        <v>439</v>
      </c>
      <c r="E445" s="306"/>
      <c r="F445" s="310">
        <f t="shared" ref="F445:U445" si="177">+F446</f>
        <v>900</v>
      </c>
      <c r="G445" s="310">
        <f t="shared" si="177"/>
        <v>900</v>
      </c>
      <c r="H445" s="310">
        <f t="shared" si="177"/>
        <v>900</v>
      </c>
      <c r="I445" s="310">
        <f t="shared" si="177"/>
        <v>900</v>
      </c>
      <c r="J445" s="310">
        <f t="shared" si="177"/>
        <v>75</v>
      </c>
      <c r="K445" s="310">
        <f t="shared" si="177"/>
        <v>75</v>
      </c>
      <c r="L445" s="310">
        <f t="shared" si="177"/>
        <v>75</v>
      </c>
      <c r="M445" s="310">
        <f t="shared" si="177"/>
        <v>75</v>
      </c>
      <c r="N445" s="310">
        <f t="shared" si="177"/>
        <v>75</v>
      </c>
      <c r="O445" s="310">
        <f t="shared" si="177"/>
        <v>75</v>
      </c>
      <c r="P445" s="310">
        <f t="shared" si="177"/>
        <v>75</v>
      </c>
      <c r="Q445" s="310">
        <f t="shared" si="177"/>
        <v>75</v>
      </c>
      <c r="R445" s="310">
        <f t="shared" si="177"/>
        <v>75</v>
      </c>
      <c r="S445" s="310">
        <f t="shared" si="177"/>
        <v>75</v>
      </c>
      <c r="T445" s="310">
        <f t="shared" si="177"/>
        <v>75</v>
      </c>
      <c r="U445" s="310">
        <f t="shared" si="177"/>
        <v>75</v>
      </c>
      <c r="Z445" s="44"/>
      <c r="AC445" s="176">
        <f>+AE445+AF445+AH445+AJ445+AL445+AN445+AP445+AR445+AT445+AV445+AX445+AZ445+BB445</f>
        <v>8058</v>
      </c>
      <c r="AD445" s="177">
        <f>+AG445+AI445+AK445+AM445+AO445+AQ445+AS445+AU445+AW445+AY445+BA445+BC445</f>
        <v>0</v>
      </c>
      <c r="AE445" s="176">
        <v>8058</v>
      </c>
      <c r="AF445" s="178"/>
      <c r="AG445" s="179"/>
      <c r="AH445" s="178"/>
      <c r="AI445" s="179"/>
      <c r="AJ445" s="178"/>
      <c r="AK445" s="179"/>
      <c r="AL445" s="178"/>
      <c r="AM445" s="84"/>
      <c r="AN445" s="178"/>
      <c r="AO445" s="84"/>
      <c r="AP445" s="178"/>
      <c r="AQ445" s="84"/>
      <c r="AR445" s="178"/>
      <c r="AS445" s="84"/>
      <c r="AT445" s="178"/>
      <c r="AU445" s="84"/>
      <c r="AV445" s="178"/>
      <c r="AW445" s="84"/>
      <c r="AX445" s="178"/>
      <c r="AY445" s="84"/>
      <c r="AZ445" s="178"/>
      <c r="BA445" s="84"/>
      <c r="BB445" s="178"/>
      <c r="BC445" s="84"/>
      <c r="BD445" s="204">
        <f t="shared" ref="BD445" si="178">+AG445+AI445+AK445+AM445+AO445+AQ445+AS445+AU445+AW445+AY445+BA445+BC445</f>
        <v>0</v>
      </c>
      <c r="BE445" s="175">
        <f t="shared" ref="BE445" si="179">+BD445/AC445*100</f>
        <v>0</v>
      </c>
      <c r="BH445" s="181">
        <f>+BK445-AC445</f>
        <v>-8058</v>
      </c>
      <c r="BI445" s="181">
        <f>+BL445-AD445</f>
        <v>0</v>
      </c>
      <c r="BJ445" s="208"/>
      <c r="BK445" s="181"/>
      <c r="BL445" s="181"/>
    </row>
    <row r="446" spans="1:64" ht="44.25" customHeight="1" x14ac:dyDescent="0.25">
      <c r="A446" s="590"/>
      <c r="B446" s="521"/>
      <c r="C446" s="557"/>
      <c r="D446" s="49" t="s">
        <v>812</v>
      </c>
      <c r="E446" s="20" t="s">
        <v>144</v>
      </c>
      <c r="F446" s="310">
        <f>SUM(J446:U446)</f>
        <v>900</v>
      </c>
      <c r="G446" s="278">
        <v>900</v>
      </c>
      <c r="H446" s="278">
        <v>900</v>
      </c>
      <c r="I446" s="278">
        <v>900</v>
      </c>
      <c r="J446" s="278">
        <v>75</v>
      </c>
      <c r="K446" s="278">
        <v>75</v>
      </c>
      <c r="L446" s="278">
        <v>75</v>
      </c>
      <c r="M446" s="278">
        <v>75</v>
      </c>
      <c r="N446" s="278">
        <v>75</v>
      </c>
      <c r="O446" s="278">
        <v>75</v>
      </c>
      <c r="P446" s="278">
        <v>75</v>
      </c>
      <c r="Q446" s="278">
        <v>75</v>
      </c>
      <c r="R446" s="278">
        <v>75</v>
      </c>
      <c r="S446" s="278">
        <v>75</v>
      </c>
      <c r="T446" s="278">
        <v>75</v>
      </c>
      <c r="U446" s="278">
        <v>75</v>
      </c>
      <c r="Z446" s="44"/>
      <c r="AC446" s="173"/>
      <c r="AD446" s="177"/>
      <c r="AE446" s="176"/>
      <c r="AF446" s="178"/>
      <c r="AG446" s="179"/>
      <c r="AH446" s="178"/>
      <c r="AI446" s="179"/>
      <c r="AJ446" s="178"/>
      <c r="AK446" s="179"/>
      <c r="AL446" s="178"/>
      <c r="AM446" s="84"/>
      <c r="AN446" s="178"/>
      <c r="AO446" s="84"/>
      <c r="AP446" s="178"/>
      <c r="AQ446" s="84"/>
      <c r="AR446" s="178"/>
      <c r="AS446" s="84"/>
      <c r="AT446" s="178"/>
      <c r="AU446" s="84"/>
      <c r="AV446" s="178"/>
      <c r="AW446" s="84"/>
      <c r="AX446" s="178"/>
      <c r="AY446" s="84"/>
      <c r="AZ446" s="178"/>
      <c r="BA446" s="84"/>
      <c r="BB446" s="178"/>
      <c r="BC446" s="84"/>
      <c r="BD446" s="204">
        <f t="shared" ref="BD446:BD448" si="180">+AG446+AI446+AK446+AM446+AO446+AQ446+AS446+AU446+AW446+AY446+BA446+BC446</f>
        <v>0</v>
      </c>
      <c r="BE446" s="175" t="e">
        <f t="shared" ref="BE446:BE448" si="181">+BD446/AC446*100</f>
        <v>#DIV/0!</v>
      </c>
      <c r="BH446" s="169"/>
      <c r="BI446" s="169"/>
    </row>
    <row r="447" spans="1:64" ht="53.25" customHeight="1" x14ac:dyDescent="0.25">
      <c r="A447" s="590"/>
      <c r="B447" s="521" t="s">
        <v>760</v>
      </c>
      <c r="C447" s="557" t="s">
        <v>762</v>
      </c>
      <c r="D447" s="306" t="s">
        <v>439</v>
      </c>
      <c r="E447" s="306"/>
      <c r="F447" s="310">
        <f t="shared" ref="F447:U447" si="182">+F448</f>
        <v>1300</v>
      </c>
      <c r="G447" s="310">
        <f t="shared" si="182"/>
        <v>1300</v>
      </c>
      <c r="H447" s="310">
        <f t="shared" si="182"/>
        <v>1300</v>
      </c>
      <c r="I447" s="310">
        <f t="shared" si="182"/>
        <v>1300</v>
      </c>
      <c r="J447" s="310">
        <f t="shared" si="182"/>
        <v>108</v>
      </c>
      <c r="K447" s="310">
        <f t="shared" si="182"/>
        <v>108</v>
      </c>
      <c r="L447" s="310">
        <f t="shared" si="182"/>
        <v>108</v>
      </c>
      <c r="M447" s="310">
        <f t="shared" si="182"/>
        <v>108</v>
      </c>
      <c r="N447" s="310">
        <f t="shared" si="182"/>
        <v>108</v>
      </c>
      <c r="O447" s="310">
        <f t="shared" si="182"/>
        <v>108</v>
      </c>
      <c r="P447" s="310">
        <f t="shared" si="182"/>
        <v>108</v>
      </c>
      <c r="Q447" s="310">
        <f t="shared" si="182"/>
        <v>108</v>
      </c>
      <c r="R447" s="310">
        <f t="shared" si="182"/>
        <v>108</v>
      </c>
      <c r="S447" s="310">
        <f t="shared" si="182"/>
        <v>108</v>
      </c>
      <c r="T447" s="310">
        <f t="shared" si="182"/>
        <v>108</v>
      </c>
      <c r="U447" s="310">
        <f t="shared" si="182"/>
        <v>112</v>
      </c>
      <c r="Z447" s="44"/>
      <c r="AA447" s="183" t="s">
        <v>17</v>
      </c>
      <c r="AB447" s="184">
        <f>SUM(AC445:AC447)</f>
        <v>19323</v>
      </c>
      <c r="AC447" s="176">
        <f>+AE447+AF447+AH447+AJ447+AL447+AN447+AP447+AR447+AT447+AV447+AX447+AZ447+BB447</f>
        <v>11265</v>
      </c>
      <c r="AD447" s="177">
        <f>+AG447+AI447+AK447+AM447+AO447+AQ447+AS447+AU447+AW447+AY447+BA447+BC447</f>
        <v>0</v>
      </c>
      <c r="AE447" s="176">
        <v>11265</v>
      </c>
      <c r="AF447" s="178"/>
      <c r="AG447" s="179"/>
      <c r="AH447" s="178"/>
      <c r="AI447" s="179"/>
      <c r="AJ447" s="178"/>
      <c r="AK447" s="179"/>
      <c r="AL447" s="178"/>
      <c r="AM447" s="84"/>
      <c r="AN447" s="178"/>
      <c r="AO447" s="179"/>
      <c r="AP447" s="178"/>
      <c r="AQ447" s="84"/>
      <c r="AR447" s="178"/>
      <c r="AS447" s="84"/>
      <c r="AT447" s="178"/>
      <c r="AU447" s="84"/>
      <c r="AV447" s="178"/>
      <c r="AW447" s="84"/>
      <c r="AX447" s="178"/>
      <c r="AY447" s="84"/>
      <c r="AZ447" s="178"/>
      <c r="BA447" s="84"/>
      <c r="BB447" s="178"/>
      <c r="BC447" s="84"/>
      <c r="BD447" s="204">
        <f t="shared" si="180"/>
        <v>0</v>
      </c>
      <c r="BE447" s="175">
        <f t="shared" si="181"/>
        <v>0</v>
      </c>
      <c r="BH447" s="181">
        <f>+BK447-AC447</f>
        <v>-11265</v>
      </c>
      <c r="BI447" s="181">
        <f>+BL447-AD447</f>
        <v>0</v>
      </c>
      <c r="BJ447" s="208"/>
      <c r="BK447" s="181"/>
      <c r="BL447" s="181"/>
    </row>
    <row r="448" spans="1:64" ht="39.75" customHeight="1" x14ac:dyDescent="0.25">
      <c r="A448" s="590"/>
      <c r="B448" s="521"/>
      <c r="C448" s="557"/>
      <c r="D448" s="39" t="s">
        <v>819</v>
      </c>
      <c r="E448" s="20" t="s">
        <v>144</v>
      </c>
      <c r="F448" s="310">
        <f>SUM(J448:U448)</f>
        <v>1300</v>
      </c>
      <c r="G448" s="279">
        <v>1300</v>
      </c>
      <c r="H448" s="279">
        <v>1300</v>
      </c>
      <c r="I448" s="279">
        <v>1300</v>
      </c>
      <c r="J448" s="278">
        <v>108</v>
      </c>
      <c r="K448" s="278">
        <v>108</v>
      </c>
      <c r="L448" s="278">
        <v>108</v>
      </c>
      <c r="M448" s="278">
        <v>108</v>
      </c>
      <c r="N448" s="278">
        <v>108</v>
      </c>
      <c r="O448" s="278">
        <v>108</v>
      </c>
      <c r="P448" s="278">
        <v>108</v>
      </c>
      <c r="Q448" s="278">
        <v>108</v>
      </c>
      <c r="R448" s="278">
        <v>108</v>
      </c>
      <c r="S448" s="278">
        <v>108</v>
      </c>
      <c r="T448" s="278">
        <v>108</v>
      </c>
      <c r="U448" s="278">
        <v>112</v>
      </c>
      <c r="Z448" s="44"/>
      <c r="AA448" s="183" t="s">
        <v>638</v>
      </c>
      <c r="AB448" s="184">
        <f>SUM(AD445:AD447)</f>
        <v>0</v>
      </c>
      <c r="AC448" s="173"/>
      <c r="AD448" s="177"/>
      <c r="AE448" s="176"/>
      <c r="AF448" s="178"/>
      <c r="AG448" s="84"/>
      <c r="AH448" s="178"/>
      <c r="AI448" s="179"/>
      <c r="AJ448" s="178"/>
      <c r="AK448" s="84"/>
      <c r="AL448" s="178"/>
      <c r="AM448" s="84"/>
      <c r="AN448" s="178"/>
      <c r="AO448" s="179"/>
      <c r="AP448" s="178"/>
      <c r="AQ448" s="84"/>
      <c r="AR448" s="178"/>
      <c r="AS448" s="84"/>
      <c r="AT448" s="178"/>
      <c r="AU448" s="84"/>
      <c r="AV448" s="178"/>
      <c r="AW448" s="84"/>
      <c r="AX448" s="178"/>
      <c r="AY448" s="84"/>
      <c r="AZ448" s="178"/>
      <c r="BA448" s="84"/>
      <c r="BB448" s="178"/>
      <c r="BC448" s="84"/>
      <c r="BD448" s="204">
        <f t="shared" si="180"/>
        <v>0</v>
      </c>
      <c r="BE448" s="175" t="e">
        <f t="shared" si="181"/>
        <v>#DIV/0!</v>
      </c>
      <c r="BH448" s="169"/>
      <c r="BI448" s="169"/>
    </row>
    <row r="449" spans="1:95" ht="36.75" customHeight="1" x14ac:dyDescent="0.25">
      <c r="A449" s="574" t="s">
        <v>595</v>
      </c>
      <c r="B449" s="574"/>
      <c r="C449" s="574"/>
      <c r="D449" s="574"/>
      <c r="E449" s="574"/>
      <c r="F449" s="128"/>
      <c r="G449" s="120"/>
      <c r="H449" s="120"/>
      <c r="I449" s="120"/>
      <c r="J449" s="117"/>
      <c r="K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BH449" s="169"/>
      <c r="BI449" s="169"/>
    </row>
    <row r="450" spans="1:95" ht="38.25" customHeight="1" x14ac:dyDescent="0.25">
      <c r="A450" s="16"/>
      <c r="B450" s="10"/>
      <c r="C450" s="16"/>
      <c r="D450" s="16"/>
      <c r="E450" s="10"/>
      <c r="F450" s="108"/>
      <c r="G450" s="116"/>
      <c r="H450" s="116"/>
      <c r="I450" s="116"/>
      <c r="J450" s="117"/>
      <c r="K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AA450" s="170"/>
      <c r="AB450" s="242"/>
      <c r="AC450" s="261"/>
      <c r="AD450" s="262"/>
      <c r="AE450" s="261"/>
      <c r="AF450" s="89"/>
      <c r="AG450" s="89"/>
      <c r="AH450" s="89"/>
      <c r="AI450" s="89"/>
      <c r="AJ450" s="89"/>
      <c r="AK450" s="89"/>
      <c r="AL450" s="89"/>
      <c r="AM450" s="89"/>
      <c r="AN450" s="89"/>
      <c r="AO450" s="89"/>
      <c r="AP450" s="89"/>
      <c r="AQ450" s="89"/>
      <c r="AR450" s="89"/>
      <c r="AS450" s="89"/>
      <c r="AT450" s="89"/>
      <c r="AU450" s="89"/>
      <c r="AV450" s="89"/>
      <c r="AW450" s="89"/>
      <c r="AX450" s="89"/>
      <c r="AY450" s="89"/>
      <c r="AZ450" s="89"/>
      <c r="BA450" s="89"/>
      <c r="BB450" s="89"/>
      <c r="BC450" s="89"/>
      <c r="BD450" s="89"/>
      <c r="BE450" s="89"/>
      <c r="BH450" s="169"/>
      <c r="BI450" s="169"/>
    </row>
    <row r="451" spans="1:95" ht="38.25" customHeight="1" x14ac:dyDescent="0.25">
      <c r="A451" s="16"/>
      <c r="B451" s="10"/>
      <c r="C451" s="16"/>
      <c r="D451" s="16"/>
      <c r="E451" s="10"/>
      <c r="F451" s="108"/>
      <c r="G451" s="116"/>
      <c r="H451" s="116"/>
      <c r="I451" s="116"/>
      <c r="J451" s="117"/>
      <c r="K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AA451" s="170"/>
      <c r="AB451" s="242"/>
      <c r="AC451" s="54"/>
      <c r="AD451" s="219"/>
      <c r="AE451" s="54"/>
      <c r="AF451" s="89"/>
      <c r="AG451" s="89"/>
      <c r="AH451" s="89"/>
      <c r="AI451" s="89"/>
      <c r="AJ451" s="89"/>
      <c r="AK451" s="89"/>
      <c r="AL451" s="89"/>
      <c r="AM451" s="89"/>
      <c r="AN451" s="89"/>
      <c r="AO451" s="89"/>
      <c r="AP451" s="89"/>
      <c r="AQ451" s="89"/>
      <c r="AR451" s="89"/>
      <c r="AS451" s="89"/>
      <c r="AT451" s="89"/>
      <c r="AU451" s="89"/>
      <c r="AV451" s="89"/>
      <c r="AW451" s="89"/>
      <c r="AX451" s="89"/>
      <c r="AY451" s="89"/>
      <c r="AZ451" s="89"/>
      <c r="BA451" s="89"/>
      <c r="BB451" s="89"/>
      <c r="BC451" s="89"/>
      <c r="BD451" s="89"/>
      <c r="BE451" s="89"/>
      <c r="BH451" s="169"/>
      <c r="BI451" s="169"/>
    </row>
    <row r="452" spans="1:95" ht="24.95" customHeight="1" x14ac:dyDescent="0.25">
      <c r="A452" s="18" t="s">
        <v>9</v>
      </c>
      <c r="B452" s="592" t="s">
        <v>10</v>
      </c>
      <c r="C452" s="592"/>
      <c r="D452" s="592"/>
      <c r="E452" s="592"/>
      <c r="F452" s="592"/>
      <c r="G452" s="592"/>
      <c r="H452" s="592"/>
      <c r="I452" s="19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AC452" s="54"/>
      <c r="AD452" s="219"/>
      <c r="AE452" s="54"/>
      <c r="AF452" s="89"/>
      <c r="AG452" s="89"/>
      <c r="AH452" s="89"/>
      <c r="AI452" s="89"/>
      <c r="AJ452" s="89"/>
      <c r="AK452" s="89"/>
      <c r="AL452" s="89"/>
      <c r="AM452" s="89"/>
      <c r="AN452" s="89"/>
      <c r="AO452" s="89"/>
      <c r="AP452" s="89"/>
      <c r="AQ452" s="89"/>
      <c r="AR452" s="89"/>
      <c r="AS452" s="89"/>
      <c r="AT452" s="89"/>
      <c r="AU452" s="89"/>
      <c r="AV452" s="89"/>
      <c r="AW452" s="89"/>
      <c r="AX452" s="89"/>
      <c r="AY452" s="89"/>
      <c r="AZ452" s="89"/>
      <c r="BA452" s="89"/>
      <c r="BB452" s="89"/>
      <c r="BC452" s="89"/>
      <c r="BD452" s="89"/>
      <c r="BE452" s="89"/>
      <c r="BH452" s="169"/>
      <c r="BI452" s="169"/>
    </row>
    <row r="453" spans="1:95" ht="24.95" customHeight="1" x14ac:dyDescent="0.25">
      <c r="A453" s="16"/>
      <c r="B453" s="307" t="s">
        <v>198</v>
      </c>
      <c r="C453" s="592" t="s">
        <v>199</v>
      </c>
      <c r="D453" s="592"/>
      <c r="E453" s="592"/>
      <c r="F453" s="592"/>
      <c r="G453" s="592"/>
      <c r="H453" s="592"/>
      <c r="I453" s="19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AC453" s="54"/>
      <c r="AD453" s="219"/>
      <c r="AE453" s="54"/>
      <c r="AF453" s="82"/>
      <c r="AG453" s="82"/>
      <c r="AH453" s="82"/>
      <c r="AI453" s="82"/>
      <c r="AJ453" s="82"/>
      <c r="AK453" s="82"/>
      <c r="AL453" s="82"/>
      <c r="AM453" s="82"/>
      <c r="AN453" s="82"/>
      <c r="AO453" s="82"/>
      <c r="AP453" s="82"/>
      <c r="AQ453" s="82"/>
      <c r="AR453" s="82"/>
      <c r="AS453" s="82"/>
      <c r="AT453" s="82"/>
      <c r="AU453" s="82"/>
      <c r="AV453" s="82"/>
      <c r="AW453" s="82"/>
      <c r="AX453" s="82"/>
      <c r="AY453" s="82"/>
      <c r="AZ453" s="82"/>
      <c r="BA453" s="82"/>
      <c r="BB453" s="82"/>
      <c r="BC453" s="82"/>
      <c r="BD453" s="82"/>
      <c r="BE453" s="82"/>
      <c r="BH453" s="169"/>
      <c r="BI453" s="169"/>
    </row>
    <row r="454" spans="1:95" ht="21.75" customHeight="1" x14ac:dyDescent="0.25">
      <c r="A454" s="536" t="s">
        <v>12</v>
      </c>
      <c r="B454" s="526" t="s">
        <v>13</v>
      </c>
      <c r="C454" s="526" t="s">
        <v>14</v>
      </c>
      <c r="D454" s="542" t="s">
        <v>15</v>
      </c>
      <c r="E454" s="589" t="s">
        <v>16</v>
      </c>
      <c r="F454" s="570" t="s">
        <v>660</v>
      </c>
      <c r="G454" s="540" t="s">
        <v>433</v>
      </c>
      <c r="H454" s="541"/>
      <c r="I454" s="541"/>
      <c r="J454" s="535" t="s">
        <v>662</v>
      </c>
      <c r="K454" s="535"/>
      <c r="L454" s="535"/>
      <c r="M454" s="535"/>
      <c r="N454" s="535"/>
      <c r="O454" s="535"/>
      <c r="P454" s="535"/>
      <c r="Q454" s="535"/>
      <c r="R454" s="535"/>
      <c r="S454" s="535"/>
      <c r="T454" s="535"/>
      <c r="U454" s="535"/>
      <c r="V454" s="186"/>
      <c r="W454" s="186"/>
      <c r="X454" s="685"/>
      <c r="Y454" s="685"/>
      <c r="AC454" s="604" t="s">
        <v>640</v>
      </c>
      <c r="AD454" s="166"/>
      <c r="AE454" s="604" t="s">
        <v>640</v>
      </c>
      <c r="AF454" s="599" t="s">
        <v>612</v>
      </c>
      <c r="AG454" s="680"/>
      <c r="AH454" s="680"/>
      <c r="AI454" s="680"/>
      <c r="AJ454" s="680"/>
      <c r="AK454" s="680"/>
      <c r="AL454" s="680"/>
      <c r="AM454" s="680"/>
      <c r="AN454" s="680"/>
      <c r="AO454" s="680"/>
      <c r="AP454" s="680"/>
      <c r="AQ454" s="680"/>
      <c r="AR454" s="680"/>
      <c r="AS454" s="680"/>
      <c r="AT454" s="680"/>
      <c r="AU454" s="680"/>
      <c r="AV454" s="680"/>
      <c r="AW454" s="680"/>
      <c r="AX454" s="680"/>
      <c r="AY454" s="680"/>
      <c r="AZ454" s="680"/>
      <c r="BA454" s="680"/>
      <c r="BB454" s="600"/>
      <c r="BC454" s="167"/>
      <c r="BD454" s="168"/>
      <c r="BE454" s="168"/>
      <c r="BH454" s="169"/>
      <c r="BI454" s="169"/>
      <c r="BK454" s="186"/>
      <c r="BL454" s="186"/>
      <c r="BM454" s="186"/>
      <c r="BN454" s="186"/>
      <c r="BO454" s="186"/>
      <c r="BP454" s="186"/>
      <c r="BQ454" s="186"/>
      <c r="BR454" s="186"/>
      <c r="BS454" s="186"/>
      <c r="BT454" s="186"/>
      <c r="BU454" s="186"/>
      <c r="BV454" s="186"/>
      <c r="BW454" s="186"/>
      <c r="BX454" s="186"/>
      <c r="BY454" s="186"/>
      <c r="BZ454" s="186"/>
      <c r="CA454" s="186"/>
      <c r="CB454" s="186"/>
      <c r="CC454" s="186"/>
      <c r="CD454" s="186"/>
      <c r="CE454" s="186"/>
      <c r="CF454" s="186"/>
      <c r="CG454" s="186"/>
      <c r="CH454" s="82"/>
      <c r="CI454" s="186"/>
      <c r="CJ454" s="186"/>
      <c r="CM454" s="169"/>
      <c r="CN454" s="169"/>
      <c r="CO454" s="170"/>
      <c r="CP454" s="169"/>
      <c r="CQ454" s="169"/>
    </row>
    <row r="455" spans="1:95" ht="27.75" customHeight="1" x14ac:dyDescent="0.25">
      <c r="A455" s="537"/>
      <c r="B455" s="527"/>
      <c r="C455" s="527"/>
      <c r="D455" s="543"/>
      <c r="E455" s="590"/>
      <c r="F455" s="571"/>
      <c r="G455" s="556" t="s">
        <v>661</v>
      </c>
      <c r="H455" s="556"/>
      <c r="I455" s="540"/>
      <c r="J455" s="535" t="s">
        <v>526</v>
      </c>
      <c r="K455" s="535"/>
      <c r="L455" s="535"/>
      <c r="M455" s="535"/>
      <c r="N455" s="535"/>
      <c r="O455" s="535"/>
      <c r="P455" s="535"/>
      <c r="Q455" s="535"/>
      <c r="R455" s="535"/>
      <c r="S455" s="535"/>
      <c r="T455" s="535"/>
      <c r="U455" s="535"/>
      <c r="V455" s="681"/>
      <c r="W455" s="82"/>
      <c r="X455" s="684"/>
      <c r="Y455" s="684"/>
      <c r="AC455" s="605"/>
      <c r="AD455" s="171"/>
      <c r="AE455" s="605"/>
      <c r="AF455" s="599" t="s">
        <v>600</v>
      </c>
      <c r="AG455" s="600"/>
      <c r="AH455" s="599" t="s">
        <v>601</v>
      </c>
      <c r="AI455" s="600"/>
      <c r="AJ455" s="599" t="s">
        <v>602</v>
      </c>
      <c r="AK455" s="600"/>
      <c r="AL455" s="599" t="s">
        <v>603</v>
      </c>
      <c r="AM455" s="600"/>
      <c r="AN455" s="599" t="s">
        <v>604</v>
      </c>
      <c r="AO455" s="600"/>
      <c r="AP455" s="599" t="s">
        <v>605</v>
      </c>
      <c r="AQ455" s="600"/>
      <c r="AR455" s="599" t="s">
        <v>606</v>
      </c>
      <c r="AS455" s="600"/>
      <c r="AT455" s="599" t="s">
        <v>607</v>
      </c>
      <c r="AU455" s="600"/>
      <c r="AV455" s="599" t="s">
        <v>608</v>
      </c>
      <c r="AW455" s="600"/>
      <c r="AX455" s="599" t="s">
        <v>609</v>
      </c>
      <c r="AY455" s="600"/>
      <c r="AZ455" s="599" t="s">
        <v>610</v>
      </c>
      <c r="BA455" s="600"/>
      <c r="BB455" s="599" t="s">
        <v>611</v>
      </c>
      <c r="BC455" s="600"/>
      <c r="BD455" s="682" t="s">
        <v>614</v>
      </c>
      <c r="BE455" s="683" t="s">
        <v>613</v>
      </c>
      <c r="BH455" s="169"/>
      <c r="BI455" s="169"/>
      <c r="BM455" s="186"/>
      <c r="BN455" s="186"/>
      <c r="BO455" s="186"/>
      <c r="BP455" s="186"/>
      <c r="BQ455" s="186"/>
      <c r="BR455" s="186"/>
      <c r="BS455" s="186"/>
      <c r="BT455" s="186"/>
      <c r="BU455" s="186"/>
      <c r="BV455" s="186"/>
      <c r="BW455" s="186"/>
      <c r="BX455" s="186"/>
      <c r="BY455" s="186"/>
      <c r="BZ455" s="186"/>
      <c r="CA455" s="186"/>
      <c r="CB455" s="186"/>
      <c r="CC455" s="186"/>
      <c r="CD455" s="186"/>
      <c r="CE455" s="186"/>
      <c r="CF455" s="186"/>
      <c r="CG455" s="186"/>
      <c r="CH455" s="186"/>
      <c r="CI455" s="681"/>
      <c r="CJ455" s="681"/>
      <c r="CM455" s="169"/>
      <c r="CN455" s="169"/>
      <c r="CO455" s="170"/>
      <c r="CP455" s="169"/>
      <c r="CQ455" s="169"/>
    </row>
    <row r="456" spans="1:95" ht="27" customHeight="1" x14ac:dyDescent="0.35">
      <c r="A456" s="537"/>
      <c r="B456" s="527"/>
      <c r="C456" s="527"/>
      <c r="D456" s="543"/>
      <c r="E456" s="590"/>
      <c r="F456" s="571"/>
      <c r="G456" s="585">
        <v>2024</v>
      </c>
      <c r="H456" s="585">
        <v>2025</v>
      </c>
      <c r="I456" s="585">
        <v>2026</v>
      </c>
      <c r="J456" s="308"/>
      <c r="K456" s="308"/>
      <c r="L456" s="308"/>
      <c r="M456" s="308"/>
      <c r="N456" s="308"/>
      <c r="O456" s="308"/>
      <c r="P456" s="308"/>
      <c r="Q456" s="308"/>
      <c r="R456" s="308"/>
      <c r="S456" s="308"/>
      <c r="T456" s="308"/>
      <c r="U456" s="308"/>
      <c r="V456" s="681"/>
      <c r="W456" s="82"/>
      <c r="X456" s="684"/>
      <c r="Y456" s="684"/>
      <c r="AC456" s="605"/>
      <c r="AD456" s="171"/>
      <c r="AE456" s="605"/>
      <c r="AF456" s="598" t="s">
        <v>615</v>
      </c>
      <c r="AG456" s="596" t="s">
        <v>616</v>
      </c>
      <c r="AH456" s="598" t="s">
        <v>615</v>
      </c>
      <c r="AI456" s="596" t="s">
        <v>616</v>
      </c>
      <c r="AJ456" s="598" t="s">
        <v>615</v>
      </c>
      <c r="AK456" s="596" t="s">
        <v>616</v>
      </c>
      <c r="AL456" s="598" t="s">
        <v>615</v>
      </c>
      <c r="AM456" s="596" t="s">
        <v>616</v>
      </c>
      <c r="AN456" s="598" t="s">
        <v>615</v>
      </c>
      <c r="AO456" s="596" t="s">
        <v>616</v>
      </c>
      <c r="AP456" s="598" t="s">
        <v>615</v>
      </c>
      <c r="AQ456" s="596" t="s">
        <v>616</v>
      </c>
      <c r="AR456" s="598" t="s">
        <v>615</v>
      </c>
      <c r="AS456" s="596" t="s">
        <v>616</v>
      </c>
      <c r="AT456" s="598" t="s">
        <v>615</v>
      </c>
      <c r="AU456" s="596" t="s">
        <v>616</v>
      </c>
      <c r="AV456" s="598" t="s">
        <v>615</v>
      </c>
      <c r="AW456" s="596" t="s">
        <v>616</v>
      </c>
      <c r="AX456" s="598" t="s">
        <v>615</v>
      </c>
      <c r="AY456" s="596" t="s">
        <v>616</v>
      </c>
      <c r="AZ456" s="598" t="s">
        <v>615</v>
      </c>
      <c r="BA456" s="596" t="s">
        <v>616</v>
      </c>
      <c r="BB456" s="598" t="s">
        <v>615</v>
      </c>
      <c r="BC456" s="596" t="s">
        <v>616</v>
      </c>
      <c r="BD456" s="682"/>
      <c r="BE456" s="683"/>
      <c r="BH456" s="169"/>
      <c r="BI456" s="169"/>
      <c r="BN456" s="681"/>
      <c r="BO456" s="681"/>
      <c r="BP456" s="681"/>
      <c r="BQ456" s="681"/>
      <c r="BR456" s="681"/>
      <c r="BS456" s="681"/>
      <c r="BT456" s="681"/>
      <c r="BU456" s="681"/>
      <c r="BV456" s="681"/>
      <c r="BW456" s="681"/>
      <c r="BX456" s="681"/>
      <c r="BY456" s="681"/>
      <c r="BZ456" s="681"/>
      <c r="CA456" s="681"/>
      <c r="CB456" s="681"/>
      <c r="CC456" s="681"/>
      <c r="CD456" s="681"/>
      <c r="CE456" s="681"/>
      <c r="CF456" s="681"/>
      <c r="CG456" s="681"/>
      <c r="CH456" s="681"/>
      <c r="CI456" s="681"/>
      <c r="CJ456" s="681"/>
      <c r="CK456" s="172"/>
      <c r="CL456" s="172"/>
      <c r="CM456" s="169"/>
      <c r="CN456" s="169"/>
      <c r="CO456" s="170"/>
      <c r="CP456" s="169"/>
      <c r="CQ456" s="169"/>
    </row>
    <row r="457" spans="1:95" ht="51" customHeight="1" x14ac:dyDescent="0.25">
      <c r="A457" s="538"/>
      <c r="B457" s="528"/>
      <c r="C457" s="528"/>
      <c r="D457" s="544"/>
      <c r="E457" s="591"/>
      <c r="F457" s="572"/>
      <c r="G457" s="586"/>
      <c r="H457" s="586"/>
      <c r="I457" s="586"/>
      <c r="J457" s="309" t="s">
        <v>499</v>
      </c>
      <c r="K457" s="309" t="s">
        <v>500</v>
      </c>
      <c r="L457" s="309" t="s">
        <v>501</v>
      </c>
      <c r="M457" s="309" t="s">
        <v>502</v>
      </c>
      <c r="N457" s="309" t="s">
        <v>503</v>
      </c>
      <c r="O457" s="309" t="s">
        <v>504</v>
      </c>
      <c r="P457" s="309" t="s">
        <v>505</v>
      </c>
      <c r="Q457" s="309" t="s">
        <v>506</v>
      </c>
      <c r="R457" s="309" t="s">
        <v>507</v>
      </c>
      <c r="S457" s="309" t="s">
        <v>508</v>
      </c>
      <c r="T457" s="309" t="s">
        <v>509</v>
      </c>
      <c r="U457" s="309" t="s">
        <v>510</v>
      </c>
      <c r="V457" s="681"/>
      <c r="W457" s="82"/>
      <c r="X457" s="684"/>
      <c r="Y457" s="684"/>
      <c r="AC457" s="606"/>
      <c r="AD457" s="174"/>
      <c r="AE457" s="606"/>
      <c r="AF457" s="598"/>
      <c r="AG457" s="597"/>
      <c r="AH457" s="598"/>
      <c r="AI457" s="597"/>
      <c r="AJ457" s="598"/>
      <c r="AK457" s="597"/>
      <c r="AL457" s="598"/>
      <c r="AM457" s="597"/>
      <c r="AN457" s="598"/>
      <c r="AO457" s="597"/>
      <c r="AP457" s="598"/>
      <c r="AQ457" s="597"/>
      <c r="AR457" s="598"/>
      <c r="AS457" s="597"/>
      <c r="AT457" s="598"/>
      <c r="AU457" s="597"/>
      <c r="AV457" s="598"/>
      <c r="AW457" s="597"/>
      <c r="AX457" s="598"/>
      <c r="AY457" s="597"/>
      <c r="AZ457" s="598"/>
      <c r="BA457" s="597"/>
      <c r="BB457" s="598"/>
      <c r="BC457" s="597"/>
      <c r="BD457" s="682"/>
      <c r="BE457" s="683"/>
      <c r="BH457" s="169"/>
      <c r="BI457" s="169"/>
      <c r="BN457" s="681"/>
      <c r="BO457" s="681"/>
      <c r="BP457" s="681"/>
      <c r="BQ457" s="681"/>
      <c r="BR457" s="681"/>
      <c r="BS457" s="681"/>
      <c r="BT457" s="681"/>
      <c r="BU457" s="681"/>
      <c r="BV457" s="681"/>
      <c r="BW457" s="681"/>
      <c r="BX457" s="681"/>
      <c r="BY457" s="681"/>
      <c r="BZ457" s="681"/>
      <c r="CA457" s="681"/>
      <c r="CB457" s="681"/>
      <c r="CC457" s="681"/>
      <c r="CD457" s="681"/>
      <c r="CE457" s="681"/>
      <c r="CF457" s="681"/>
      <c r="CG457" s="681"/>
      <c r="CH457" s="681"/>
      <c r="CI457" s="681"/>
      <c r="CJ457" s="681"/>
      <c r="CM457" s="169"/>
      <c r="CN457" s="169"/>
      <c r="CO457" s="170"/>
      <c r="CP457" s="169"/>
      <c r="CQ457" s="169"/>
    </row>
    <row r="458" spans="1:95" ht="51" customHeight="1" x14ac:dyDescent="0.25">
      <c r="A458" s="307"/>
      <c r="B458" s="526" t="s">
        <v>764</v>
      </c>
      <c r="C458" s="559" t="s">
        <v>851</v>
      </c>
      <c r="D458" s="560"/>
      <c r="E458" s="561"/>
      <c r="F458" s="358">
        <f>+F459+F461</f>
        <v>39518</v>
      </c>
      <c r="G458" s="358">
        <f t="shared" ref="G458:U458" si="183">+G459+G461</f>
        <v>39518</v>
      </c>
      <c r="H458" s="358">
        <f t="shared" si="183"/>
        <v>39518</v>
      </c>
      <c r="I458" s="358">
        <f t="shared" si="183"/>
        <v>39518</v>
      </c>
      <c r="J458" s="358">
        <f t="shared" si="183"/>
        <v>3293</v>
      </c>
      <c r="K458" s="358">
        <f t="shared" si="183"/>
        <v>3293</v>
      </c>
      <c r="L458" s="358">
        <f t="shared" si="183"/>
        <v>3293</v>
      </c>
      <c r="M458" s="358">
        <f t="shared" si="183"/>
        <v>3293</v>
      </c>
      <c r="N458" s="358">
        <f t="shared" si="183"/>
        <v>3293</v>
      </c>
      <c r="O458" s="358">
        <f t="shared" si="183"/>
        <v>3293</v>
      </c>
      <c r="P458" s="358">
        <f t="shared" si="183"/>
        <v>3293</v>
      </c>
      <c r="Q458" s="358">
        <f t="shared" si="183"/>
        <v>3293</v>
      </c>
      <c r="R458" s="358">
        <f t="shared" si="183"/>
        <v>3293</v>
      </c>
      <c r="S458" s="358">
        <f t="shared" si="183"/>
        <v>3293</v>
      </c>
      <c r="T458" s="358">
        <f t="shared" si="183"/>
        <v>3294</v>
      </c>
      <c r="U458" s="358">
        <f t="shared" si="183"/>
        <v>3294</v>
      </c>
      <c r="V458" s="82"/>
      <c r="W458" s="82"/>
      <c r="X458" s="359"/>
      <c r="Y458" s="359"/>
      <c r="AC458" s="356"/>
      <c r="AD458" s="174"/>
      <c r="AE458" s="356"/>
      <c r="AF458" s="173"/>
      <c r="AG458" s="355"/>
      <c r="AH458" s="173"/>
      <c r="AI458" s="355"/>
      <c r="AJ458" s="173"/>
      <c r="AK458" s="355"/>
      <c r="AL458" s="173"/>
      <c r="AM458" s="355"/>
      <c r="AN458" s="173"/>
      <c r="AO458" s="355"/>
      <c r="AP458" s="173"/>
      <c r="AQ458" s="355"/>
      <c r="AR458" s="173"/>
      <c r="AS458" s="355"/>
      <c r="AT458" s="173"/>
      <c r="AU458" s="355"/>
      <c r="AV458" s="173"/>
      <c r="AW458" s="355"/>
      <c r="AX458" s="173"/>
      <c r="AY458" s="355"/>
      <c r="AZ458" s="173"/>
      <c r="BA458" s="355"/>
      <c r="BB458" s="173"/>
      <c r="BC458" s="355"/>
      <c r="BD458" s="353"/>
      <c r="BE458" s="354"/>
      <c r="BH458" s="169"/>
      <c r="BI458" s="169"/>
      <c r="BN458" s="82"/>
      <c r="BO458" s="82"/>
      <c r="BP458" s="82"/>
      <c r="BQ458" s="82"/>
      <c r="BR458" s="82"/>
      <c r="BS458" s="82"/>
      <c r="BT458" s="82"/>
      <c r="BU458" s="82"/>
      <c r="BV458" s="82"/>
      <c r="BW458" s="82"/>
      <c r="BX458" s="82"/>
      <c r="BY458" s="82"/>
      <c r="BZ458" s="82"/>
      <c r="CA458" s="82"/>
      <c r="CB458" s="82"/>
      <c r="CC458" s="82"/>
      <c r="CD458" s="82"/>
      <c r="CE458" s="82"/>
      <c r="CF458" s="82"/>
      <c r="CG458" s="82"/>
      <c r="CH458" s="82"/>
      <c r="CI458" s="82"/>
      <c r="CJ458" s="82"/>
      <c r="CM458" s="169"/>
      <c r="CN458" s="169"/>
      <c r="CO458" s="170"/>
      <c r="CP458" s="169"/>
      <c r="CQ458" s="169"/>
    </row>
    <row r="459" spans="1:95" ht="56.25" customHeight="1" x14ac:dyDescent="0.25">
      <c r="A459" s="590" t="s">
        <v>763</v>
      </c>
      <c r="B459" s="527"/>
      <c r="C459" s="557" t="s">
        <v>765</v>
      </c>
      <c r="D459" s="306" t="s">
        <v>439</v>
      </c>
      <c r="E459" s="306"/>
      <c r="F459" s="310">
        <f t="shared" ref="F459:U459" si="184">+F460</f>
        <v>350</v>
      </c>
      <c r="G459" s="310">
        <f t="shared" si="184"/>
        <v>350</v>
      </c>
      <c r="H459" s="310">
        <f t="shared" si="184"/>
        <v>350</v>
      </c>
      <c r="I459" s="310">
        <f t="shared" si="184"/>
        <v>350</v>
      </c>
      <c r="J459" s="310">
        <f t="shared" si="184"/>
        <v>29</v>
      </c>
      <c r="K459" s="310">
        <f t="shared" si="184"/>
        <v>29</v>
      </c>
      <c r="L459" s="310">
        <f t="shared" si="184"/>
        <v>29</v>
      </c>
      <c r="M459" s="310">
        <f t="shared" si="184"/>
        <v>29</v>
      </c>
      <c r="N459" s="310">
        <f t="shared" si="184"/>
        <v>29</v>
      </c>
      <c r="O459" s="310">
        <f t="shared" si="184"/>
        <v>29</v>
      </c>
      <c r="P459" s="310">
        <f t="shared" si="184"/>
        <v>29</v>
      </c>
      <c r="Q459" s="310">
        <f t="shared" si="184"/>
        <v>29</v>
      </c>
      <c r="R459" s="310">
        <f t="shared" si="184"/>
        <v>29</v>
      </c>
      <c r="S459" s="310">
        <f t="shared" si="184"/>
        <v>29</v>
      </c>
      <c r="T459" s="310">
        <f t="shared" si="184"/>
        <v>30</v>
      </c>
      <c r="U459" s="310">
        <f t="shared" si="184"/>
        <v>30</v>
      </c>
      <c r="V459" s="89"/>
      <c r="W459" s="89"/>
      <c r="Y459" s="44"/>
      <c r="AC459" s="176">
        <f>+AE459+AF459+AH459+AJ459+AL459+AN459+AP459+AR459+AT459+AV459+AX459+AZ459+BB459</f>
        <v>8000</v>
      </c>
      <c r="AD459" s="177">
        <f>+AG459+AI459+AK459+AM459+AO459+AQ459+AS459+AU459+AW459+AY459+BA459+BC459</f>
        <v>0</v>
      </c>
      <c r="AE459" s="176">
        <v>8000</v>
      </c>
      <c r="AF459" s="178"/>
      <c r="AG459" s="179"/>
      <c r="AH459" s="178"/>
      <c r="AI459" s="179"/>
      <c r="AJ459" s="178"/>
      <c r="AK459" s="179"/>
      <c r="AL459" s="178"/>
      <c r="AM459" s="84"/>
      <c r="AN459" s="178"/>
      <c r="AO459" s="84"/>
      <c r="AP459" s="178"/>
      <c r="AQ459" s="84"/>
      <c r="AR459" s="178"/>
      <c r="AS459" s="84"/>
      <c r="AT459" s="178"/>
      <c r="AU459" s="84"/>
      <c r="AV459" s="178"/>
      <c r="AW459" s="84"/>
      <c r="AX459" s="178"/>
      <c r="AY459" s="84"/>
      <c r="AZ459" s="178"/>
      <c r="BA459" s="84"/>
      <c r="BB459" s="178"/>
      <c r="BC459" s="84"/>
      <c r="BD459" s="204">
        <f t="shared" ref="BD459" si="185">+AG459+AI459+AK459+AM459+AO459+AQ459+AS459+AU459+AW459+AY459+BA459+BC459</f>
        <v>0</v>
      </c>
      <c r="BE459" s="175">
        <f t="shared" ref="BE459" si="186">+BD459/AC459*100</f>
        <v>0</v>
      </c>
      <c r="BH459" s="181">
        <f>+BK459-AC459</f>
        <v>-8000</v>
      </c>
      <c r="BI459" s="181">
        <f>+BL459-AD459</f>
        <v>0</v>
      </c>
      <c r="BJ459" s="208"/>
      <c r="BK459" s="181"/>
      <c r="BL459" s="181"/>
      <c r="BN459" s="681"/>
      <c r="BO459" s="681"/>
      <c r="BP459" s="681"/>
      <c r="BQ459" s="681"/>
      <c r="BR459" s="681"/>
      <c r="BS459" s="681"/>
      <c r="BT459" s="89"/>
      <c r="BU459" s="89"/>
      <c r="BV459" s="89"/>
      <c r="BW459" s="89"/>
      <c r="BX459" s="89"/>
      <c r="BY459" s="89"/>
      <c r="BZ459" s="89"/>
      <c r="CA459" s="89"/>
      <c r="CB459" s="89"/>
      <c r="CC459" s="89"/>
      <c r="CD459" s="89"/>
      <c r="CE459" s="89"/>
      <c r="CF459" s="89"/>
      <c r="CG459" s="89"/>
      <c r="CH459" s="89"/>
      <c r="CI459" s="89"/>
      <c r="CJ459" s="89"/>
      <c r="CM459" s="169"/>
      <c r="CN459" s="169"/>
      <c r="CO459" s="170"/>
      <c r="CP459" s="169"/>
      <c r="CQ459" s="169"/>
    </row>
    <row r="460" spans="1:95" ht="57.75" customHeight="1" x14ac:dyDescent="0.25">
      <c r="A460" s="590"/>
      <c r="B460" s="527"/>
      <c r="C460" s="557"/>
      <c r="D460" s="39" t="s">
        <v>617</v>
      </c>
      <c r="E460" s="41" t="s">
        <v>192</v>
      </c>
      <c r="F460" s="310">
        <f>SUM(J460:U460)</f>
        <v>350</v>
      </c>
      <c r="G460" s="278">
        <v>350</v>
      </c>
      <c r="H460" s="278">
        <v>350</v>
      </c>
      <c r="I460" s="278">
        <v>350</v>
      </c>
      <c r="J460" s="278">
        <v>29</v>
      </c>
      <c r="K460" s="334">
        <v>29</v>
      </c>
      <c r="L460" s="334">
        <v>29</v>
      </c>
      <c r="M460" s="334">
        <v>29</v>
      </c>
      <c r="N460" s="334">
        <v>29</v>
      </c>
      <c r="O460" s="334">
        <v>29</v>
      </c>
      <c r="P460" s="334">
        <v>29</v>
      </c>
      <c r="Q460" s="334">
        <v>29</v>
      </c>
      <c r="R460" s="334">
        <v>29</v>
      </c>
      <c r="S460" s="334">
        <v>29</v>
      </c>
      <c r="T460" s="334">
        <v>30</v>
      </c>
      <c r="U460" s="334">
        <v>30</v>
      </c>
      <c r="V460" s="89"/>
      <c r="W460" s="89"/>
      <c r="Y460" s="44"/>
      <c r="AC460" s="173"/>
      <c r="AD460" s="177"/>
      <c r="AE460" s="176"/>
      <c r="AF460" s="178"/>
      <c r="AG460" s="179"/>
      <c r="AH460" s="178"/>
      <c r="AI460" s="179"/>
      <c r="AJ460" s="178"/>
      <c r="AK460" s="179"/>
      <c r="AL460" s="178"/>
      <c r="AM460" s="84"/>
      <c r="AN460" s="178"/>
      <c r="AO460" s="84"/>
      <c r="AP460" s="178"/>
      <c r="AQ460" s="84"/>
      <c r="AR460" s="178"/>
      <c r="AS460" s="84"/>
      <c r="AT460" s="178"/>
      <c r="AU460" s="84"/>
      <c r="AV460" s="178"/>
      <c r="AW460" s="84"/>
      <c r="AX460" s="178"/>
      <c r="AY460" s="84"/>
      <c r="AZ460" s="178"/>
      <c r="BA460" s="84"/>
      <c r="BB460" s="178"/>
      <c r="BC460" s="84"/>
      <c r="BD460" s="204">
        <f t="shared" ref="BD460:BD462" si="187">+AG460+AI460+AK460+AM460+AO460+AQ460+AS460+AU460+AW460+AY460+BA460+BC460</f>
        <v>0</v>
      </c>
      <c r="BE460" s="175" t="e">
        <f t="shared" ref="BE460:BE462" si="188">+BD460/AC460*100</f>
        <v>#DIV/0!</v>
      </c>
      <c r="BH460" s="169"/>
      <c r="BI460" s="169"/>
      <c r="BN460" s="681"/>
      <c r="BO460" s="681"/>
      <c r="BP460" s="681"/>
      <c r="BQ460" s="681"/>
      <c r="BR460" s="681"/>
      <c r="BS460" s="681"/>
      <c r="BT460" s="89"/>
      <c r="BU460" s="89"/>
      <c r="BV460" s="89"/>
      <c r="BW460" s="89"/>
      <c r="BX460" s="89"/>
      <c r="BY460" s="89"/>
      <c r="BZ460" s="89"/>
      <c r="CA460" s="89"/>
      <c r="CB460" s="89"/>
      <c r="CC460" s="89"/>
      <c r="CD460" s="89"/>
      <c r="CE460" s="89"/>
      <c r="CF460" s="89"/>
      <c r="CG460" s="89"/>
      <c r="CH460" s="89"/>
      <c r="CI460" s="89"/>
      <c r="CJ460" s="89"/>
      <c r="CM460" s="169"/>
      <c r="CN460" s="169"/>
      <c r="CO460" s="170"/>
      <c r="CP460" s="169"/>
      <c r="CQ460" s="169"/>
    </row>
    <row r="461" spans="1:95" ht="53.25" customHeight="1" x14ac:dyDescent="0.35">
      <c r="A461" s="590"/>
      <c r="B461" s="527"/>
      <c r="C461" s="557" t="s">
        <v>766</v>
      </c>
      <c r="D461" s="306" t="s">
        <v>439</v>
      </c>
      <c r="E461" s="306"/>
      <c r="F461" s="310">
        <f t="shared" ref="F461:U461" si="189">+F462</f>
        <v>39168</v>
      </c>
      <c r="G461" s="310">
        <f t="shared" si="189"/>
        <v>39168</v>
      </c>
      <c r="H461" s="310">
        <f t="shared" si="189"/>
        <v>39168</v>
      </c>
      <c r="I461" s="310">
        <f t="shared" si="189"/>
        <v>39168</v>
      </c>
      <c r="J461" s="310">
        <f t="shared" si="189"/>
        <v>3264</v>
      </c>
      <c r="K461" s="310">
        <f t="shared" si="189"/>
        <v>3264</v>
      </c>
      <c r="L461" s="310">
        <f t="shared" si="189"/>
        <v>3264</v>
      </c>
      <c r="M461" s="310">
        <f t="shared" si="189"/>
        <v>3264</v>
      </c>
      <c r="N461" s="310">
        <f t="shared" si="189"/>
        <v>3264</v>
      </c>
      <c r="O461" s="310">
        <f t="shared" si="189"/>
        <v>3264</v>
      </c>
      <c r="P461" s="310">
        <f t="shared" si="189"/>
        <v>3264</v>
      </c>
      <c r="Q461" s="310">
        <f t="shared" si="189"/>
        <v>3264</v>
      </c>
      <c r="R461" s="310">
        <f t="shared" si="189"/>
        <v>3264</v>
      </c>
      <c r="S461" s="310">
        <f t="shared" si="189"/>
        <v>3264</v>
      </c>
      <c r="T461" s="310">
        <f t="shared" si="189"/>
        <v>3264</v>
      </c>
      <c r="U461" s="310">
        <f t="shared" si="189"/>
        <v>3264</v>
      </c>
      <c r="V461" s="89"/>
      <c r="W461" s="89"/>
      <c r="Y461" s="44"/>
      <c r="AA461" s="183" t="s">
        <v>17</v>
      </c>
      <c r="AB461" s="184">
        <f>SUM(AC459:AC461)</f>
        <v>15000</v>
      </c>
      <c r="AC461" s="176">
        <f>+AE461+AF461+AH461+AJ461+AL461+AN461+AP461+AR461+AT461+AV461+AX461+AZ461+BB461</f>
        <v>7000</v>
      </c>
      <c r="AD461" s="177">
        <f>+AG461+AI461+AK461+AM461+AO461+AQ461+AS461+AU461+AW461+AY461+BA461+BC461</f>
        <v>0</v>
      </c>
      <c r="AE461" s="176">
        <v>7000</v>
      </c>
      <c r="AF461" s="178"/>
      <c r="AG461" s="179"/>
      <c r="AH461" s="178"/>
      <c r="AI461" s="179"/>
      <c r="AJ461" s="178"/>
      <c r="AK461" s="179"/>
      <c r="AL461" s="178"/>
      <c r="AM461" s="84"/>
      <c r="AN461" s="178"/>
      <c r="AO461" s="179"/>
      <c r="AP461" s="178"/>
      <c r="AQ461" s="84"/>
      <c r="AR461" s="178"/>
      <c r="AS461" s="84"/>
      <c r="AT461" s="178"/>
      <c r="AU461" s="84"/>
      <c r="AV461" s="178"/>
      <c r="AW461" s="84"/>
      <c r="AX461" s="178"/>
      <c r="AY461" s="84"/>
      <c r="AZ461" s="178"/>
      <c r="BA461" s="84"/>
      <c r="BB461" s="178"/>
      <c r="BC461" s="84"/>
      <c r="BD461" s="204">
        <f t="shared" si="187"/>
        <v>0</v>
      </c>
      <c r="BE461" s="175">
        <f t="shared" si="188"/>
        <v>0</v>
      </c>
      <c r="BF461" s="172"/>
      <c r="BG461" s="172"/>
      <c r="BH461" s="181">
        <f>+BK461-AC461</f>
        <v>-7000</v>
      </c>
      <c r="BI461" s="181">
        <f>+BL461-AD461</f>
        <v>0</v>
      </c>
      <c r="BJ461" s="208"/>
      <c r="BK461" s="181"/>
      <c r="BL461" s="181"/>
      <c r="BM461" s="172"/>
      <c r="BN461" s="681"/>
      <c r="BO461" s="681"/>
      <c r="BP461" s="681"/>
      <c r="BQ461" s="681"/>
      <c r="BR461" s="681"/>
      <c r="BS461" s="681"/>
      <c r="BT461" s="89"/>
      <c r="BU461" s="89"/>
      <c r="BV461" s="89"/>
      <c r="BW461" s="89"/>
      <c r="BX461" s="89"/>
      <c r="BY461" s="89"/>
      <c r="BZ461" s="89"/>
      <c r="CA461" s="89"/>
      <c r="CB461" s="89"/>
      <c r="CC461" s="89"/>
      <c r="CD461" s="89"/>
      <c r="CE461" s="89"/>
      <c r="CF461" s="89"/>
      <c r="CG461" s="89"/>
      <c r="CH461" s="89"/>
      <c r="CI461" s="89"/>
      <c r="CJ461" s="89"/>
      <c r="CM461" s="169"/>
      <c r="CN461" s="169"/>
      <c r="CO461" s="170"/>
      <c r="CP461" s="169"/>
      <c r="CQ461" s="169"/>
    </row>
    <row r="462" spans="1:95" ht="69" customHeight="1" x14ac:dyDescent="0.25">
      <c r="A462" s="590"/>
      <c r="B462" s="528"/>
      <c r="C462" s="557"/>
      <c r="D462" s="39" t="s">
        <v>618</v>
      </c>
      <c r="E462" s="41" t="s">
        <v>192</v>
      </c>
      <c r="F462" s="310">
        <f>SUM(J462:U462)</f>
        <v>39168</v>
      </c>
      <c r="G462" s="279">
        <v>39168</v>
      </c>
      <c r="H462" s="279">
        <v>39168</v>
      </c>
      <c r="I462" s="279">
        <v>39168</v>
      </c>
      <c r="J462" s="279">
        <v>3264</v>
      </c>
      <c r="K462" s="337">
        <v>3264</v>
      </c>
      <c r="L462" s="337">
        <v>3264</v>
      </c>
      <c r="M462" s="337">
        <v>3264</v>
      </c>
      <c r="N462" s="337">
        <v>3264</v>
      </c>
      <c r="O462" s="337">
        <v>3264</v>
      </c>
      <c r="P462" s="337">
        <v>3264</v>
      </c>
      <c r="Q462" s="337">
        <v>3264</v>
      </c>
      <c r="R462" s="337">
        <v>3264</v>
      </c>
      <c r="S462" s="337">
        <v>3264</v>
      </c>
      <c r="T462" s="337">
        <v>3264</v>
      </c>
      <c r="U462" s="337">
        <v>3264</v>
      </c>
      <c r="V462" s="89"/>
      <c r="W462" s="89"/>
      <c r="Y462" s="44"/>
      <c r="AA462" s="183" t="s">
        <v>638</v>
      </c>
      <c r="AB462" s="184">
        <f>SUM(AD459:AD461)</f>
        <v>0</v>
      </c>
      <c r="AC462" s="173"/>
      <c r="AD462" s="177"/>
      <c r="AE462" s="176"/>
      <c r="AF462" s="178"/>
      <c r="AG462" s="84"/>
      <c r="AH462" s="178"/>
      <c r="AI462" s="179"/>
      <c r="AJ462" s="178"/>
      <c r="AK462" s="84"/>
      <c r="AL462" s="178"/>
      <c r="AM462" s="84"/>
      <c r="AN462" s="178"/>
      <c r="AO462" s="179"/>
      <c r="AP462" s="178"/>
      <c r="AQ462" s="84"/>
      <c r="AR462" s="178"/>
      <c r="AS462" s="84"/>
      <c r="AT462" s="178"/>
      <c r="AU462" s="84"/>
      <c r="AV462" s="178"/>
      <c r="AW462" s="84"/>
      <c r="AX462" s="178"/>
      <c r="AY462" s="84"/>
      <c r="AZ462" s="178"/>
      <c r="BA462" s="84"/>
      <c r="BB462" s="178"/>
      <c r="BC462" s="84"/>
      <c r="BD462" s="204">
        <f t="shared" si="187"/>
        <v>0</v>
      </c>
      <c r="BE462" s="175" t="e">
        <f t="shared" si="188"/>
        <v>#DIV/0!</v>
      </c>
      <c r="BH462" s="169"/>
      <c r="BI462" s="169"/>
      <c r="BN462" s="681"/>
      <c r="BO462" s="681"/>
      <c r="BP462" s="681"/>
      <c r="BQ462" s="681"/>
      <c r="BR462" s="681"/>
      <c r="BS462" s="681"/>
      <c r="BT462" s="89"/>
      <c r="BU462" s="89"/>
      <c r="BV462" s="89"/>
      <c r="BW462" s="89"/>
      <c r="BX462" s="89"/>
      <c r="BY462" s="89"/>
      <c r="BZ462" s="89"/>
      <c r="CA462" s="89"/>
      <c r="CB462" s="89"/>
      <c r="CC462" s="89"/>
      <c r="CD462" s="89"/>
      <c r="CE462" s="89"/>
      <c r="CF462" s="89"/>
      <c r="CG462" s="89"/>
      <c r="CH462" s="89"/>
      <c r="CI462" s="89"/>
      <c r="CJ462" s="89"/>
      <c r="CM462" s="169"/>
      <c r="CN462" s="169"/>
      <c r="CO462" s="170"/>
      <c r="CP462" s="169"/>
      <c r="CQ462" s="169"/>
    </row>
    <row r="463" spans="1:95" ht="36.75" customHeight="1" x14ac:dyDescent="0.25">
      <c r="A463" s="574" t="s">
        <v>619</v>
      </c>
      <c r="B463" s="574"/>
      <c r="C463" s="574"/>
      <c r="D463" s="574"/>
      <c r="E463" s="574"/>
      <c r="F463" s="90"/>
      <c r="G463" s="73"/>
      <c r="H463" s="73"/>
      <c r="I463" s="73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BH463" s="169"/>
      <c r="BI463" s="169"/>
      <c r="BN463" s="89"/>
      <c r="BO463" s="89"/>
      <c r="BP463" s="89"/>
      <c r="BQ463" s="89"/>
      <c r="BR463" s="89"/>
      <c r="BS463" s="89"/>
      <c r="BT463" s="89"/>
      <c r="BU463" s="89"/>
      <c r="BV463" s="89"/>
      <c r="BW463" s="89"/>
      <c r="BX463" s="89"/>
      <c r="BY463" s="89"/>
      <c r="BZ463" s="89"/>
      <c r="CA463" s="89"/>
      <c r="CB463" s="89"/>
      <c r="CC463" s="89"/>
      <c r="CD463" s="89"/>
      <c r="CE463" s="89"/>
      <c r="CF463" s="89"/>
      <c r="CG463" s="89"/>
      <c r="CH463" s="89"/>
      <c r="CI463" s="89"/>
      <c r="CJ463" s="89"/>
      <c r="CM463" s="169"/>
      <c r="CN463" s="169"/>
      <c r="CO463" s="170"/>
      <c r="CP463" s="169"/>
      <c r="CQ463" s="169"/>
    </row>
    <row r="464" spans="1:95" ht="38.25" customHeight="1" x14ac:dyDescent="0.25">
      <c r="A464" s="16"/>
      <c r="B464" s="10"/>
      <c r="C464" s="16"/>
      <c r="D464" s="16"/>
      <c r="E464" s="10"/>
      <c r="F464" s="108"/>
      <c r="G464" s="116"/>
      <c r="H464" s="116"/>
      <c r="I464" s="116"/>
      <c r="J464" s="117"/>
      <c r="K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BH464" s="169"/>
      <c r="BI464" s="169"/>
    </row>
    <row r="465" spans="1:64" x14ac:dyDescent="0.25">
      <c r="A465" s="16"/>
      <c r="B465" s="10"/>
      <c r="C465" s="16"/>
      <c r="D465" s="16"/>
      <c r="E465" s="10"/>
      <c r="F465" s="108"/>
      <c r="G465" s="116"/>
      <c r="H465" s="116"/>
      <c r="I465" s="116"/>
      <c r="J465" s="117"/>
      <c r="K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BH465" s="169"/>
      <c r="BI465" s="169"/>
    </row>
    <row r="466" spans="1:64" x14ac:dyDescent="0.25">
      <c r="A466" s="16"/>
      <c r="B466" s="10"/>
      <c r="C466" s="16"/>
      <c r="D466" s="16"/>
      <c r="E466" s="10"/>
      <c r="F466" s="108"/>
      <c r="G466" s="116"/>
      <c r="H466" s="116"/>
      <c r="I466" s="116"/>
      <c r="J466" s="117"/>
      <c r="K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BH466" s="169"/>
      <c r="BI466" s="169"/>
    </row>
    <row r="467" spans="1:64" ht="21" x14ac:dyDescent="0.25">
      <c r="A467" s="16"/>
      <c r="B467" s="10"/>
      <c r="C467" s="16"/>
      <c r="D467" s="16"/>
      <c r="E467" s="10"/>
      <c r="F467" s="108"/>
      <c r="G467" s="116"/>
      <c r="H467" s="116"/>
      <c r="I467" s="116"/>
      <c r="J467" s="117"/>
      <c r="K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AC467" s="69"/>
      <c r="AD467" s="265"/>
      <c r="AE467" s="69"/>
      <c r="AF467" s="89"/>
      <c r="AG467" s="89"/>
      <c r="AH467" s="89"/>
      <c r="AI467" s="89"/>
      <c r="AJ467" s="89"/>
      <c r="AK467" s="89"/>
      <c r="AL467" s="89"/>
      <c r="AM467" s="89"/>
      <c r="AN467" s="89"/>
      <c r="AO467" s="89"/>
      <c r="AP467" s="89"/>
      <c r="AQ467" s="89"/>
      <c r="AR467" s="89"/>
      <c r="AS467" s="89"/>
      <c r="AT467" s="89"/>
      <c r="AU467" s="89"/>
      <c r="AV467" s="89"/>
      <c r="AW467" s="89"/>
      <c r="AX467" s="89"/>
      <c r="AY467" s="89"/>
      <c r="AZ467" s="89"/>
      <c r="BA467" s="89"/>
      <c r="BB467" s="89"/>
      <c r="BC467" s="89"/>
      <c r="BD467" s="89"/>
      <c r="BE467" s="89"/>
      <c r="BH467" s="169"/>
      <c r="BI467" s="169"/>
    </row>
    <row r="468" spans="1:64" ht="15" customHeight="1" x14ac:dyDescent="0.25">
      <c r="A468" s="17"/>
      <c r="B468" s="15"/>
      <c r="C468" s="16"/>
      <c r="D468" s="16"/>
      <c r="E468" s="17"/>
      <c r="F468" s="111"/>
      <c r="G468" s="112"/>
      <c r="H468" s="112"/>
      <c r="I468" s="112"/>
      <c r="J468" s="113"/>
      <c r="K468" s="113"/>
      <c r="L468" s="113"/>
      <c r="M468" s="113"/>
      <c r="N468" s="113"/>
      <c r="O468" s="113"/>
      <c r="P468" s="113"/>
      <c r="Q468" s="113"/>
      <c r="R468" s="113"/>
      <c r="S468" s="113"/>
      <c r="T468" s="113"/>
      <c r="U468" s="113"/>
      <c r="AC468" s="54"/>
      <c r="AD468" s="219"/>
      <c r="AE468" s="54"/>
      <c r="AF468" s="89"/>
      <c r="AG468" s="89"/>
      <c r="AH468" s="89"/>
      <c r="AI468" s="89"/>
      <c r="AJ468" s="89"/>
      <c r="AK468" s="89"/>
      <c r="AL468" s="89"/>
      <c r="AM468" s="89"/>
      <c r="AN468" s="89"/>
      <c r="AO468" s="89"/>
      <c r="AP468" s="89"/>
      <c r="AQ468" s="89"/>
      <c r="AR468" s="89"/>
      <c r="AS468" s="89"/>
      <c r="AT468" s="89"/>
      <c r="AU468" s="89"/>
      <c r="AV468" s="89"/>
      <c r="AW468" s="89"/>
      <c r="AX468" s="89"/>
      <c r="AY468" s="89"/>
      <c r="AZ468" s="89"/>
      <c r="BA468" s="89"/>
      <c r="BB468" s="89"/>
      <c r="BC468" s="89"/>
      <c r="BD468" s="89"/>
      <c r="BE468" s="89"/>
      <c r="BH468" s="169"/>
      <c r="BI468" s="169"/>
    </row>
    <row r="469" spans="1:64" ht="27" customHeight="1" x14ac:dyDescent="0.25">
      <c r="A469" s="23" t="s">
        <v>8</v>
      </c>
      <c r="B469" s="519" t="s">
        <v>200</v>
      </c>
      <c r="C469" s="519"/>
      <c r="D469" s="519"/>
      <c r="E469" s="17"/>
      <c r="F469" s="111"/>
      <c r="G469" s="112"/>
      <c r="H469" s="112"/>
      <c r="I469" s="112"/>
      <c r="J469" s="113"/>
      <c r="K469" s="113"/>
      <c r="L469" s="113"/>
      <c r="M469" s="113"/>
      <c r="N469" s="113"/>
      <c r="O469" s="113"/>
      <c r="P469" s="113"/>
      <c r="Q469" s="113"/>
      <c r="R469" s="113"/>
      <c r="S469" s="113"/>
      <c r="T469" s="113"/>
      <c r="U469" s="113"/>
      <c r="AA469" s="170"/>
      <c r="AB469" s="242"/>
      <c r="AC469" s="54"/>
      <c r="AD469" s="219"/>
      <c r="AE469" s="54"/>
      <c r="AF469" s="89"/>
      <c r="AG469" s="89"/>
      <c r="AH469" s="89"/>
      <c r="AI469" s="89"/>
      <c r="AJ469" s="89"/>
      <c r="AK469" s="89"/>
      <c r="AL469" s="89"/>
      <c r="AM469" s="89"/>
      <c r="AN469" s="89"/>
      <c r="AO469" s="89"/>
      <c r="AP469" s="89"/>
      <c r="AQ469" s="89"/>
      <c r="AR469" s="89"/>
      <c r="AS469" s="89"/>
      <c r="AT469" s="89"/>
      <c r="AU469" s="89"/>
      <c r="AV469" s="89"/>
      <c r="AW469" s="89"/>
      <c r="AX469" s="89"/>
      <c r="AY469" s="89"/>
      <c r="AZ469" s="89"/>
      <c r="BA469" s="89"/>
      <c r="BB469" s="89"/>
      <c r="BC469" s="89"/>
      <c r="BD469" s="89"/>
      <c r="BE469" s="89"/>
      <c r="BH469" s="169"/>
      <c r="BI469" s="169"/>
    </row>
    <row r="470" spans="1:64" ht="27" customHeight="1" x14ac:dyDescent="0.25">
      <c r="A470" s="18" t="s">
        <v>9</v>
      </c>
      <c r="B470" s="534" t="s">
        <v>10</v>
      </c>
      <c r="C470" s="534"/>
      <c r="D470" s="534"/>
      <c r="E470" s="534"/>
      <c r="F470" s="534"/>
      <c r="G470" s="534"/>
      <c r="H470" s="534"/>
      <c r="I470" s="114"/>
      <c r="J470" s="115"/>
      <c r="K470" s="115"/>
      <c r="L470" s="115"/>
      <c r="M470" s="115"/>
      <c r="N470" s="115"/>
      <c r="O470" s="115"/>
      <c r="P470" s="115"/>
      <c r="Q470" s="115"/>
      <c r="R470" s="115"/>
      <c r="S470" s="115"/>
      <c r="T470" s="115"/>
      <c r="U470" s="115"/>
      <c r="AA470" s="170"/>
      <c r="AB470" s="242"/>
      <c r="AC470" s="54"/>
      <c r="AD470" s="219"/>
      <c r="AE470" s="54"/>
      <c r="AF470" s="89"/>
      <c r="AG470" s="89"/>
      <c r="AH470" s="89"/>
      <c r="AI470" s="89"/>
      <c r="AJ470" s="89"/>
      <c r="AK470" s="89"/>
      <c r="AL470" s="89"/>
      <c r="AM470" s="89"/>
      <c r="AN470" s="89"/>
      <c r="AO470" s="89"/>
      <c r="AP470" s="89"/>
      <c r="AQ470" s="89"/>
      <c r="AR470" s="89"/>
      <c r="AS470" s="89"/>
      <c r="AT470" s="89"/>
      <c r="AU470" s="89"/>
      <c r="AV470" s="89"/>
      <c r="AW470" s="89"/>
      <c r="AX470" s="89"/>
      <c r="AY470" s="89"/>
      <c r="AZ470" s="89"/>
      <c r="BA470" s="89"/>
      <c r="BB470" s="89"/>
      <c r="BC470" s="89"/>
      <c r="BD470" s="89"/>
      <c r="BE470" s="89"/>
      <c r="BH470" s="169"/>
      <c r="BI470" s="169"/>
    </row>
    <row r="471" spans="1:64" ht="33" customHeight="1" x14ac:dyDescent="0.2">
      <c r="A471" s="16"/>
      <c r="B471" s="307" t="s">
        <v>201</v>
      </c>
      <c r="C471" s="534" t="s">
        <v>839</v>
      </c>
      <c r="D471" s="534"/>
      <c r="E471" s="534"/>
      <c r="F471" s="534"/>
      <c r="G471" s="534"/>
      <c r="H471" s="534"/>
      <c r="I471" s="114"/>
      <c r="J471" s="115"/>
      <c r="K471" s="115"/>
      <c r="L471" s="115"/>
      <c r="M471" s="115"/>
      <c r="N471" s="115"/>
      <c r="O471" s="115"/>
      <c r="P471" s="115"/>
      <c r="Q471" s="115"/>
      <c r="R471" s="115"/>
      <c r="S471" s="115"/>
      <c r="T471" s="115"/>
      <c r="U471" s="115"/>
      <c r="AD471" s="44"/>
      <c r="AF471" s="44"/>
      <c r="AG471" s="44"/>
      <c r="AH471" s="44"/>
      <c r="AI471" s="44"/>
      <c r="AJ471" s="44"/>
      <c r="AK471" s="44"/>
      <c r="AL471" s="44"/>
      <c r="AM471" s="44"/>
      <c r="AN471" s="44"/>
      <c r="AO471" s="44"/>
      <c r="AP471" s="44"/>
      <c r="AQ471" s="44"/>
      <c r="AR471" s="44"/>
      <c r="AS471" s="44"/>
      <c r="AT471" s="44"/>
      <c r="AU471" s="44"/>
      <c r="AV471" s="44"/>
      <c r="AW471" s="44"/>
      <c r="AX471" s="44"/>
      <c r="AY471" s="44"/>
      <c r="AZ471" s="44"/>
      <c r="BA471" s="44"/>
      <c r="BB471" s="44"/>
      <c r="BC471" s="44"/>
      <c r="BD471" s="44"/>
      <c r="BE471" s="44"/>
      <c r="BH471" s="44"/>
      <c r="BI471" s="44"/>
      <c r="BJ471" s="44"/>
      <c r="BK471" s="44"/>
      <c r="BL471" s="44"/>
    </row>
    <row r="472" spans="1:64" ht="21.75" customHeight="1" x14ac:dyDescent="0.2">
      <c r="A472" s="536" t="s">
        <v>12</v>
      </c>
      <c r="B472" s="526" t="s">
        <v>13</v>
      </c>
      <c r="C472" s="526" t="s">
        <v>14</v>
      </c>
      <c r="D472" s="542" t="s">
        <v>15</v>
      </c>
      <c r="E472" s="521" t="s">
        <v>16</v>
      </c>
      <c r="F472" s="570" t="s">
        <v>660</v>
      </c>
      <c r="G472" s="540" t="s">
        <v>433</v>
      </c>
      <c r="H472" s="541"/>
      <c r="I472" s="541"/>
      <c r="J472" s="535" t="s">
        <v>662</v>
      </c>
      <c r="K472" s="535"/>
      <c r="L472" s="535"/>
      <c r="M472" s="535"/>
      <c r="N472" s="535"/>
      <c r="O472" s="535"/>
      <c r="P472" s="535"/>
      <c r="Q472" s="535"/>
      <c r="R472" s="535"/>
      <c r="S472" s="535"/>
      <c r="T472" s="535"/>
      <c r="U472" s="535"/>
      <c r="AC472" s="604" t="s">
        <v>640</v>
      </c>
      <c r="AD472" s="166"/>
      <c r="AE472" s="604" t="s">
        <v>640</v>
      </c>
      <c r="AF472" s="599" t="s">
        <v>612</v>
      </c>
      <c r="AG472" s="680"/>
      <c r="AH472" s="680"/>
      <c r="AI472" s="680"/>
      <c r="AJ472" s="680"/>
      <c r="AK472" s="680"/>
      <c r="AL472" s="680"/>
      <c r="AM472" s="680"/>
      <c r="AN472" s="680"/>
      <c r="AO472" s="680"/>
      <c r="AP472" s="680"/>
      <c r="AQ472" s="680"/>
      <c r="AR472" s="680"/>
      <c r="AS472" s="680"/>
      <c r="AT472" s="680"/>
      <c r="AU472" s="680"/>
      <c r="AV472" s="680"/>
      <c r="AW472" s="680"/>
      <c r="AX472" s="680"/>
      <c r="AY472" s="680"/>
      <c r="AZ472" s="680"/>
      <c r="BA472" s="680"/>
      <c r="BB472" s="600"/>
      <c r="BC472" s="167"/>
      <c r="BD472" s="168"/>
      <c r="BE472" s="168"/>
      <c r="BH472" s="44"/>
      <c r="BI472" s="44"/>
      <c r="BJ472" s="44"/>
      <c r="BK472" s="44"/>
      <c r="BL472" s="44"/>
    </row>
    <row r="473" spans="1:64" ht="27.75" customHeight="1" x14ac:dyDescent="0.25">
      <c r="A473" s="537"/>
      <c r="B473" s="527"/>
      <c r="C473" s="527"/>
      <c r="D473" s="543"/>
      <c r="E473" s="521"/>
      <c r="F473" s="571"/>
      <c r="G473" s="556" t="s">
        <v>661</v>
      </c>
      <c r="H473" s="556"/>
      <c r="I473" s="540"/>
      <c r="J473" s="535" t="s">
        <v>526</v>
      </c>
      <c r="K473" s="535"/>
      <c r="L473" s="535"/>
      <c r="M473" s="535"/>
      <c r="N473" s="535"/>
      <c r="O473" s="535"/>
      <c r="P473" s="535"/>
      <c r="Q473" s="535"/>
      <c r="R473" s="535"/>
      <c r="S473" s="535"/>
      <c r="T473" s="535"/>
      <c r="U473" s="535"/>
      <c r="AC473" s="605"/>
      <c r="AD473" s="171"/>
      <c r="AE473" s="605"/>
      <c r="AF473" s="599" t="s">
        <v>600</v>
      </c>
      <c r="AG473" s="600"/>
      <c r="AH473" s="599" t="s">
        <v>601</v>
      </c>
      <c r="AI473" s="600"/>
      <c r="AJ473" s="599" t="s">
        <v>602</v>
      </c>
      <c r="AK473" s="600"/>
      <c r="AL473" s="599" t="s">
        <v>603</v>
      </c>
      <c r="AM473" s="600"/>
      <c r="AN473" s="599" t="s">
        <v>604</v>
      </c>
      <c r="AO473" s="600"/>
      <c r="AP473" s="599" t="s">
        <v>605</v>
      </c>
      <c r="AQ473" s="600"/>
      <c r="AR473" s="599" t="s">
        <v>606</v>
      </c>
      <c r="AS473" s="600"/>
      <c r="AT473" s="599" t="s">
        <v>607</v>
      </c>
      <c r="AU473" s="600"/>
      <c r="AV473" s="599" t="s">
        <v>608</v>
      </c>
      <c r="AW473" s="600"/>
      <c r="AX473" s="599" t="s">
        <v>609</v>
      </c>
      <c r="AY473" s="600"/>
      <c r="AZ473" s="599" t="s">
        <v>610</v>
      </c>
      <c r="BA473" s="600"/>
      <c r="BB473" s="599" t="s">
        <v>611</v>
      </c>
      <c r="BC473" s="600"/>
      <c r="BD473" s="682" t="s">
        <v>614</v>
      </c>
      <c r="BE473" s="683" t="s">
        <v>613</v>
      </c>
      <c r="BH473" s="169"/>
      <c r="BI473" s="169"/>
    </row>
    <row r="474" spans="1:64" ht="27" customHeight="1" x14ac:dyDescent="0.25">
      <c r="A474" s="537"/>
      <c r="B474" s="527"/>
      <c r="C474" s="527"/>
      <c r="D474" s="543"/>
      <c r="E474" s="521"/>
      <c r="F474" s="571"/>
      <c r="G474" s="585">
        <v>2024</v>
      </c>
      <c r="H474" s="585">
        <v>2025</v>
      </c>
      <c r="I474" s="585">
        <v>2026</v>
      </c>
      <c r="J474" s="308"/>
      <c r="K474" s="308"/>
      <c r="L474" s="308"/>
      <c r="M474" s="308"/>
      <c r="N474" s="308"/>
      <c r="O474" s="308"/>
      <c r="P474" s="308"/>
      <c r="Q474" s="308"/>
      <c r="R474" s="308"/>
      <c r="S474" s="308"/>
      <c r="T474" s="308"/>
      <c r="U474" s="308"/>
      <c r="AC474" s="605"/>
      <c r="AD474" s="171"/>
      <c r="AE474" s="605"/>
      <c r="AF474" s="598" t="s">
        <v>615</v>
      </c>
      <c r="AG474" s="596" t="s">
        <v>616</v>
      </c>
      <c r="AH474" s="598" t="s">
        <v>615</v>
      </c>
      <c r="AI474" s="596" t="s">
        <v>616</v>
      </c>
      <c r="AJ474" s="598" t="s">
        <v>615</v>
      </c>
      <c r="AK474" s="596" t="s">
        <v>616</v>
      </c>
      <c r="AL474" s="598" t="s">
        <v>615</v>
      </c>
      <c r="AM474" s="596" t="s">
        <v>616</v>
      </c>
      <c r="AN474" s="598" t="s">
        <v>615</v>
      </c>
      <c r="AO474" s="596" t="s">
        <v>616</v>
      </c>
      <c r="AP474" s="598" t="s">
        <v>615</v>
      </c>
      <c r="AQ474" s="596" t="s">
        <v>616</v>
      </c>
      <c r="AR474" s="598" t="s">
        <v>615</v>
      </c>
      <c r="AS474" s="596" t="s">
        <v>616</v>
      </c>
      <c r="AT474" s="598" t="s">
        <v>615</v>
      </c>
      <c r="AU474" s="596" t="s">
        <v>616</v>
      </c>
      <c r="AV474" s="598" t="s">
        <v>615</v>
      </c>
      <c r="AW474" s="596" t="s">
        <v>616</v>
      </c>
      <c r="AX474" s="598" t="s">
        <v>615</v>
      </c>
      <c r="AY474" s="596" t="s">
        <v>616</v>
      </c>
      <c r="AZ474" s="598" t="s">
        <v>615</v>
      </c>
      <c r="BA474" s="596" t="s">
        <v>616</v>
      </c>
      <c r="BB474" s="598" t="s">
        <v>615</v>
      </c>
      <c r="BC474" s="596" t="s">
        <v>616</v>
      </c>
      <c r="BD474" s="682"/>
      <c r="BE474" s="683"/>
      <c r="BH474" s="169"/>
      <c r="BI474" s="169"/>
    </row>
    <row r="475" spans="1:64" ht="51.75" customHeight="1" x14ac:dyDescent="0.35">
      <c r="A475" s="538"/>
      <c r="B475" s="528"/>
      <c r="C475" s="528"/>
      <c r="D475" s="544"/>
      <c r="E475" s="521"/>
      <c r="F475" s="572"/>
      <c r="G475" s="586"/>
      <c r="H475" s="586"/>
      <c r="I475" s="586"/>
      <c r="J475" s="309" t="s">
        <v>499</v>
      </c>
      <c r="K475" s="309" t="s">
        <v>500</v>
      </c>
      <c r="L475" s="309" t="s">
        <v>501</v>
      </c>
      <c r="M475" s="309" t="s">
        <v>502</v>
      </c>
      <c r="N475" s="309" t="s">
        <v>503</v>
      </c>
      <c r="O475" s="309" t="s">
        <v>504</v>
      </c>
      <c r="P475" s="309" t="s">
        <v>505</v>
      </c>
      <c r="Q475" s="309" t="s">
        <v>506</v>
      </c>
      <c r="R475" s="309" t="s">
        <v>507</v>
      </c>
      <c r="S475" s="309" t="s">
        <v>508</v>
      </c>
      <c r="T475" s="309" t="s">
        <v>509</v>
      </c>
      <c r="U475" s="309" t="s">
        <v>510</v>
      </c>
      <c r="AA475" s="172"/>
      <c r="AB475" s="172"/>
      <c r="AC475" s="606"/>
      <c r="AD475" s="174"/>
      <c r="AE475" s="606"/>
      <c r="AF475" s="598"/>
      <c r="AG475" s="597"/>
      <c r="AH475" s="598"/>
      <c r="AI475" s="597"/>
      <c r="AJ475" s="598"/>
      <c r="AK475" s="597"/>
      <c r="AL475" s="598"/>
      <c r="AM475" s="597"/>
      <c r="AN475" s="598"/>
      <c r="AO475" s="597"/>
      <c r="AP475" s="598"/>
      <c r="AQ475" s="597"/>
      <c r="AR475" s="598"/>
      <c r="AS475" s="597"/>
      <c r="AT475" s="598"/>
      <c r="AU475" s="597"/>
      <c r="AV475" s="598"/>
      <c r="AW475" s="597"/>
      <c r="AX475" s="598"/>
      <c r="AY475" s="597"/>
      <c r="AZ475" s="598"/>
      <c r="BA475" s="597"/>
      <c r="BB475" s="598"/>
      <c r="BC475" s="597"/>
      <c r="BD475" s="682"/>
      <c r="BE475" s="683"/>
      <c r="BF475" s="172"/>
      <c r="BG475" s="172"/>
      <c r="BH475" s="169"/>
      <c r="BI475" s="169"/>
    </row>
    <row r="476" spans="1:64" ht="54.75" customHeight="1" x14ac:dyDescent="0.25">
      <c r="A476" s="521" t="s">
        <v>621</v>
      </c>
      <c r="B476" s="497" t="s">
        <v>483</v>
      </c>
      <c r="C476" s="557" t="s">
        <v>482</v>
      </c>
      <c r="D476" s="521" t="s">
        <v>17</v>
      </c>
      <c r="E476" s="521"/>
      <c r="F476" s="310">
        <f>+F477</f>
        <v>34</v>
      </c>
      <c r="G476" s="310">
        <f t="shared" ref="G476:U476" si="190">+G477</f>
        <v>34</v>
      </c>
      <c r="H476" s="310">
        <f t="shared" si="190"/>
        <v>34</v>
      </c>
      <c r="I476" s="310">
        <f t="shared" si="190"/>
        <v>34</v>
      </c>
      <c r="J476" s="310">
        <f t="shared" si="190"/>
        <v>0</v>
      </c>
      <c r="K476" s="310">
        <f t="shared" si="190"/>
        <v>0</v>
      </c>
      <c r="L476" s="310">
        <f t="shared" si="190"/>
        <v>0</v>
      </c>
      <c r="M476" s="310">
        <f t="shared" si="190"/>
        <v>0</v>
      </c>
      <c r="N476" s="310">
        <f t="shared" si="190"/>
        <v>0</v>
      </c>
      <c r="O476" s="310">
        <f t="shared" si="190"/>
        <v>0</v>
      </c>
      <c r="P476" s="310">
        <f t="shared" si="190"/>
        <v>0</v>
      </c>
      <c r="Q476" s="310">
        <f t="shared" si="190"/>
        <v>0</v>
      </c>
      <c r="R476" s="310">
        <f t="shared" si="190"/>
        <v>0</v>
      </c>
      <c r="S476" s="310">
        <f t="shared" si="190"/>
        <v>0</v>
      </c>
      <c r="T476" s="310">
        <f t="shared" si="190"/>
        <v>0</v>
      </c>
      <c r="U476" s="310">
        <f t="shared" si="190"/>
        <v>34</v>
      </c>
      <c r="AC476" s="176">
        <f>+AE476+AF476+AH476+AJ476+AL476+AN476+AP476+AR476+AT476+AV476+AX476+AZ476+BB476</f>
        <v>1294624</v>
      </c>
      <c r="AD476" s="177">
        <f>+AG476+AI476+AK476+AM476+AO476+AQ476+AS476+AU476+AW476+AY476+BA476+BC476</f>
        <v>0</v>
      </c>
      <c r="AE476" s="176">
        <v>1294624</v>
      </c>
      <c r="AF476" s="178"/>
      <c r="AG476" s="179"/>
      <c r="AH476" s="178"/>
      <c r="AI476" s="179"/>
      <c r="AJ476" s="178"/>
      <c r="AK476" s="179"/>
      <c r="AL476" s="178"/>
      <c r="AM476" s="84"/>
      <c r="AN476" s="178"/>
      <c r="AO476" s="84"/>
      <c r="AP476" s="178"/>
      <c r="AQ476" s="84"/>
      <c r="AR476" s="178"/>
      <c r="AS476" s="84"/>
      <c r="AT476" s="178"/>
      <c r="AU476" s="84"/>
      <c r="AV476" s="178"/>
      <c r="AW476" s="84"/>
      <c r="AX476" s="178"/>
      <c r="AY476" s="84"/>
      <c r="AZ476" s="178"/>
      <c r="BA476" s="84"/>
      <c r="BB476" s="178"/>
      <c r="BC476" s="84"/>
      <c r="BD476" s="204">
        <f t="shared" ref="BD476" si="191">+AG476+AI476+AK476+AM476+AO476+AQ476+AS476+AU476+AW476+AY476+BA476+BC476</f>
        <v>0</v>
      </c>
      <c r="BE476" s="175">
        <f t="shared" ref="BE476" si="192">+BD476/AC476*100</f>
        <v>0</v>
      </c>
      <c r="BH476" s="181">
        <f>+BK476-AC476</f>
        <v>-1294624</v>
      </c>
      <c r="BI476" s="181">
        <f>+BL476-AD476</f>
        <v>0</v>
      </c>
      <c r="BJ476" s="208"/>
      <c r="BK476" s="181"/>
      <c r="BL476" s="181"/>
    </row>
    <row r="477" spans="1:64" ht="36.75" customHeight="1" x14ac:dyDescent="0.25">
      <c r="A477" s="521"/>
      <c r="B477" s="497"/>
      <c r="C477" s="557"/>
      <c r="D477" s="53" t="s">
        <v>203</v>
      </c>
      <c r="E477" s="59" t="s">
        <v>204</v>
      </c>
      <c r="F477" s="95">
        <f t="shared" ref="F477:F479" si="193">SUM(J477:U477)</f>
        <v>34</v>
      </c>
      <c r="G477" s="96">
        <v>34</v>
      </c>
      <c r="H477" s="96">
        <v>34</v>
      </c>
      <c r="I477" s="96">
        <v>34</v>
      </c>
      <c r="J477" s="96">
        <v>0</v>
      </c>
      <c r="K477" s="96">
        <v>0</v>
      </c>
      <c r="L477" s="96">
        <v>0</v>
      </c>
      <c r="M477" s="96">
        <v>0</v>
      </c>
      <c r="N477" s="96">
        <v>0</v>
      </c>
      <c r="O477" s="96">
        <v>0</v>
      </c>
      <c r="P477" s="96">
        <v>0</v>
      </c>
      <c r="Q477" s="96">
        <v>0</v>
      </c>
      <c r="R477" s="96">
        <v>0</v>
      </c>
      <c r="S477" s="96">
        <v>0</v>
      </c>
      <c r="T477" s="96">
        <v>0</v>
      </c>
      <c r="U477" s="96">
        <v>34</v>
      </c>
      <c r="AC477" s="173"/>
      <c r="AD477" s="177"/>
      <c r="AE477" s="176"/>
      <c r="AF477" s="178"/>
      <c r="AG477" s="179"/>
      <c r="AH477" s="178"/>
      <c r="AI477" s="179"/>
      <c r="AJ477" s="178"/>
      <c r="AK477" s="179"/>
      <c r="AL477" s="178"/>
      <c r="AM477" s="84"/>
      <c r="AN477" s="178"/>
      <c r="AO477" s="84"/>
      <c r="AP477" s="178"/>
      <c r="AQ477" s="84"/>
      <c r="AR477" s="178"/>
      <c r="AS477" s="84"/>
      <c r="AT477" s="178"/>
      <c r="AU477" s="84"/>
      <c r="AV477" s="178"/>
      <c r="AW477" s="84"/>
      <c r="AX477" s="178"/>
      <c r="AY477" s="84"/>
      <c r="AZ477" s="178"/>
      <c r="BA477" s="84"/>
      <c r="BB477" s="178"/>
      <c r="BC477" s="84"/>
      <c r="BD477" s="204">
        <f t="shared" ref="BD477:BD509" si="194">+AG477+AI477+AK477+AM477+AO477+AQ477+AS477+AU477+AW477+AY477+BA477+BC477</f>
        <v>0</v>
      </c>
      <c r="BE477" s="175" t="e">
        <f t="shared" ref="BE477:BE509" si="195">+BD477/AC477*100</f>
        <v>#DIV/0!</v>
      </c>
      <c r="BH477" s="169"/>
      <c r="BI477" s="169"/>
    </row>
    <row r="478" spans="1:64" ht="38.25" customHeight="1" x14ac:dyDescent="0.25">
      <c r="A478" s="521"/>
      <c r="B478" s="497"/>
      <c r="C478" s="557"/>
      <c r="D478" s="49" t="s">
        <v>205</v>
      </c>
      <c r="E478" s="41" t="s">
        <v>204</v>
      </c>
      <c r="F478" s="95">
        <f t="shared" si="193"/>
        <v>7</v>
      </c>
      <c r="G478" s="96">
        <v>7</v>
      </c>
      <c r="H478" s="96">
        <v>7</v>
      </c>
      <c r="I478" s="96">
        <v>7</v>
      </c>
      <c r="J478" s="96">
        <v>0</v>
      </c>
      <c r="K478" s="96">
        <v>0</v>
      </c>
      <c r="L478" s="96">
        <v>0</v>
      </c>
      <c r="M478" s="96">
        <v>0</v>
      </c>
      <c r="N478" s="96">
        <v>0</v>
      </c>
      <c r="O478" s="96">
        <v>0</v>
      </c>
      <c r="P478" s="96">
        <v>0</v>
      </c>
      <c r="Q478" s="96">
        <v>0</v>
      </c>
      <c r="R478" s="96">
        <v>0</v>
      </c>
      <c r="S478" s="96">
        <v>0</v>
      </c>
      <c r="T478" s="96">
        <v>0</v>
      </c>
      <c r="U478" s="96">
        <v>7</v>
      </c>
      <c r="AC478" s="173"/>
      <c r="AD478" s="177"/>
      <c r="AE478" s="176"/>
      <c r="AF478" s="178"/>
      <c r="AG478" s="179"/>
      <c r="AH478" s="178"/>
      <c r="AI478" s="179"/>
      <c r="AJ478" s="178"/>
      <c r="AK478" s="179"/>
      <c r="AL478" s="178"/>
      <c r="AM478" s="84"/>
      <c r="AN478" s="178"/>
      <c r="AO478" s="84"/>
      <c r="AP478" s="178"/>
      <c r="AQ478" s="84"/>
      <c r="AR478" s="178"/>
      <c r="AS478" s="84"/>
      <c r="AT478" s="178"/>
      <c r="AU478" s="84"/>
      <c r="AV478" s="178"/>
      <c r="AW478" s="84"/>
      <c r="AX478" s="178"/>
      <c r="AY478" s="84"/>
      <c r="AZ478" s="178"/>
      <c r="BA478" s="84"/>
      <c r="BB478" s="178"/>
      <c r="BC478" s="84"/>
      <c r="BD478" s="204">
        <f t="shared" si="194"/>
        <v>0</v>
      </c>
      <c r="BE478" s="175" t="e">
        <f t="shared" si="195"/>
        <v>#DIV/0!</v>
      </c>
      <c r="BH478" s="169"/>
      <c r="BI478" s="169"/>
    </row>
    <row r="479" spans="1:64" ht="38.25" customHeight="1" x14ac:dyDescent="0.25">
      <c r="A479" s="521"/>
      <c r="B479" s="497"/>
      <c r="C479" s="557"/>
      <c r="D479" s="49" t="s">
        <v>551</v>
      </c>
      <c r="E479" s="41" t="s">
        <v>204</v>
      </c>
      <c r="F479" s="95">
        <f t="shared" si="193"/>
        <v>27</v>
      </c>
      <c r="G479" s="96">
        <v>27</v>
      </c>
      <c r="H479" s="96">
        <v>27</v>
      </c>
      <c r="I479" s="96">
        <v>27</v>
      </c>
      <c r="J479" s="96">
        <v>0</v>
      </c>
      <c r="K479" s="96">
        <v>0</v>
      </c>
      <c r="L479" s="96">
        <v>0</v>
      </c>
      <c r="M479" s="96">
        <v>0</v>
      </c>
      <c r="N479" s="96">
        <v>0</v>
      </c>
      <c r="O479" s="96">
        <v>0</v>
      </c>
      <c r="P479" s="96">
        <v>0</v>
      </c>
      <c r="Q479" s="96">
        <v>0</v>
      </c>
      <c r="R479" s="96">
        <v>0</v>
      </c>
      <c r="S479" s="96">
        <v>0</v>
      </c>
      <c r="T479" s="96">
        <v>0</v>
      </c>
      <c r="U479" s="96">
        <v>27</v>
      </c>
      <c r="AC479" s="173"/>
      <c r="AD479" s="177"/>
      <c r="AE479" s="176"/>
      <c r="AF479" s="178"/>
      <c r="AG479" s="84"/>
      <c r="AH479" s="178"/>
      <c r="AI479" s="179"/>
      <c r="AJ479" s="178"/>
      <c r="AK479" s="84"/>
      <c r="AL479" s="178"/>
      <c r="AM479" s="84"/>
      <c r="AN479" s="178"/>
      <c r="AO479" s="84"/>
      <c r="AP479" s="178"/>
      <c r="AQ479" s="84"/>
      <c r="AR479" s="178"/>
      <c r="AS479" s="84"/>
      <c r="AT479" s="178"/>
      <c r="AU479" s="84"/>
      <c r="AV479" s="178"/>
      <c r="AW479" s="84"/>
      <c r="AX479" s="178"/>
      <c r="AY479" s="84"/>
      <c r="AZ479" s="178"/>
      <c r="BA479" s="84"/>
      <c r="BB479" s="178"/>
      <c r="BC479" s="84"/>
      <c r="BD479" s="204">
        <f t="shared" si="194"/>
        <v>0</v>
      </c>
      <c r="BE479" s="175" t="e">
        <f t="shared" si="195"/>
        <v>#DIV/0!</v>
      </c>
      <c r="BH479" s="169"/>
      <c r="BI479" s="169"/>
    </row>
    <row r="480" spans="1:64" ht="38.25" customHeight="1" x14ac:dyDescent="0.25">
      <c r="A480" s="521"/>
      <c r="B480" s="562" t="s">
        <v>480</v>
      </c>
      <c r="C480" s="559" t="s">
        <v>851</v>
      </c>
      <c r="D480" s="560"/>
      <c r="E480" s="561"/>
      <c r="F480" s="361">
        <f>+F481+F484</f>
        <v>10775</v>
      </c>
      <c r="G480" s="361">
        <f t="shared" ref="G480:U480" si="196">+G481+G484</f>
        <v>10775</v>
      </c>
      <c r="H480" s="361">
        <f t="shared" si="196"/>
        <v>10775</v>
      </c>
      <c r="I480" s="361">
        <f t="shared" si="196"/>
        <v>10775</v>
      </c>
      <c r="J480" s="361">
        <f t="shared" si="196"/>
        <v>897</v>
      </c>
      <c r="K480" s="361">
        <f t="shared" si="196"/>
        <v>897</v>
      </c>
      <c r="L480" s="361">
        <f t="shared" si="196"/>
        <v>897</v>
      </c>
      <c r="M480" s="361">
        <f t="shared" si="196"/>
        <v>897</v>
      </c>
      <c r="N480" s="361">
        <f t="shared" si="196"/>
        <v>897</v>
      </c>
      <c r="O480" s="361">
        <f t="shared" si="196"/>
        <v>897</v>
      </c>
      <c r="P480" s="361">
        <f t="shared" si="196"/>
        <v>897</v>
      </c>
      <c r="Q480" s="361">
        <f t="shared" si="196"/>
        <v>897</v>
      </c>
      <c r="R480" s="361">
        <f t="shared" si="196"/>
        <v>897</v>
      </c>
      <c r="S480" s="361">
        <f t="shared" si="196"/>
        <v>897</v>
      </c>
      <c r="T480" s="361">
        <f t="shared" si="196"/>
        <v>902</v>
      </c>
      <c r="U480" s="361">
        <f t="shared" si="196"/>
        <v>903</v>
      </c>
      <c r="AC480" s="173"/>
      <c r="AD480" s="177"/>
      <c r="AE480" s="176"/>
      <c r="AF480" s="178"/>
      <c r="AG480" s="84"/>
      <c r="AH480" s="178"/>
      <c r="AI480" s="179"/>
      <c r="AJ480" s="178"/>
      <c r="AK480" s="84"/>
      <c r="AL480" s="178"/>
      <c r="AM480" s="84"/>
      <c r="AN480" s="178"/>
      <c r="AO480" s="84"/>
      <c r="AP480" s="178"/>
      <c r="AQ480" s="84"/>
      <c r="AR480" s="178"/>
      <c r="AS480" s="84"/>
      <c r="AT480" s="178"/>
      <c r="AU480" s="84"/>
      <c r="AV480" s="178"/>
      <c r="AW480" s="84"/>
      <c r="AX480" s="178"/>
      <c r="AY480" s="84"/>
      <c r="AZ480" s="178"/>
      <c r="BA480" s="84"/>
      <c r="BB480" s="178"/>
      <c r="BC480" s="84"/>
      <c r="BD480" s="204"/>
      <c r="BE480" s="175"/>
      <c r="BH480" s="169"/>
      <c r="BI480" s="169"/>
    </row>
    <row r="481" spans="1:64" ht="51.75" customHeight="1" x14ac:dyDescent="0.25">
      <c r="A481" s="521"/>
      <c r="B481" s="563"/>
      <c r="C481" s="539" t="s">
        <v>478</v>
      </c>
      <c r="D481" s="306" t="s">
        <v>439</v>
      </c>
      <c r="E481" s="306"/>
      <c r="F481" s="310">
        <f t="shared" ref="F481:U481" si="197">+F482</f>
        <v>10523</v>
      </c>
      <c r="G481" s="310">
        <f t="shared" si="197"/>
        <v>10523</v>
      </c>
      <c r="H481" s="310">
        <f t="shared" si="197"/>
        <v>10523</v>
      </c>
      <c r="I481" s="310">
        <f t="shared" si="197"/>
        <v>10523</v>
      </c>
      <c r="J481" s="310">
        <f t="shared" si="197"/>
        <v>876</v>
      </c>
      <c r="K481" s="310">
        <f t="shared" si="197"/>
        <v>876</v>
      </c>
      <c r="L481" s="310">
        <f t="shared" si="197"/>
        <v>876</v>
      </c>
      <c r="M481" s="310">
        <f t="shared" si="197"/>
        <v>876</v>
      </c>
      <c r="N481" s="310">
        <f t="shared" si="197"/>
        <v>876</v>
      </c>
      <c r="O481" s="310">
        <f t="shared" si="197"/>
        <v>876</v>
      </c>
      <c r="P481" s="310">
        <f t="shared" si="197"/>
        <v>876</v>
      </c>
      <c r="Q481" s="310">
        <f t="shared" si="197"/>
        <v>876</v>
      </c>
      <c r="R481" s="310">
        <f t="shared" si="197"/>
        <v>876</v>
      </c>
      <c r="S481" s="310">
        <f t="shared" si="197"/>
        <v>876</v>
      </c>
      <c r="T481" s="310">
        <f t="shared" si="197"/>
        <v>881</v>
      </c>
      <c r="U481" s="310">
        <f t="shared" si="197"/>
        <v>882</v>
      </c>
      <c r="AC481" s="176">
        <f>+AE481+AF481+AH481+AJ481+AL481+AN481+AP481+AR481+AT481+AV481+AX481+AZ481+BB481</f>
        <v>1295980</v>
      </c>
      <c r="AD481" s="177">
        <f>+AG481+AI481+AK481+AM481+AO481+AQ481+AS481+AU481+AW481+AY481+BA481+BC481</f>
        <v>0</v>
      </c>
      <c r="AE481" s="176">
        <v>1295980</v>
      </c>
      <c r="AF481" s="178"/>
      <c r="AG481" s="84"/>
      <c r="AH481" s="178"/>
      <c r="AI481" s="179"/>
      <c r="AJ481" s="178"/>
      <c r="AK481" s="84"/>
      <c r="AL481" s="178"/>
      <c r="AM481" s="84"/>
      <c r="AN481" s="178"/>
      <c r="AO481" s="84"/>
      <c r="AP481" s="178"/>
      <c r="AQ481" s="84"/>
      <c r="AR481" s="178"/>
      <c r="AS481" s="84"/>
      <c r="AT481" s="178"/>
      <c r="AU481" s="84"/>
      <c r="AV481" s="178"/>
      <c r="AW481" s="84"/>
      <c r="AX481" s="178"/>
      <c r="AY481" s="84"/>
      <c r="AZ481" s="178"/>
      <c r="BA481" s="84"/>
      <c r="BB481" s="178"/>
      <c r="BC481" s="84"/>
      <c r="BD481" s="204">
        <f t="shared" si="194"/>
        <v>0</v>
      </c>
      <c r="BE481" s="175">
        <f t="shared" si="195"/>
        <v>0</v>
      </c>
      <c r="BH481" s="181">
        <f>+BK481-AC481</f>
        <v>-1295980</v>
      </c>
      <c r="BI481" s="181">
        <f>+BL481-AD481</f>
        <v>0</v>
      </c>
      <c r="BJ481" s="208"/>
      <c r="BK481" s="181"/>
      <c r="BL481" s="181"/>
    </row>
    <row r="482" spans="1:64" ht="54" customHeight="1" x14ac:dyDescent="0.25">
      <c r="A482" s="521"/>
      <c r="B482" s="563"/>
      <c r="C482" s="539"/>
      <c r="D482" s="60" t="s">
        <v>841</v>
      </c>
      <c r="E482" s="59" t="s">
        <v>842</v>
      </c>
      <c r="F482" s="96">
        <f t="shared" ref="F482:F483" si="198">SUM(J482:U482)</f>
        <v>10523</v>
      </c>
      <c r="G482" s="96">
        <v>10523</v>
      </c>
      <c r="H482" s="96">
        <v>10523</v>
      </c>
      <c r="I482" s="96">
        <v>10523</v>
      </c>
      <c r="J482" s="96">
        <v>876</v>
      </c>
      <c r="K482" s="96">
        <v>876</v>
      </c>
      <c r="L482" s="96">
        <v>876</v>
      </c>
      <c r="M482" s="96">
        <v>876</v>
      </c>
      <c r="N482" s="96">
        <v>876</v>
      </c>
      <c r="O482" s="96">
        <v>876</v>
      </c>
      <c r="P482" s="96">
        <v>876</v>
      </c>
      <c r="Q482" s="96">
        <v>876</v>
      </c>
      <c r="R482" s="96">
        <v>876</v>
      </c>
      <c r="S482" s="96">
        <v>876</v>
      </c>
      <c r="T482" s="96">
        <v>881</v>
      </c>
      <c r="U482" s="96">
        <v>882</v>
      </c>
      <c r="AC482" s="173"/>
      <c r="AD482" s="177"/>
      <c r="AE482" s="176"/>
      <c r="AF482" s="178"/>
      <c r="AG482" s="84"/>
      <c r="AH482" s="178"/>
      <c r="AI482" s="179"/>
      <c r="AJ482" s="178"/>
      <c r="AK482" s="84"/>
      <c r="AL482" s="178"/>
      <c r="AM482" s="84"/>
      <c r="AN482" s="178"/>
      <c r="AO482" s="84"/>
      <c r="AP482" s="178"/>
      <c r="AQ482" s="84"/>
      <c r="AR482" s="178"/>
      <c r="AS482" s="84"/>
      <c r="AT482" s="178"/>
      <c r="AU482" s="84"/>
      <c r="AV482" s="178"/>
      <c r="AW482" s="84"/>
      <c r="AX482" s="178"/>
      <c r="AY482" s="84"/>
      <c r="AZ482" s="178"/>
      <c r="BA482" s="84"/>
      <c r="BB482" s="178"/>
      <c r="BC482" s="84"/>
      <c r="BD482" s="204">
        <f t="shared" si="194"/>
        <v>0</v>
      </c>
      <c r="BE482" s="175" t="e">
        <f t="shared" si="195"/>
        <v>#DIV/0!</v>
      </c>
      <c r="BH482" s="169"/>
      <c r="BI482" s="169"/>
    </row>
    <row r="483" spans="1:64" ht="54" customHeight="1" x14ac:dyDescent="0.25">
      <c r="A483" s="521"/>
      <c r="B483" s="563"/>
      <c r="C483" s="539"/>
      <c r="D483" s="60" t="s">
        <v>840</v>
      </c>
      <c r="E483" s="59" t="s">
        <v>842</v>
      </c>
      <c r="F483" s="96">
        <f t="shared" si="198"/>
        <v>8487</v>
      </c>
      <c r="G483" s="96">
        <v>8487</v>
      </c>
      <c r="H483" s="96">
        <v>8487</v>
      </c>
      <c r="I483" s="96">
        <v>8487</v>
      </c>
      <c r="J483" s="96">
        <v>707</v>
      </c>
      <c r="K483" s="96">
        <v>707</v>
      </c>
      <c r="L483" s="96">
        <v>707</v>
      </c>
      <c r="M483" s="96">
        <v>707</v>
      </c>
      <c r="N483" s="96">
        <v>707</v>
      </c>
      <c r="O483" s="96">
        <v>707</v>
      </c>
      <c r="P483" s="96">
        <v>707</v>
      </c>
      <c r="Q483" s="96">
        <v>707</v>
      </c>
      <c r="R483" s="96">
        <v>707</v>
      </c>
      <c r="S483" s="96">
        <v>707</v>
      </c>
      <c r="T483" s="96">
        <v>708</v>
      </c>
      <c r="U483" s="96">
        <v>709</v>
      </c>
      <c r="AC483" s="173"/>
      <c r="AD483" s="177"/>
      <c r="AE483" s="176"/>
      <c r="AF483" s="178"/>
      <c r="AG483" s="84"/>
      <c r="AH483" s="178"/>
      <c r="AI483" s="179"/>
      <c r="AJ483" s="178"/>
      <c r="AK483" s="84"/>
      <c r="AL483" s="178"/>
      <c r="AM483" s="84"/>
      <c r="AN483" s="178"/>
      <c r="AO483" s="84"/>
      <c r="AP483" s="178"/>
      <c r="AQ483" s="84"/>
      <c r="AR483" s="178"/>
      <c r="AS483" s="84"/>
      <c r="AT483" s="178"/>
      <c r="AU483" s="84"/>
      <c r="AV483" s="178"/>
      <c r="AW483" s="84"/>
      <c r="AX483" s="178"/>
      <c r="AY483" s="84"/>
      <c r="AZ483" s="178"/>
      <c r="BA483" s="84"/>
      <c r="BB483" s="178"/>
      <c r="BC483" s="84"/>
      <c r="BD483" s="204">
        <f t="shared" si="194"/>
        <v>0</v>
      </c>
      <c r="BE483" s="175" t="e">
        <f t="shared" si="195"/>
        <v>#DIV/0!</v>
      </c>
      <c r="BH483" s="169"/>
      <c r="BI483" s="169"/>
    </row>
    <row r="484" spans="1:64" ht="54" customHeight="1" x14ac:dyDescent="0.25">
      <c r="A484" s="521"/>
      <c r="B484" s="563"/>
      <c r="C484" s="611" t="s">
        <v>479</v>
      </c>
      <c r="D484" s="306" t="s">
        <v>439</v>
      </c>
      <c r="E484" s="306"/>
      <c r="F484" s="310">
        <f>SUM(F485:F485)</f>
        <v>252</v>
      </c>
      <c r="G484" s="310">
        <f t="shared" ref="G484:U484" si="199">SUM(G485:G485)</f>
        <v>252</v>
      </c>
      <c r="H484" s="310">
        <f t="shared" si="199"/>
        <v>252</v>
      </c>
      <c r="I484" s="310">
        <f t="shared" si="199"/>
        <v>252</v>
      </c>
      <c r="J484" s="310">
        <f t="shared" si="199"/>
        <v>21</v>
      </c>
      <c r="K484" s="310">
        <f t="shared" si="199"/>
        <v>21</v>
      </c>
      <c r="L484" s="310">
        <f t="shared" si="199"/>
        <v>21</v>
      </c>
      <c r="M484" s="310">
        <f t="shared" si="199"/>
        <v>21</v>
      </c>
      <c r="N484" s="310">
        <f t="shared" si="199"/>
        <v>21</v>
      </c>
      <c r="O484" s="310">
        <f t="shared" si="199"/>
        <v>21</v>
      </c>
      <c r="P484" s="310">
        <f t="shared" si="199"/>
        <v>21</v>
      </c>
      <c r="Q484" s="310">
        <f t="shared" si="199"/>
        <v>21</v>
      </c>
      <c r="R484" s="310">
        <f t="shared" si="199"/>
        <v>21</v>
      </c>
      <c r="S484" s="310">
        <f t="shared" si="199"/>
        <v>21</v>
      </c>
      <c r="T484" s="310">
        <f t="shared" si="199"/>
        <v>21</v>
      </c>
      <c r="U484" s="310">
        <f t="shared" si="199"/>
        <v>21</v>
      </c>
      <c r="AA484" s="170"/>
      <c r="AB484" s="242"/>
      <c r="AC484" s="176">
        <f>+AE484+AF484+AH484+AJ484+AL484+AN484+AP484+AR484+AT484+AV484+AX484+AZ484+BB484</f>
        <v>4000</v>
      </c>
      <c r="AD484" s="177">
        <f>+AG484+AI484+AK484+AM484+AO484+AQ484+AS484+AU484+AW484+AY484+BA484+BC484</f>
        <v>0</v>
      </c>
      <c r="AE484" s="176">
        <v>4000</v>
      </c>
      <c r="AF484" s="178"/>
      <c r="AG484" s="84"/>
      <c r="AH484" s="178"/>
      <c r="AI484" s="179"/>
      <c r="AJ484" s="178"/>
      <c r="AK484" s="84"/>
      <c r="AL484" s="178"/>
      <c r="AM484" s="84"/>
      <c r="AN484" s="178"/>
      <c r="AO484" s="84"/>
      <c r="AP484" s="178"/>
      <c r="AQ484" s="84"/>
      <c r="AR484" s="178"/>
      <c r="AS484" s="84"/>
      <c r="AT484" s="178"/>
      <c r="AU484" s="84"/>
      <c r="AV484" s="178"/>
      <c r="AW484" s="84"/>
      <c r="AX484" s="178"/>
      <c r="AY484" s="84"/>
      <c r="AZ484" s="178"/>
      <c r="BA484" s="84"/>
      <c r="BB484" s="178"/>
      <c r="BC484" s="84"/>
      <c r="BD484" s="204">
        <f t="shared" si="194"/>
        <v>0</v>
      </c>
      <c r="BE484" s="175">
        <f t="shared" si="195"/>
        <v>0</v>
      </c>
      <c r="BH484" s="181">
        <f>+BK484-AC484</f>
        <v>-4000</v>
      </c>
      <c r="BI484" s="181">
        <f>+BL484-AD484</f>
        <v>0</v>
      </c>
      <c r="BJ484" s="208"/>
      <c r="BK484" s="181"/>
      <c r="BL484" s="181"/>
    </row>
    <row r="485" spans="1:64" ht="86.25" customHeight="1" x14ac:dyDescent="0.25">
      <c r="A485" s="521"/>
      <c r="B485" s="564"/>
      <c r="C485" s="611"/>
      <c r="D485" s="53" t="s">
        <v>552</v>
      </c>
      <c r="E485" s="59" t="s">
        <v>129</v>
      </c>
      <c r="F485" s="96">
        <f>SUM(J485:U485)</f>
        <v>252</v>
      </c>
      <c r="G485" s="107">
        <v>252</v>
      </c>
      <c r="H485" s="107">
        <v>252</v>
      </c>
      <c r="I485" s="107">
        <v>252</v>
      </c>
      <c r="J485" s="96">
        <v>21</v>
      </c>
      <c r="K485" s="96">
        <v>21</v>
      </c>
      <c r="L485" s="96">
        <v>21</v>
      </c>
      <c r="M485" s="96">
        <v>21</v>
      </c>
      <c r="N485" s="96">
        <v>21</v>
      </c>
      <c r="O485" s="96">
        <v>21</v>
      </c>
      <c r="P485" s="96">
        <v>21</v>
      </c>
      <c r="Q485" s="96">
        <v>21</v>
      </c>
      <c r="R485" s="96">
        <v>21</v>
      </c>
      <c r="S485" s="96">
        <v>21</v>
      </c>
      <c r="T485" s="96">
        <v>21</v>
      </c>
      <c r="U485" s="96">
        <v>21</v>
      </c>
      <c r="AA485" s="170"/>
      <c r="AB485" s="242"/>
      <c r="AC485" s="173"/>
      <c r="AD485" s="177"/>
      <c r="AE485" s="176"/>
      <c r="AF485" s="178"/>
      <c r="AG485" s="84"/>
      <c r="AH485" s="178"/>
      <c r="AI485" s="179"/>
      <c r="AJ485" s="178"/>
      <c r="AK485" s="84"/>
      <c r="AL485" s="178"/>
      <c r="AM485" s="84"/>
      <c r="AN485" s="178"/>
      <c r="AO485" s="84"/>
      <c r="AP485" s="178"/>
      <c r="AQ485" s="84"/>
      <c r="AR485" s="178"/>
      <c r="AS485" s="84"/>
      <c r="AT485" s="178"/>
      <c r="AU485" s="84"/>
      <c r="AV485" s="178"/>
      <c r="AW485" s="84"/>
      <c r="AX485" s="178"/>
      <c r="AY485" s="84"/>
      <c r="AZ485" s="178"/>
      <c r="BA485" s="84"/>
      <c r="BB485" s="178"/>
      <c r="BC485" s="84"/>
      <c r="BD485" s="204">
        <f t="shared" si="194"/>
        <v>0</v>
      </c>
      <c r="BE485" s="175" t="e">
        <f t="shared" si="195"/>
        <v>#DIV/0!</v>
      </c>
      <c r="BH485" s="169"/>
      <c r="BI485" s="169"/>
    </row>
    <row r="486" spans="1:64" ht="51.75" customHeight="1" x14ac:dyDescent="0.25">
      <c r="A486" s="521" t="s">
        <v>206</v>
      </c>
      <c r="B486" s="521" t="s">
        <v>698</v>
      </c>
      <c r="C486" s="557" t="s">
        <v>700</v>
      </c>
      <c r="D486" s="521" t="s">
        <v>440</v>
      </c>
      <c r="E486" s="521"/>
      <c r="F486" s="310">
        <f>SUM(F487:F487)</f>
        <v>5000</v>
      </c>
      <c r="G486" s="310">
        <f t="shared" ref="G486:U486" si="200">SUM(G487:G487)</f>
        <v>5000</v>
      </c>
      <c r="H486" s="310">
        <f t="shared" si="200"/>
        <v>5000</v>
      </c>
      <c r="I486" s="310">
        <f t="shared" si="200"/>
        <v>5000</v>
      </c>
      <c r="J486" s="310">
        <f t="shared" si="200"/>
        <v>413</v>
      </c>
      <c r="K486" s="310">
        <f t="shared" si="200"/>
        <v>417</v>
      </c>
      <c r="L486" s="310">
        <f t="shared" si="200"/>
        <v>417</v>
      </c>
      <c r="M486" s="310">
        <f t="shared" si="200"/>
        <v>417</v>
      </c>
      <c r="N486" s="310">
        <f t="shared" si="200"/>
        <v>417</v>
      </c>
      <c r="O486" s="310">
        <f t="shared" si="200"/>
        <v>417</v>
      </c>
      <c r="P486" s="310">
        <f t="shared" si="200"/>
        <v>417</v>
      </c>
      <c r="Q486" s="310">
        <f t="shared" si="200"/>
        <v>417</v>
      </c>
      <c r="R486" s="310">
        <f t="shared" si="200"/>
        <v>417</v>
      </c>
      <c r="S486" s="310">
        <f t="shared" si="200"/>
        <v>417</v>
      </c>
      <c r="T486" s="310">
        <f t="shared" si="200"/>
        <v>417</v>
      </c>
      <c r="U486" s="310">
        <f t="shared" si="200"/>
        <v>417</v>
      </c>
      <c r="AA486" s="170"/>
      <c r="AB486" s="242"/>
      <c r="AC486" s="176">
        <f>+AE486+AF486+AH486+AJ486+AL486+AN486+AP486+AR486+AT486+AV486+AX486+AZ486+BB486</f>
        <v>0</v>
      </c>
      <c r="AD486" s="177">
        <f>+AG486+AI486+AK486+AM486+AO486+AQ486+AS486+AU486+AW486+AY486+BA486+BC486</f>
        <v>0</v>
      </c>
      <c r="AE486" s="176">
        <v>0</v>
      </c>
      <c r="AF486" s="178"/>
      <c r="AG486" s="84"/>
      <c r="AH486" s="178"/>
      <c r="AI486" s="179"/>
      <c r="AJ486" s="178"/>
      <c r="AK486" s="84"/>
      <c r="AL486" s="178"/>
      <c r="AM486" s="84"/>
      <c r="AN486" s="178"/>
      <c r="AO486" s="84"/>
      <c r="AP486" s="178"/>
      <c r="AQ486" s="84"/>
      <c r="AR486" s="178"/>
      <c r="AS486" s="84"/>
      <c r="AT486" s="178"/>
      <c r="AU486" s="84"/>
      <c r="AV486" s="178"/>
      <c r="AW486" s="84"/>
      <c r="AX486" s="178"/>
      <c r="AY486" s="84"/>
      <c r="AZ486" s="178"/>
      <c r="BA486" s="84"/>
      <c r="BB486" s="178"/>
      <c r="BC486" s="84"/>
      <c r="BD486" s="204">
        <f t="shared" si="194"/>
        <v>0</v>
      </c>
      <c r="BE486" s="175" t="e">
        <f t="shared" si="195"/>
        <v>#DIV/0!</v>
      </c>
      <c r="BH486" s="181">
        <f>+BK486-AC486</f>
        <v>0</v>
      </c>
      <c r="BI486" s="181">
        <f>+BL486-AD486</f>
        <v>0</v>
      </c>
      <c r="BJ486" s="208"/>
      <c r="BK486" s="181"/>
      <c r="BL486" s="181"/>
    </row>
    <row r="487" spans="1:64" ht="72" customHeight="1" x14ac:dyDescent="0.25">
      <c r="A487" s="521"/>
      <c r="B487" s="521"/>
      <c r="C487" s="557"/>
      <c r="D487" s="53" t="s">
        <v>559</v>
      </c>
      <c r="E487" s="59" t="s">
        <v>665</v>
      </c>
      <c r="F487" s="96">
        <f>SUM(J487:U487)</f>
        <v>5000</v>
      </c>
      <c r="G487" s="96">
        <v>5000</v>
      </c>
      <c r="H487" s="96">
        <v>5000</v>
      </c>
      <c r="I487" s="96">
        <v>5000</v>
      </c>
      <c r="J487" s="96">
        <v>413</v>
      </c>
      <c r="K487" s="96">
        <v>417</v>
      </c>
      <c r="L487" s="96">
        <v>417</v>
      </c>
      <c r="M487" s="96">
        <v>417</v>
      </c>
      <c r="N487" s="96">
        <v>417</v>
      </c>
      <c r="O487" s="96">
        <v>417</v>
      </c>
      <c r="P487" s="96">
        <v>417</v>
      </c>
      <c r="Q487" s="96">
        <v>417</v>
      </c>
      <c r="R487" s="96">
        <v>417</v>
      </c>
      <c r="S487" s="96">
        <v>417</v>
      </c>
      <c r="T487" s="96">
        <v>417</v>
      </c>
      <c r="U487" s="96">
        <v>417</v>
      </c>
      <c r="AA487" s="170"/>
      <c r="AB487" s="242"/>
      <c r="AC487" s="173"/>
      <c r="AD487" s="177"/>
      <c r="AE487" s="176"/>
      <c r="AF487" s="178"/>
      <c r="AG487" s="84"/>
      <c r="AH487" s="178"/>
      <c r="AI487" s="179"/>
      <c r="AJ487" s="178"/>
      <c r="AK487" s="84"/>
      <c r="AL487" s="178"/>
      <c r="AM487" s="84"/>
      <c r="AN487" s="178"/>
      <c r="AO487" s="84"/>
      <c r="AP487" s="178"/>
      <c r="AQ487" s="84"/>
      <c r="AR487" s="178"/>
      <c r="AS487" s="84"/>
      <c r="AT487" s="178"/>
      <c r="AU487" s="84"/>
      <c r="AV487" s="178"/>
      <c r="AW487" s="84"/>
      <c r="AX487" s="178"/>
      <c r="AY487" s="84"/>
      <c r="AZ487" s="178"/>
      <c r="BA487" s="84"/>
      <c r="BB487" s="178"/>
      <c r="BC487" s="84"/>
      <c r="BD487" s="204">
        <f t="shared" si="194"/>
        <v>0</v>
      </c>
      <c r="BE487" s="175" t="e">
        <f t="shared" si="195"/>
        <v>#DIV/0!</v>
      </c>
      <c r="BH487" s="169"/>
      <c r="BI487" s="169"/>
    </row>
    <row r="488" spans="1:64" ht="56.25" customHeight="1" x14ac:dyDescent="0.25">
      <c r="A488" s="521" t="s">
        <v>152</v>
      </c>
      <c r="B488" s="521" t="s">
        <v>699</v>
      </c>
      <c r="C488" s="539" t="s">
        <v>701</v>
      </c>
      <c r="D488" s="521" t="s">
        <v>440</v>
      </c>
      <c r="E488" s="521"/>
      <c r="F488" s="310">
        <f t="shared" ref="F488:U488" si="201">F489</f>
        <v>15000</v>
      </c>
      <c r="G488" s="310">
        <f t="shared" si="201"/>
        <v>15000</v>
      </c>
      <c r="H488" s="310">
        <f t="shared" si="201"/>
        <v>15000</v>
      </c>
      <c r="I488" s="310">
        <f t="shared" si="201"/>
        <v>15000</v>
      </c>
      <c r="J488" s="310">
        <f t="shared" si="201"/>
        <v>1250</v>
      </c>
      <c r="K488" s="310">
        <f t="shared" si="201"/>
        <v>1250</v>
      </c>
      <c r="L488" s="310">
        <f t="shared" si="201"/>
        <v>1250</v>
      </c>
      <c r="M488" s="310">
        <f t="shared" si="201"/>
        <v>1250</v>
      </c>
      <c r="N488" s="310">
        <f t="shared" si="201"/>
        <v>1250</v>
      </c>
      <c r="O488" s="310">
        <f t="shared" si="201"/>
        <v>1250</v>
      </c>
      <c r="P488" s="310">
        <f t="shared" si="201"/>
        <v>1250</v>
      </c>
      <c r="Q488" s="310">
        <f t="shared" si="201"/>
        <v>1250</v>
      </c>
      <c r="R488" s="310">
        <f t="shared" si="201"/>
        <v>1250</v>
      </c>
      <c r="S488" s="310">
        <f t="shared" si="201"/>
        <v>1250</v>
      </c>
      <c r="T488" s="310">
        <f t="shared" si="201"/>
        <v>1250</v>
      </c>
      <c r="U488" s="310">
        <f t="shared" si="201"/>
        <v>1250</v>
      </c>
      <c r="AA488" s="170"/>
      <c r="AB488" s="242"/>
      <c r="AC488" s="176">
        <f>+AE488+AF488+AH488+AJ488+AL488+AN488+AP488+AR488+AT488+AV488+AX488+AZ488+BB488</f>
        <v>1200</v>
      </c>
      <c r="AD488" s="177">
        <f>+AG488+AI488+AK488+AM488+AO488+AQ488+AS488+AU488+AW488+AY488+BA488+BC488</f>
        <v>0</v>
      </c>
      <c r="AE488" s="176">
        <v>1200</v>
      </c>
      <c r="AF488" s="178"/>
      <c r="AG488" s="84"/>
      <c r="AH488" s="178"/>
      <c r="AI488" s="179"/>
      <c r="AJ488" s="178"/>
      <c r="AK488" s="84"/>
      <c r="AL488" s="178"/>
      <c r="AM488" s="84"/>
      <c r="AN488" s="178"/>
      <c r="AO488" s="84"/>
      <c r="AP488" s="178"/>
      <c r="AQ488" s="84"/>
      <c r="AR488" s="178"/>
      <c r="AS488" s="84"/>
      <c r="AT488" s="178"/>
      <c r="AU488" s="84"/>
      <c r="AV488" s="178"/>
      <c r="AW488" s="84"/>
      <c r="AX488" s="178"/>
      <c r="AY488" s="84"/>
      <c r="AZ488" s="178"/>
      <c r="BA488" s="84"/>
      <c r="BB488" s="178"/>
      <c r="BC488" s="84"/>
      <c r="BD488" s="204">
        <f t="shared" si="194"/>
        <v>0</v>
      </c>
      <c r="BE488" s="175">
        <f t="shared" si="195"/>
        <v>0</v>
      </c>
      <c r="BH488" s="181">
        <f>+BK488-AC488</f>
        <v>-1200</v>
      </c>
      <c r="BI488" s="181">
        <f>+BL488-AD488</f>
        <v>0</v>
      </c>
      <c r="BJ488" s="208"/>
      <c r="BK488" s="181"/>
      <c r="BL488" s="181"/>
    </row>
    <row r="489" spans="1:64" ht="72" customHeight="1" x14ac:dyDescent="0.25">
      <c r="A489" s="521"/>
      <c r="B489" s="521"/>
      <c r="C489" s="539"/>
      <c r="D489" s="53" t="s">
        <v>561</v>
      </c>
      <c r="E489" s="59" t="s">
        <v>202</v>
      </c>
      <c r="F489" s="96">
        <f>SUM(J489:U489)</f>
        <v>15000</v>
      </c>
      <c r="G489" s="96">
        <v>15000</v>
      </c>
      <c r="H489" s="96">
        <v>15000</v>
      </c>
      <c r="I489" s="96">
        <v>15000</v>
      </c>
      <c r="J489" s="96">
        <v>1250</v>
      </c>
      <c r="K489" s="96">
        <v>1250</v>
      </c>
      <c r="L489" s="96">
        <v>1250</v>
      </c>
      <c r="M489" s="96">
        <v>1250</v>
      </c>
      <c r="N489" s="96">
        <v>1250</v>
      </c>
      <c r="O489" s="96">
        <v>1250</v>
      </c>
      <c r="P489" s="96">
        <v>1250</v>
      </c>
      <c r="Q489" s="96">
        <v>1250</v>
      </c>
      <c r="R489" s="96">
        <v>1250</v>
      </c>
      <c r="S489" s="96">
        <v>1250</v>
      </c>
      <c r="T489" s="96">
        <v>1250</v>
      </c>
      <c r="U489" s="96">
        <v>1250</v>
      </c>
      <c r="AA489" s="170"/>
      <c r="AB489" s="242"/>
      <c r="AC489" s="173"/>
      <c r="AD489" s="177"/>
      <c r="AE489" s="176"/>
      <c r="AF489" s="178"/>
      <c r="AG489" s="84"/>
      <c r="AH489" s="178"/>
      <c r="AI489" s="179"/>
      <c r="AJ489" s="178"/>
      <c r="AK489" s="84"/>
      <c r="AL489" s="178"/>
      <c r="AM489" s="84"/>
      <c r="AN489" s="178"/>
      <c r="AO489" s="84"/>
      <c r="AP489" s="178"/>
      <c r="AQ489" s="84"/>
      <c r="AR489" s="178"/>
      <c r="AS489" s="84"/>
      <c r="AT489" s="178"/>
      <c r="AU489" s="84"/>
      <c r="AV489" s="178"/>
      <c r="AW489" s="84"/>
      <c r="AX489" s="178"/>
      <c r="AY489" s="84"/>
      <c r="AZ489" s="178"/>
      <c r="BA489" s="84"/>
      <c r="BB489" s="178"/>
      <c r="BC489" s="84"/>
      <c r="BD489" s="204">
        <f t="shared" si="194"/>
        <v>0</v>
      </c>
      <c r="BE489" s="175" t="e">
        <f t="shared" si="195"/>
        <v>#DIV/0!</v>
      </c>
      <c r="BH489" s="169"/>
      <c r="BI489" s="169"/>
    </row>
    <row r="490" spans="1:64" ht="52.5" customHeight="1" x14ac:dyDescent="0.25">
      <c r="A490" s="536" t="s">
        <v>164</v>
      </c>
      <c r="B490" s="521" t="s">
        <v>707</v>
      </c>
      <c r="C490" s="557" t="s">
        <v>711</v>
      </c>
      <c r="D490" s="521" t="s">
        <v>440</v>
      </c>
      <c r="E490" s="521"/>
      <c r="F490" s="310">
        <f t="shared" ref="F490:U490" si="202">F491</f>
        <v>15000</v>
      </c>
      <c r="G490" s="310">
        <f t="shared" si="202"/>
        <v>15000</v>
      </c>
      <c r="H490" s="310">
        <f t="shared" si="202"/>
        <v>15000</v>
      </c>
      <c r="I490" s="310">
        <f t="shared" si="202"/>
        <v>15000</v>
      </c>
      <c r="J490" s="310">
        <f t="shared" si="202"/>
        <v>1250</v>
      </c>
      <c r="K490" s="310">
        <f t="shared" si="202"/>
        <v>1250</v>
      </c>
      <c r="L490" s="310">
        <f t="shared" si="202"/>
        <v>1250</v>
      </c>
      <c r="M490" s="310">
        <f t="shared" si="202"/>
        <v>1250</v>
      </c>
      <c r="N490" s="310">
        <f t="shared" si="202"/>
        <v>1250</v>
      </c>
      <c r="O490" s="310">
        <f t="shared" si="202"/>
        <v>1250</v>
      </c>
      <c r="P490" s="310">
        <f t="shared" si="202"/>
        <v>1250</v>
      </c>
      <c r="Q490" s="310">
        <f t="shared" si="202"/>
        <v>1250</v>
      </c>
      <c r="R490" s="310">
        <f t="shared" si="202"/>
        <v>1250</v>
      </c>
      <c r="S490" s="310">
        <f t="shared" si="202"/>
        <v>1250</v>
      </c>
      <c r="T490" s="310">
        <f t="shared" si="202"/>
        <v>1250</v>
      </c>
      <c r="U490" s="310">
        <f t="shared" si="202"/>
        <v>1250</v>
      </c>
      <c r="AA490" s="170"/>
      <c r="AB490" s="242"/>
      <c r="AC490" s="176">
        <f>+AE490+AF490+AH490+AJ490+AL490+AN490+AP490+AR490+AT490+AV490+AX490+AZ490+BB490</f>
        <v>1000</v>
      </c>
      <c r="AD490" s="177">
        <f>+AG490+AI490+AK490+AM490+AO490+AQ490+AS490+AU490+AW490+AY490+BA490+BC490</f>
        <v>0</v>
      </c>
      <c r="AE490" s="176">
        <v>1000</v>
      </c>
      <c r="AF490" s="178"/>
      <c r="AG490" s="84"/>
      <c r="AH490" s="178"/>
      <c r="AI490" s="179"/>
      <c r="AJ490" s="178"/>
      <c r="AK490" s="84"/>
      <c r="AL490" s="178"/>
      <c r="AM490" s="84"/>
      <c r="AN490" s="178"/>
      <c r="AO490" s="84"/>
      <c r="AP490" s="178"/>
      <c r="AQ490" s="84"/>
      <c r="AR490" s="178"/>
      <c r="AS490" s="84"/>
      <c r="AT490" s="178"/>
      <c r="AU490" s="84"/>
      <c r="AV490" s="178"/>
      <c r="AW490" s="84"/>
      <c r="AX490" s="178"/>
      <c r="AY490" s="84"/>
      <c r="AZ490" s="178"/>
      <c r="BA490" s="84"/>
      <c r="BB490" s="178"/>
      <c r="BC490" s="84"/>
      <c r="BD490" s="204">
        <f t="shared" si="194"/>
        <v>0</v>
      </c>
      <c r="BE490" s="175">
        <f t="shared" si="195"/>
        <v>0</v>
      </c>
      <c r="BH490" s="181">
        <f>+BK490-AC490</f>
        <v>-1000</v>
      </c>
      <c r="BI490" s="181">
        <f>+BL490-AD490</f>
        <v>0</v>
      </c>
      <c r="BJ490" s="208"/>
      <c r="BK490" s="181"/>
      <c r="BL490" s="181"/>
    </row>
    <row r="491" spans="1:64" ht="64.5" customHeight="1" x14ac:dyDescent="0.25">
      <c r="A491" s="537"/>
      <c r="B491" s="521"/>
      <c r="C491" s="557"/>
      <c r="D491" s="53" t="s">
        <v>562</v>
      </c>
      <c r="E491" s="59" t="s">
        <v>202</v>
      </c>
      <c r="F491" s="96">
        <f t="shared" ref="F491" si="203">SUM(J491:U491)</f>
        <v>15000</v>
      </c>
      <c r="G491" s="96">
        <v>15000</v>
      </c>
      <c r="H491" s="96">
        <v>15000</v>
      </c>
      <c r="I491" s="96">
        <v>15000</v>
      </c>
      <c r="J491" s="96">
        <v>1250</v>
      </c>
      <c r="K491" s="96">
        <v>1250</v>
      </c>
      <c r="L491" s="96">
        <v>1250</v>
      </c>
      <c r="M491" s="96">
        <v>1250</v>
      </c>
      <c r="N491" s="96">
        <v>1250</v>
      </c>
      <c r="O491" s="96">
        <v>1250</v>
      </c>
      <c r="P491" s="96">
        <v>1250</v>
      </c>
      <c r="Q491" s="96">
        <v>1250</v>
      </c>
      <c r="R491" s="96">
        <v>1250</v>
      </c>
      <c r="S491" s="96">
        <v>1250</v>
      </c>
      <c r="T491" s="96">
        <v>1250</v>
      </c>
      <c r="U491" s="96">
        <v>1250</v>
      </c>
      <c r="Y491" s="277" t="s">
        <v>653</v>
      </c>
      <c r="AA491" s="170"/>
      <c r="AB491" s="242"/>
      <c r="AC491" s="173"/>
      <c r="AD491" s="177"/>
      <c r="AE491" s="176"/>
      <c r="AF491" s="178"/>
      <c r="AG491" s="84"/>
      <c r="AH491" s="178"/>
      <c r="AI491" s="179"/>
      <c r="AJ491" s="178"/>
      <c r="AK491" s="84"/>
      <c r="AL491" s="178"/>
      <c r="AM491" s="84"/>
      <c r="AN491" s="178"/>
      <c r="AO491" s="84"/>
      <c r="AP491" s="178"/>
      <c r="AQ491" s="84"/>
      <c r="AR491" s="178"/>
      <c r="AS491" s="84"/>
      <c r="AT491" s="178"/>
      <c r="AU491" s="84"/>
      <c r="AV491" s="178"/>
      <c r="AW491" s="84"/>
      <c r="AX491" s="178"/>
      <c r="AY491" s="84"/>
      <c r="AZ491" s="178"/>
      <c r="BA491" s="84"/>
      <c r="BB491" s="178"/>
      <c r="BC491" s="84"/>
      <c r="BD491" s="204">
        <f t="shared" si="194"/>
        <v>0</v>
      </c>
      <c r="BE491" s="175" t="e">
        <f t="shared" si="195"/>
        <v>#DIV/0!</v>
      </c>
      <c r="BH491" s="169"/>
      <c r="BI491" s="169"/>
    </row>
    <row r="492" spans="1:64" ht="54.75" customHeight="1" x14ac:dyDescent="0.25">
      <c r="A492" s="537"/>
      <c r="B492" s="521" t="s">
        <v>708</v>
      </c>
      <c r="C492" s="557" t="s">
        <v>710</v>
      </c>
      <c r="D492" s="521" t="s">
        <v>440</v>
      </c>
      <c r="E492" s="521"/>
      <c r="F492" s="310">
        <f t="shared" ref="F492:U492" si="204">F494</f>
        <v>120000</v>
      </c>
      <c r="G492" s="310">
        <f t="shared" si="204"/>
        <v>12000</v>
      </c>
      <c r="H492" s="310">
        <f t="shared" si="204"/>
        <v>12000</v>
      </c>
      <c r="I492" s="310">
        <f t="shared" si="204"/>
        <v>12000</v>
      </c>
      <c r="J492" s="310">
        <f t="shared" si="204"/>
        <v>10000</v>
      </c>
      <c r="K492" s="310">
        <f t="shared" si="204"/>
        <v>10000</v>
      </c>
      <c r="L492" s="310">
        <f t="shared" si="204"/>
        <v>10000</v>
      </c>
      <c r="M492" s="310">
        <f t="shared" si="204"/>
        <v>10000</v>
      </c>
      <c r="N492" s="310">
        <f t="shared" si="204"/>
        <v>10000</v>
      </c>
      <c r="O492" s="310">
        <f t="shared" si="204"/>
        <v>10000</v>
      </c>
      <c r="P492" s="310">
        <f t="shared" si="204"/>
        <v>10000</v>
      </c>
      <c r="Q492" s="310">
        <f t="shared" si="204"/>
        <v>10000</v>
      </c>
      <c r="R492" s="310">
        <f t="shared" si="204"/>
        <v>10000</v>
      </c>
      <c r="S492" s="310">
        <f t="shared" si="204"/>
        <v>10000</v>
      </c>
      <c r="T492" s="310">
        <f t="shared" si="204"/>
        <v>10000</v>
      </c>
      <c r="U492" s="310">
        <f t="shared" si="204"/>
        <v>10000</v>
      </c>
      <c r="AA492" s="170"/>
      <c r="AB492" s="242"/>
      <c r="AC492" s="176">
        <f>+AE492+AF492+AH492+AJ492+AL492+AN492+AP492+AR492+AT492+AV492+AX492+AZ492+BB492</f>
        <v>195688</v>
      </c>
      <c r="AD492" s="177">
        <f>+AG492+AI492+AK492+AM492+AO492+AQ492+AS492+AU492+AW492+AY492+BA492+BC492</f>
        <v>0</v>
      </c>
      <c r="AE492" s="176">
        <v>195688</v>
      </c>
      <c r="AF492" s="178"/>
      <c r="AG492" s="84"/>
      <c r="AH492" s="178"/>
      <c r="AI492" s="179"/>
      <c r="AJ492" s="178"/>
      <c r="AK492" s="84"/>
      <c r="AL492" s="178"/>
      <c r="AM492" s="84"/>
      <c r="AN492" s="178"/>
      <c r="AO492" s="84"/>
      <c r="AP492" s="178"/>
      <c r="AQ492" s="84"/>
      <c r="AR492" s="178"/>
      <c r="AS492" s="84"/>
      <c r="AT492" s="178"/>
      <c r="AU492" s="84"/>
      <c r="AV492" s="178"/>
      <c r="AW492" s="84"/>
      <c r="AX492" s="178"/>
      <c r="AY492" s="84"/>
      <c r="AZ492" s="178"/>
      <c r="BA492" s="84"/>
      <c r="BB492" s="178"/>
      <c r="BC492" s="84"/>
      <c r="BD492" s="204">
        <f t="shared" si="194"/>
        <v>0</v>
      </c>
      <c r="BE492" s="175">
        <f t="shared" si="195"/>
        <v>0</v>
      </c>
      <c r="BH492" s="181">
        <f>+BK492-AC492</f>
        <v>-195688</v>
      </c>
      <c r="BI492" s="181">
        <f>+BL492-AD492</f>
        <v>0</v>
      </c>
      <c r="BJ492" s="208"/>
      <c r="BK492" s="181"/>
      <c r="BL492" s="181"/>
    </row>
    <row r="493" spans="1:64" ht="48" customHeight="1" x14ac:dyDescent="0.25">
      <c r="A493" s="537"/>
      <c r="B493" s="521"/>
      <c r="C493" s="557"/>
      <c r="D493" s="53" t="s">
        <v>563</v>
      </c>
      <c r="E493" s="59" t="s">
        <v>207</v>
      </c>
      <c r="F493" s="96">
        <f t="shared" ref="F493:F495" si="205">SUM(J493:U493)</f>
        <v>234</v>
      </c>
      <c r="G493" s="107">
        <v>234</v>
      </c>
      <c r="H493" s="107">
        <v>234</v>
      </c>
      <c r="I493" s="107">
        <v>234</v>
      </c>
      <c r="J493" s="96">
        <v>0</v>
      </c>
      <c r="K493" s="96">
        <v>0</v>
      </c>
      <c r="L493" s="96">
        <v>0</v>
      </c>
      <c r="M493" s="96">
        <v>0</v>
      </c>
      <c r="N493" s="96">
        <v>0</v>
      </c>
      <c r="O493" s="96">
        <v>0</v>
      </c>
      <c r="P493" s="96">
        <v>0</v>
      </c>
      <c r="Q493" s="96">
        <v>0</v>
      </c>
      <c r="R493" s="96">
        <v>0</v>
      </c>
      <c r="S493" s="96">
        <v>0</v>
      </c>
      <c r="T493" s="96">
        <v>0</v>
      </c>
      <c r="U493" s="96">
        <v>234</v>
      </c>
      <c r="AA493" s="170"/>
      <c r="AB493" s="242"/>
      <c r="AC493" s="173"/>
      <c r="AD493" s="177"/>
      <c r="AE493" s="176"/>
      <c r="AF493" s="178"/>
      <c r="AG493" s="84"/>
      <c r="AH493" s="178"/>
      <c r="AI493" s="179"/>
      <c r="AJ493" s="178"/>
      <c r="AK493" s="84"/>
      <c r="AL493" s="178"/>
      <c r="AM493" s="84"/>
      <c r="AN493" s="178"/>
      <c r="AO493" s="84"/>
      <c r="AP493" s="178"/>
      <c r="AQ493" s="84"/>
      <c r="AR493" s="178"/>
      <c r="AS493" s="84"/>
      <c r="AT493" s="178"/>
      <c r="AU493" s="84"/>
      <c r="AV493" s="178"/>
      <c r="AW493" s="84"/>
      <c r="AX493" s="178"/>
      <c r="AY493" s="84"/>
      <c r="AZ493" s="178"/>
      <c r="BA493" s="84"/>
      <c r="BB493" s="178"/>
      <c r="BC493" s="84"/>
      <c r="BD493" s="204">
        <f t="shared" si="194"/>
        <v>0</v>
      </c>
      <c r="BE493" s="175" t="e">
        <f t="shared" si="195"/>
        <v>#DIV/0!</v>
      </c>
      <c r="BH493" s="169"/>
      <c r="BI493" s="169"/>
    </row>
    <row r="494" spans="1:64" ht="63" customHeight="1" x14ac:dyDescent="0.25">
      <c r="A494" s="537"/>
      <c r="B494" s="521"/>
      <c r="C494" s="557"/>
      <c r="D494" s="53" t="s">
        <v>208</v>
      </c>
      <c r="E494" s="59" t="s">
        <v>207</v>
      </c>
      <c r="F494" s="96">
        <f t="shared" si="205"/>
        <v>120000</v>
      </c>
      <c r="G494" s="96">
        <v>12000</v>
      </c>
      <c r="H494" s="96">
        <v>12000</v>
      </c>
      <c r="I494" s="96">
        <v>12000</v>
      </c>
      <c r="J494" s="96">
        <v>10000</v>
      </c>
      <c r="K494" s="96">
        <v>10000</v>
      </c>
      <c r="L494" s="96">
        <v>10000</v>
      </c>
      <c r="M494" s="96">
        <v>10000</v>
      </c>
      <c r="N494" s="96">
        <v>10000</v>
      </c>
      <c r="O494" s="96">
        <v>10000</v>
      </c>
      <c r="P494" s="96">
        <v>10000</v>
      </c>
      <c r="Q494" s="96">
        <v>10000</v>
      </c>
      <c r="R494" s="96">
        <v>10000</v>
      </c>
      <c r="S494" s="96">
        <v>10000</v>
      </c>
      <c r="T494" s="96">
        <v>10000</v>
      </c>
      <c r="U494" s="96">
        <v>10000</v>
      </c>
      <c r="Y494" s="277" t="s">
        <v>654</v>
      </c>
      <c r="Z494" s="303" t="s">
        <v>656</v>
      </c>
      <c r="AA494" s="170"/>
      <c r="AB494" s="242"/>
      <c r="AC494" s="173"/>
      <c r="AD494" s="177"/>
      <c r="AE494" s="176"/>
      <c r="AF494" s="178"/>
      <c r="AG494" s="84"/>
      <c r="AH494" s="178"/>
      <c r="AI494" s="179"/>
      <c r="AJ494" s="178"/>
      <c r="AK494" s="84"/>
      <c r="AL494" s="178"/>
      <c r="AM494" s="84"/>
      <c r="AN494" s="178"/>
      <c r="AO494" s="84"/>
      <c r="AP494" s="178"/>
      <c r="AQ494" s="84"/>
      <c r="AR494" s="178"/>
      <c r="AS494" s="84"/>
      <c r="AT494" s="178"/>
      <c r="AU494" s="84"/>
      <c r="AV494" s="178"/>
      <c r="AW494" s="84"/>
      <c r="AX494" s="178"/>
      <c r="AY494" s="84"/>
      <c r="AZ494" s="178"/>
      <c r="BA494" s="84"/>
      <c r="BB494" s="178"/>
      <c r="BC494" s="84"/>
      <c r="BD494" s="204">
        <f t="shared" si="194"/>
        <v>0</v>
      </c>
      <c r="BE494" s="175" t="e">
        <f t="shared" si="195"/>
        <v>#DIV/0!</v>
      </c>
      <c r="BH494" s="169"/>
      <c r="BI494" s="169"/>
    </row>
    <row r="495" spans="1:64" ht="47.25" customHeight="1" x14ac:dyDescent="0.25">
      <c r="A495" s="537"/>
      <c r="B495" s="521"/>
      <c r="C495" s="557"/>
      <c r="D495" s="53" t="s">
        <v>209</v>
      </c>
      <c r="E495" s="59" t="s">
        <v>207</v>
      </c>
      <c r="F495" s="96">
        <f t="shared" si="205"/>
        <v>8000</v>
      </c>
      <c r="G495" s="96">
        <v>8000</v>
      </c>
      <c r="H495" s="96">
        <v>8000</v>
      </c>
      <c r="I495" s="96">
        <v>8000</v>
      </c>
      <c r="J495" s="96">
        <v>663</v>
      </c>
      <c r="K495" s="96">
        <v>667</v>
      </c>
      <c r="L495" s="96">
        <v>667</v>
      </c>
      <c r="M495" s="96">
        <v>667</v>
      </c>
      <c r="N495" s="96">
        <v>667</v>
      </c>
      <c r="O495" s="96">
        <v>667</v>
      </c>
      <c r="P495" s="96">
        <v>667</v>
      </c>
      <c r="Q495" s="96">
        <v>667</v>
      </c>
      <c r="R495" s="96">
        <v>667</v>
      </c>
      <c r="S495" s="96">
        <v>667</v>
      </c>
      <c r="T495" s="96">
        <v>667</v>
      </c>
      <c r="U495" s="96">
        <v>667</v>
      </c>
      <c r="Y495" s="277" t="s">
        <v>655</v>
      </c>
      <c r="Z495" s="303" t="s">
        <v>657</v>
      </c>
      <c r="AA495" s="170"/>
      <c r="AB495" s="242"/>
      <c r="AC495" s="173"/>
      <c r="AD495" s="177"/>
      <c r="AE495" s="176"/>
      <c r="AF495" s="178"/>
      <c r="AG495" s="84"/>
      <c r="AH495" s="178"/>
      <c r="AI495" s="179"/>
      <c r="AJ495" s="178"/>
      <c r="AK495" s="84"/>
      <c r="AL495" s="178"/>
      <c r="AM495" s="84"/>
      <c r="AN495" s="178"/>
      <c r="AO495" s="84"/>
      <c r="AP495" s="178"/>
      <c r="AQ495" s="84"/>
      <c r="AR495" s="178"/>
      <c r="AS495" s="84"/>
      <c r="AT495" s="178"/>
      <c r="AU495" s="84"/>
      <c r="AV495" s="178"/>
      <c r="AW495" s="84"/>
      <c r="AX495" s="178"/>
      <c r="AY495" s="84"/>
      <c r="AZ495" s="178"/>
      <c r="BA495" s="84"/>
      <c r="BB495" s="178"/>
      <c r="BC495" s="84"/>
      <c r="BD495" s="204">
        <f t="shared" si="194"/>
        <v>0</v>
      </c>
      <c r="BE495" s="175" t="e">
        <f t="shared" si="195"/>
        <v>#DIV/0!</v>
      </c>
      <c r="BH495" s="169"/>
      <c r="BI495" s="169"/>
    </row>
    <row r="496" spans="1:64" ht="47.25" customHeight="1" x14ac:dyDescent="0.25">
      <c r="A496" s="537"/>
      <c r="B496" s="521" t="s">
        <v>709</v>
      </c>
      <c r="C496" s="539" t="s">
        <v>485</v>
      </c>
      <c r="D496" s="521" t="s">
        <v>440</v>
      </c>
      <c r="E496" s="521"/>
      <c r="F496" s="310">
        <f t="shared" ref="F496:U496" si="206">F497</f>
        <v>55000</v>
      </c>
      <c r="G496" s="310">
        <f t="shared" si="206"/>
        <v>55000</v>
      </c>
      <c r="H496" s="310">
        <f t="shared" si="206"/>
        <v>55000</v>
      </c>
      <c r="I496" s="310">
        <f t="shared" si="206"/>
        <v>55000</v>
      </c>
      <c r="J496" s="310">
        <f t="shared" si="206"/>
        <v>0</v>
      </c>
      <c r="K496" s="310">
        <f t="shared" si="206"/>
        <v>0</v>
      </c>
      <c r="L496" s="310">
        <f t="shared" si="206"/>
        <v>0</v>
      </c>
      <c r="M496" s="310">
        <f t="shared" si="206"/>
        <v>0</v>
      </c>
      <c r="N496" s="310">
        <f t="shared" si="206"/>
        <v>0</v>
      </c>
      <c r="O496" s="310">
        <f t="shared" si="206"/>
        <v>0</v>
      </c>
      <c r="P496" s="310">
        <f t="shared" si="206"/>
        <v>0</v>
      </c>
      <c r="Q496" s="310">
        <f t="shared" si="206"/>
        <v>0</v>
      </c>
      <c r="R496" s="310">
        <f t="shared" si="206"/>
        <v>55000</v>
      </c>
      <c r="S496" s="310">
        <f t="shared" si="206"/>
        <v>0</v>
      </c>
      <c r="T496" s="310">
        <f t="shared" si="206"/>
        <v>0</v>
      </c>
      <c r="U496" s="310">
        <f t="shared" si="206"/>
        <v>0</v>
      </c>
      <c r="AA496" s="170"/>
      <c r="AB496" s="242"/>
      <c r="AC496" s="176">
        <f>+AE496+AF496+AH496+AJ496+AL496+AN496+AP496+AR496+AT496+AV496+AX496+AZ496+BB496</f>
        <v>5000</v>
      </c>
      <c r="AD496" s="177">
        <f>+AG496+AI496+AK496+AM496+AO496+AQ496+AS496+AU496+AW496+AY496+BA496+BC496</f>
        <v>0</v>
      </c>
      <c r="AE496" s="176">
        <v>5000</v>
      </c>
      <c r="AF496" s="178"/>
      <c r="AG496" s="84"/>
      <c r="AH496" s="178"/>
      <c r="AI496" s="179"/>
      <c r="AJ496" s="178"/>
      <c r="AK496" s="84"/>
      <c r="AL496" s="178"/>
      <c r="AM496" s="84"/>
      <c r="AN496" s="178"/>
      <c r="AO496" s="84"/>
      <c r="AP496" s="178"/>
      <c r="AQ496" s="84"/>
      <c r="AR496" s="178"/>
      <c r="AS496" s="84"/>
      <c r="AT496" s="178"/>
      <c r="AU496" s="84"/>
      <c r="AV496" s="178"/>
      <c r="AW496" s="84"/>
      <c r="AX496" s="178"/>
      <c r="AY496" s="84"/>
      <c r="AZ496" s="178"/>
      <c r="BA496" s="84"/>
      <c r="BB496" s="178"/>
      <c r="BC496" s="84"/>
      <c r="BD496" s="204">
        <f t="shared" si="194"/>
        <v>0</v>
      </c>
      <c r="BE496" s="175">
        <f t="shared" si="195"/>
        <v>0</v>
      </c>
      <c r="BH496" s="181">
        <f>+BK496-AC496</f>
        <v>-5000</v>
      </c>
      <c r="BI496" s="181">
        <f>+BL496-AD496</f>
        <v>0</v>
      </c>
      <c r="BJ496" s="208"/>
      <c r="BK496" s="181"/>
      <c r="BL496" s="181"/>
    </row>
    <row r="497" spans="1:64" ht="45" customHeight="1" x14ac:dyDescent="0.25">
      <c r="A497" s="538"/>
      <c r="B497" s="521"/>
      <c r="C497" s="539"/>
      <c r="D497" s="53" t="s">
        <v>564</v>
      </c>
      <c r="E497" s="88" t="s">
        <v>486</v>
      </c>
      <c r="F497" s="96">
        <f>SUM(J497:U497)</f>
        <v>55000</v>
      </c>
      <c r="G497" s="96">
        <v>55000</v>
      </c>
      <c r="H497" s="96">
        <v>55000</v>
      </c>
      <c r="I497" s="96">
        <v>55000</v>
      </c>
      <c r="J497" s="96">
        <v>0</v>
      </c>
      <c r="K497" s="96">
        <v>0</v>
      </c>
      <c r="L497" s="96">
        <v>0</v>
      </c>
      <c r="M497" s="96">
        <v>0</v>
      </c>
      <c r="N497" s="96">
        <v>0</v>
      </c>
      <c r="O497" s="96">
        <v>0</v>
      </c>
      <c r="P497" s="96">
        <v>0</v>
      </c>
      <c r="Q497" s="96">
        <v>0</v>
      </c>
      <c r="R497" s="96">
        <v>55000</v>
      </c>
      <c r="S497" s="96">
        <v>0</v>
      </c>
      <c r="T497" s="96">
        <v>0</v>
      </c>
      <c r="U497" s="96">
        <v>0</v>
      </c>
      <c r="AA497" s="170"/>
      <c r="AB497" s="242"/>
      <c r="AC497" s="173"/>
      <c r="AD497" s="177"/>
      <c r="AE497" s="176"/>
      <c r="AF497" s="178"/>
      <c r="AG497" s="84"/>
      <c r="AH497" s="178"/>
      <c r="AI497" s="179"/>
      <c r="AJ497" s="178"/>
      <c r="AK497" s="84"/>
      <c r="AL497" s="178"/>
      <c r="AM497" s="84"/>
      <c r="AN497" s="178"/>
      <c r="AO497" s="84"/>
      <c r="AP497" s="178"/>
      <c r="AQ497" s="84"/>
      <c r="AR497" s="178"/>
      <c r="AS497" s="84"/>
      <c r="AT497" s="178"/>
      <c r="AU497" s="84"/>
      <c r="AV497" s="178"/>
      <c r="AW497" s="84"/>
      <c r="AX497" s="178"/>
      <c r="AY497" s="84"/>
      <c r="AZ497" s="178"/>
      <c r="BA497" s="84"/>
      <c r="BB497" s="178"/>
      <c r="BC497" s="84"/>
      <c r="BD497" s="204">
        <f t="shared" si="194"/>
        <v>0</v>
      </c>
      <c r="BE497" s="175" t="e">
        <f t="shared" si="195"/>
        <v>#DIV/0!</v>
      </c>
      <c r="BH497" s="169"/>
      <c r="BI497" s="169"/>
    </row>
    <row r="498" spans="1:64" ht="60" customHeight="1" x14ac:dyDescent="0.25">
      <c r="A498" s="521" t="s">
        <v>97</v>
      </c>
      <c r="B498" s="521" t="s">
        <v>734</v>
      </c>
      <c r="C498" s="557" t="s">
        <v>735</v>
      </c>
      <c r="D498" s="521" t="s">
        <v>440</v>
      </c>
      <c r="E498" s="521"/>
      <c r="F498" s="310">
        <f>SUM(F499:F499)</f>
        <v>8166</v>
      </c>
      <c r="G498" s="310">
        <f t="shared" ref="G498:U498" si="207">SUM(G499:G499)</f>
        <v>8166</v>
      </c>
      <c r="H498" s="310">
        <f t="shared" si="207"/>
        <v>8166</v>
      </c>
      <c r="I498" s="310">
        <f t="shared" si="207"/>
        <v>8166</v>
      </c>
      <c r="J498" s="310">
        <f t="shared" si="207"/>
        <v>680</v>
      </c>
      <c r="K498" s="310">
        <f t="shared" si="207"/>
        <v>680</v>
      </c>
      <c r="L498" s="310">
        <f t="shared" si="207"/>
        <v>680</v>
      </c>
      <c r="M498" s="310">
        <f t="shared" si="207"/>
        <v>680</v>
      </c>
      <c r="N498" s="310">
        <f t="shared" si="207"/>
        <v>680</v>
      </c>
      <c r="O498" s="310">
        <f t="shared" si="207"/>
        <v>680</v>
      </c>
      <c r="P498" s="310">
        <f t="shared" si="207"/>
        <v>681</v>
      </c>
      <c r="Q498" s="310">
        <f t="shared" si="207"/>
        <v>681</v>
      </c>
      <c r="R498" s="310">
        <f t="shared" si="207"/>
        <v>681</v>
      </c>
      <c r="S498" s="310">
        <f t="shared" si="207"/>
        <v>681</v>
      </c>
      <c r="T498" s="310">
        <f t="shared" si="207"/>
        <v>681</v>
      </c>
      <c r="U498" s="310">
        <f t="shared" si="207"/>
        <v>681</v>
      </c>
      <c r="AC498" s="176">
        <f>+AE498+AF498+AH498+AJ498+AL498+AN498+AP498+AR498+AT498+AV498+AX498+AZ498+BB498</f>
        <v>2000</v>
      </c>
      <c r="AD498" s="177">
        <f>+AG498+AI498+AK498+AM498+AO498+AQ498+AS498+AU498+AW498+AY498+BA498+BC498</f>
        <v>0</v>
      </c>
      <c r="AE498" s="176">
        <v>2000</v>
      </c>
      <c r="AF498" s="178"/>
      <c r="AG498" s="84"/>
      <c r="AH498" s="178"/>
      <c r="AI498" s="179"/>
      <c r="AJ498" s="178"/>
      <c r="AK498" s="84"/>
      <c r="AL498" s="178"/>
      <c r="AM498" s="84"/>
      <c r="AN498" s="178"/>
      <c r="AO498" s="84"/>
      <c r="AP498" s="178"/>
      <c r="AQ498" s="84"/>
      <c r="AR498" s="178"/>
      <c r="AS498" s="84"/>
      <c r="AT498" s="178"/>
      <c r="AU498" s="84"/>
      <c r="AV498" s="178"/>
      <c r="AW498" s="84"/>
      <c r="AX498" s="178"/>
      <c r="AY498" s="84"/>
      <c r="AZ498" s="178"/>
      <c r="BA498" s="84"/>
      <c r="BB498" s="178"/>
      <c r="BC498" s="84"/>
      <c r="BD498" s="204">
        <f t="shared" si="194"/>
        <v>0</v>
      </c>
      <c r="BE498" s="175">
        <f t="shared" si="195"/>
        <v>0</v>
      </c>
      <c r="BH498" s="181">
        <f>+BK498-AC498</f>
        <v>-2000</v>
      </c>
      <c r="BI498" s="181">
        <f>+BL498-AD498</f>
        <v>0</v>
      </c>
      <c r="BJ498" s="208"/>
      <c r="BK498" s="181"/>
      <c r="BL498" s="181"/>
    </row>
    <row r="499" spans="1:64" ht="124.5" customHeight="1" x14ac:dyDescent="0.25">
      <c r="A499" s="521"/>
      <c r="B499" s="521"/>
      <c r="C499" s="557"/>
      <c r="D499" s="53" t="s">
        <v>487</v>
      </c>
      <c r="E499" s="59" t="s">
        <v>202</v>
      </c>
      <c r="F499" s="96">
        <f>SUM(J499:U499)</f>
        <v>8166</v>
      </c>
      <c r="G499" s="96">
        <v>8166</v>
      </c>
      <c r="H499" s="96">
        <v>8166</v>
      </c>
      <c r="I499" s="96">
        <v>8166</v>
      </c>
      <c r="J499" s="96">
        <v>680</v>
      </c>
      <c r="K499" s="96">
        <v>680</v>
      </c>
      <c r="L499" s="96">
        <v>680</v>
      </c>
      <c r="M499" s="96">
        <v>680</v>
      </c>
      <c r="N499" s="96">
        <v>680</v>
      </c>
      <c r="O499" s="96">
        <v>680</v>
      </c>
      <c r="P499" s="96">
        <v>681</v>
      </c>
      <c r="Q499" s="96">
        <v>681</v>
      </c>
      <c r="R499" s="96">
        <v>681</v>
      </c>
      <c r="S499" s="96">
        <v>681</v>
      </c>
      <c r="T499" s="96">
        <v>681</v>
      </c>
      <c r="U499" s="96">
        <v>681</v>
      </c>
      <c r="AC499" s="173"/>
      <c r="AD499" s="177"/>
      <c r="AE499" s="176"/>
      <c r="AF499" s="178"/>
      <c r="AG499" s="84"/>
      <c r="AH499" s="178"/>
      <c r="AI499" s="179"/>
      <c r="AJ499" s="178"/>
      <c r="AK499" s="84"/>
      <c r="AL499" s="178"/>
      <c r="AM499" s="84"/>
      <c r="AN499" s="178"/>
      <c r="AO499" s="84"/>
      <c r="AP499" s="178"/>
      <c r="AQ499" s="84"/>
      <c r="AR499" s="178"/>
      <c r="AS499" s="84"/>
      <c r="AT499" s="178"/>
      <c r="AU499" s="84"/>
      <c r="AV499" s="178"/>
      <c r="AW499" s="84"/>
      <c r="AX499" s="178"/>
      <c r="AY499" s="84"/>
      <c r="AZ499" s="178"/>
      <c r="BA499" s="84"/>
      <c r="BB499" s="178"/>
      <c r="BC499" s="84"/>
      <c r="BD499" s="204">
        <f t="shared" si="194"/>
        <v>0</v>
      </c>
      <c r="BE499" s="175" t="e">
        <f t="shared" si="195"/>
        <v>#DIV/0!</v>
      </c>
      <c r="BH499" s="169"/>
      <c r="BI499" s="169"/>
    </row>
    <row r="500" spans="1:64" ht="73.5" customHeight="1" x14ac:dyDescent="0.25">
      <c r="A500" s="536" t="s">
        <v>134</v>
      </c>
      <c r="B500" s="526" t="s">
        <v>767</v>
      </c>
      <c r="C500" s="608" t="s">
        <v>768</v>
      </c>
      <c r="D500" s="521" t="s">
        <v>440</v>
      </c>
      <c r="E500" s="521"/>
      <c r="F500" s="310">
        <f t="shared" ref="F500:U500" si="208">+F501</f>
        <v>40</v>
      </c>
      <c r="G500" s="310">
        <f t="shared" si="208"/>
        <v>40</v>
      </c>
      <c r="H500" s="310">
        <f t="shared" si="208"/>
        <v>40</v>
      </c>
      <c r="I500" s="310">
        <f t="shared" si="208"/>
        <v>40</v>
      </c>
      <c r="J500" s="310">
        <f t="shared" si="208"/>
        <v>3</v>
      </c>
      <c r="K500" s="310">
        <f t="shared" si="208"/>
        <v>4</v>
      </c>
      <c r="L500" s="310">
        <f t="shared" si="208"/>
        <v>3</v>
      </c>
      <c r="M500" s="310">
        <f t="shared" si="208"/>
        <v>3</v>
      </c>
      <c r="N500" s="310">
        <f t="shared" si="208"/>
        <v>4</v>
      </c>
      <c r="O500" s="310">
        <f t="shared" si="208"/>
        <v>4</v>
      </c>
      <c r="P500" s="310">
        <f t="shared" si="208"/>
        <v>4</v>
      </c>
      <c r="Q500" s="310">
        <f t="shared" si="208"/>
        <v>3</v>
      </c>
      <c r="R500" s="310">
        <f t="shared" si="208"/>
        <v>3</v>
      </c>
      <c r="S500" s="310">
        <f t="shared" si="208"/>
        <v>3</v>
      </c>
      <c r="T500" s="310">
        <f t="shared" si="208"/>
        <v>3</v>
      </c>
      <c r="U500" s="310">
        <f t="shared" si="208"/>
        <v>3</v>
      </c>
      <c r="AC500" s="176">
        <f>+AE500+AF500+AH500+AJ500+AL500+AN500+AP500+AR500+AT500+AV500+AX500+AZ500+BB500</f>
        <v>1500</v>
      </c>
      <c r="AD500" s="177">
        <f>+AG500+AI500+AK500+AM500+AO500+AQ500+AS500+AU500+AW500+AY500+BA500+BC500</f>
        <v>0</v>
      </c>
      <c r="AE500" s="176">
        <v>1500</v>
      </c>
      <c r="AF500" s="178"/>
      <c r="AG500" s="84"/>
      <c r="AH500" s="178"/>
      <c r="AI500" s="179"/>
      <c r="AJ500" s="178"/>
      <c r="AK500" s="84"/>
      <c r="AL500" s="178"/>
      <c r="AM500" s="84"/>
      <c r="AN500" s="178"/>
      <c r="AO500" s="84"/>
      <c r="AP500" s="178"/>
      <c r="AQ500" s="84"/>
      <c r="AR500" s="178"/>
      <c r="AS500" s="84"/>
      <c r="AT500" s="178"/>
      <c r="AU500" s="84"/>
      <c r="AV500" s="178"/>
      <c r="AW500" s="84"/>
      <c r="AX500" s="178"/>
      <c r="AY500" s="84"/>
      <c r="AZ500" s="178"/>
      <c r="BA500" s="84"/>
      <c r="BB500" s="178"/>
      <c r="BC500" s="84"/>
      <c r="BD500" s="204">
        <f t="shared" si="194"/>
        <v>0</v>
      </c>
      <c r="BE500" s="175">
        <f t="shared" si="195"/>
        <v>0</v>
      </c>
      <c r="BH500" s="181">
        <f>+BK500-AC500</f>
        <v>-1500</v>
      </c>
      <c r="BI500" s="181">
        <f>+BL500-AD500</f>
        <v>0</v>
      </c>
      <c r="BJ500" s="208"/>
      <c r="BK500" s="181"/>
      <c r="BL500" s="181"/>
    </row>
    <row r="501" spans="1:64" ht="73.5" customHeight="1" x14ac:dyDescent="0.25">
      <c r="A501" s="537"/>
      <c r="B501" s="527"/>
      <c r="C501" s="609"/>
      <c r="D501" s="376" t="s">
        <v>866</v>
      </c>
      <c r="E501" s="378" t="s">
        <v>129</v>
      </c>
      <c r="F501" s="333">
        <v>40</v>
      </c>
      <c r="G501" s="278">
        <v>40</v>
      </c>
      <c r="H501" s="278">
        <v>40</v>
      </c>
      <c r="I501" s="278">
        <v>40</v>
      </c>
      <c r="J501" s="348">
        <v>3</v>
      </c>
      <c r="K501" s="348">
        <v>4</v>
      </c>
      <c r="L501" s="348">
        <v>3</v>
      </c>
      <c r="M501" s="348">
        <v>3</v>
      </c>
      <c r="N501" s="348">
        <v>4</v>
      </c>
      <c r="O501" s="348">
        <v>4</v>
      </c>
      <c r="P501" s="348">
        <v>4</v>
      </c>
      <c r="Q501" s="348">
        <v>3</v>
      </c>
      <c r="R501" s="348">
        <v>3</v>
      </c>
      <c r="S501" s="348">
        <v>3</v>
      </c>
      <c r="T501" s="348">
        <v>3</v>
      </c>
      <c r="U501" s="348">
        <v>3</v>
      </c>
      <c r="AC501" s="173"/>
      <c r="AD501" s="177"/>
      <c r="AE501" s="176"/>
      <c r="AF501" s="178"/>
      <c r="AG501" s="84"/>
      <c r="AH501" s="178"/>
      <c r="AI501" s="179"/>
      <c r="AJ501" s="178"/>
      <c r="AK501" s="84"/>
      <c r="AL501" s="178"/>
      <c r="AM501" s="84"/>
      <c r="AN501" s="178"/>
      <c r="AO501" s="84"/>
      <c r="AP501" s="178"/>
      <c r="AQ501" s="84"/>
      <c r="AR501" s="178"/>
      <c r="AS501" s="84"/>
      <c r="AT501" s="178"/>
      <c r="AU501" s="84"/>
      <c r="AV501" s="178"/>
      <c r="AW501" s="84"/>
      <c r="AX501" s="178"/>
      <c r="AY501" s="84"/>
      <c r="AZ501" s="178"/>
      <c r="BA501" s="84"/>
      <c r="BB501" s="178"/>
      <c r="BC501" s="84"/>
      <c r="BD501" s="204">
        <f t="shared" si="194"/>
        <v>0</v>
      </c>
      <c r="BE501" s="175" t="e">
        <f t="shared" si="195"/>
        <v>#DIV/0!</v>
      </c>
      <c r="BH501" s="169"/>
      <c r="BI501" s="169"/>
    </row>
    <row r="502" spans="1:64" ht="73.5" customHeight="1" x14ac:dyDescent="0.25">
      <c r="A502" s="357"/>
      <c r="B502" s="528"/>
      <c r="C502" s="610"/>
      <c r="D502" s="376" t="s">
        <v>867</v>
      </c>
      <c r="E502" s="378" t="s">
        <v>435</v>
      </c>
      <c r="F502" s="347">
        <v>3000</v>
      </c>
      <c r="G502" s="279">
        <v>3000</v>
      </c>
      <c r="H502" s="279">
        <v>3000</v>
      </c>
      <c r="I502" s="279">
        <v>3000</v>
      </c>
      <c r="J502" s="348">
        <v>250</v>
      </c>
      <c r="K502" s="348">
        <v>250</v>
      </c>
      <c r="L502" s="348">
        <v>250</v>
      </c>
      <c r="M502" s="348">
        <v>250</v>
      </c>
      <c r="N502" s="348">
        <v>250</v>
      </c>
      <c r="O502" s="348">
        <v>250</v>
      </c>
      <c r="P502" s="348">
        <v>250</v>
      </c>
      <c r="Q502" s="348">
        <v>250</v>
      </c>
      <c r="R502" s="348">
        <v>250</v>
      </c>
      <c r="S502" s="348">
        <v>250</v>
      </c>
      <c r="T502" s="348">
        <v>250</v>
      </c>
      <c r="U502" s="348">
        <v>250</v>
      </c>
      <c r="AC502" s="173"/>
      <c r="AD502" s="177"/>
      <c r="AE502" s="176"/>
      <c r="AF502" s="178"/>
      <c r="AG502" s="84"/>
      <c r="AH502" s="178"/>
      <c r="AI502" s="179"/>
      <c r="AJ502" s="178"/>
      <c r="AK502" s="84"/>
      <c r="AL502" s="178"/>
      <c r="AM502" s="84"/>
      <c r="AN502" s="178"/>
      <c r="AO502" s="84"/>
      <c r="AP502" s="178"/>
      <c r="AQ502" s="84"/>
      <c r="AR502" s="178"/>
      <c r="AS502" s="84"/>
      <c r="AT502" s="178"/>
      <c r="AU502" s="84"/>
      <c r="AV502" s="178"/>
      <c r="AW502" s="84"/>
      <c r="AX502" s="178"/>
      <c r="AY502" s="84"/>
      <c r="AZ502" s="178"/>
      <c r="BA502" s="84"/>
      <c r="BB502" s="178"/>
      <c r="BC502" s="84"/>
      <c r="BD502" s="204"/>
      <c r="BE502" s="175"/>
      <c r="BH502" s="169"/>
      <c r="BI502" s="169"/>
    </row>
    <row r="503" spans="1:64" ht="47.25" customHeight="1" x14ac:dyDescent="0.25">
      <c r="A503" s="536" t="s">
        <v>145</v>
      </c>
      <c r="B503" s="521" t="s">
        <v>780</v>
      </c>
      <c r="C503" s="530" t="s">
        <v>781</v>
      </c>
      <c r="D503" s="521" t="s">
        <v>440</v>
      </c>
      <c r="E503" s="521"/>
      <c r="F503" s="310">
        <f t="shared" ref="F503:U503" si="209">SUM(F504:F504)</f>
        <v>60</v>
      </c>
      <c r="G503" s="310">
        <f t="shared" si="209"/>
        <v>60</v>
      </c>
      <c r="H503" s="310">
        <f t="shared" si="209"/>
        <v>60</v>
      </c>
      <c r="I503" s="310">
        <f t="shared" si="209"/>
        <v>60</v>
      </c>
      <c r="J503" s="310">
        <f t="shared" si="209"/>
        <v>0</v>
      </c>
      <c r="K503" s="310">
        <f t="shared" si="209"/>
        <v>5</v>
      </c>
      <c r="L503" s="310">
        <f t="shared" si="209"/>
        <v>5</v>
      </c>
      <c r="M503" s="310">
        <f t="shared" si="209"/>
        <v>5</v>
      </c>
      <c r="N503" s="310">
        <f t="shared" si="209"/>
        <v>5</v>
      </c>
      <c r="O503" s="310">
        <f t="shared" si="209"/>
        <v>5</v>
      </c>
      <c r="P503" s="310">
        <f t="shared" si="209"/>
        <v>5</v>
      </c>
      <c r="Q503" s="310">
        <f t="shared" si="209"/>
        <v>6</v>
      </c>
      <c r="R503" s="310">
        <f t="shared" si="209"/>
        <v>6</v>
      </c>
      <c r="S503" s="310">
        <f t="shared" si="209"/>
        <v>6</v>
      </c>
      <c r="T503" s="310">
        <f t="shared" si="209"/>
        <v>6</v>
      </c>
      <c r="U503" s="310">
        <f t="shared" si="209"/>
        <v>6</v>
      </c>
      <c r="AC503" s="176">
        <f>+AE503+AF503+AH503+AJ503+AL503+AN503+AP503+AR503+AT503+AV503+AX503+AZ503+BB503</f>
        <v>1500</v>
      </c>
      <c r="AD503" s="177">
        <f>+AG503+AI503+AK503+AM503+AO503+AQ503+AS503+AU503+AW503+AY503+BA503+BC503</f>
        <v>0</v>
      </c>
      <c r="AE503" s="176">
        <v>1500</v>
      </c>
      <c r="AF503" s="178"/>
      <c r="AG503" s="84"/>
      <c r="AH503" s="178"/>
      <c r="AI503" s="179"/>
      <c r="AJ503" s="178"/>
      <c r="AK503" s="84"/>
      <c r="AL503" s="178"/>
      <c r="AM503" s="84"/>
      <c r="AN503" s="178"/>
      <c r="AO503" s="84"/>
      <c r="AP503" s="178"/>
      <c r="AQ503" s="84"/>
      <c r="AR503" s="178"/>
      <c r="AS503" s="84"/>
      <c r="AT503" s="178"/>
      <c r="AU503" s="84"/>
      <c r="AV503" s="178"/>
      <c r="AW503" s="84"/>
      <c r="AX503" s="178"/>
      <c r="AY503" s="84"/>
      <c r="AZ503" s="178"/>
      <c r="BA503" s="84"/>
      <c r="BB503" s="178"/>
      <c r="BC503" s="84"/>
      <c r="BD503" s="204">
        <f t="shared" si="194"/>
        <v>0</v>
      </c>
      <c r="BE503" s="175">
        <f t="shared" si="195"/>
        <v>0</v>
      </c>
      <c r="BH503" s="181">
        <f>+BK503-AC503</f>
        <v>-1500</v>
      </c>
      <c r="BI503" s="181">
        <f>+BL503-AD503</f>
        <v>0</v>
      </c>
      <c r="BJ503" s="208"/>
      <c r="BK503" s="181"/>
      <c r="BL503" s="181"/>
    </row>
    <row r="504" spans="1:64" ht="45.75" customHeight="1" x14ac:dyDescent="0.25">
      <c r="A504" s="537"/>
      <c r="B504" s="521"/>
      <c r="C504" s="530"/>
      <c r="D504" s="68" t="s">
        <v>573</v>
      </c>
      <c r="E504" s="59" t="s">
        <v>202</v>
      </c>
      <c r="F504" s="96">
        <f>SUM(J504:U504)</f>
        <v>60</v>
      </c>
      <c r="G504" s="107">
        <v>60</v>
      </c>
      <c r="H504" s="107">
        <v>60</v>
      </c>
      <c r="I504" s="107">
        <v>60</v>
      </c>
      <c r="J504" s="96">
        <v>0</v>
      </c>
      <c r="K504" s="96">
        <v>5</v>
      </c>
      <c r="L504" s="96">
        <v>5</v>
      </c>
      <c r="M504" s="96">
        <v>5</v>
      </c>
      <c r="N504" s="96">
        <v>5</v>
      </c>
      <c r="O504" s="96">
        <v>5</v>
      </c>
      <c r="P504" s="96">
        <v>5</v>
      </c>
      <c r="Q504" s="96">
        <v>6</v>
      </c>
      <c r="R504" s="96">
        <v>6</v>
      </c>
      <c r="S504" s="96">
        <v>6</v>
      </c>
      <c r="T504" s="96">
        <v>6</v>
      </c>
      <c r="U504" s="96">
        <v>6</v>
      </c>
      <c r="AC504" s="173"/>
      <c r="AD504" s="177"/>
      <c r="AE504" s="176"/>
      <c r="AF504" s="178"/>
      <c r="AG504" s="84"/>
      <c r="AH504" s="178"/>
      <c r="AI504" s="179"/>
      <c r="AJ504" s="178"/>
      <c r="AK504" s="84"/>
      <c r="AL504" s="178"/>
      <c r="AM504" s="84"/>
      <c r="AN504" s="178"/>
      <c r="AO504" s="84"/>
      <c r="AP504" s="178"/>
      <c r="AQ504" s="84"/>
      <c r="AR504" s="178"/>
      <c r="AS504" s="84"/>
      <c r="AT504" s="178"/>
      <c r="AU504" s="84"/>
      <c r="AV504" s="178"/>
      <c r="AW504" s="84"/>
      <c r="AX504" s="178"/>
      <c r="AY504" s="84"/>
      <c r="AZ504" s="178"/>
      <c r="BA504" s="84"/>
      <c r="BB504" s="178"/>
      <c r="BC504" s="84"/>
      <c r="BD504" s="204">
        <f t="shared" si="194"/>
        <v>0</v>
      </c>
      <c r="BE504" s="175" t="e">
        <f t="shared" si="195"/>
        <v>#DIV/0!</v>
      </c>
      <c r="BH504" s="169"/>
      <c r="BI504" s="169"/>
    </row>
    <row r="505" spans="1:64" ht="45.75" customHeight="1" x14ac:dyDescent="0.25">
      <c r="A505" s="357"/>
      <c r="B505" s="526" t="s">
        <v>797</v>
      </c>
      <c r="C505" s="559" t="s">
        <v>851</v>
      </c>
      <c r="D505" s="560"/>
      <c r="E505" s="561"/>
      <c r="F505" s="361">
        <f>+F506+F508</f>
        <v>10747</v>
      </c>
      <c r="G505" s="361">
        <f t="shared" ref="G505:U505" si="210">+G506+G508</f>
        <v>10747</v>
      </c>
      <c r="H505" s="361">
        <f t="shared" si="210"/>
        <v>10747</v>
      </c>
      <c r="I505" s="361">
        <f t="shared" si="210"/>
        <v>10747</v>
      </c>
      <c r="J505" s="361">
        <f t="shared" si="210"/>
        <v>895</v>
      </c>
      <c r="K505" s="361">
        <f t="shared" si="210"/>
        <v>895</v>
      </c>
      <c r="L505" s="361">
        <f t="shared" si="210"/>
        <v>895</v>
      </c>
      <c r="M505" s="361">
        <f t="shared" si="210"/>
        <v>895</v>
      </c>
      <c r="N505" s="361">
        <f t="shared" si="210"/>
        <v>895</v>
      </c>
      <c r="O505" s="361">
        <f t="shared" si="210"/>
        <v>896</v>
      </c>
      <c r="P505" s="361">
        <f t="shared" si="210"/>
        <v>896</v>
      </c>
      <c r="Q505" s="361">
        <f t="shared" si="210"/>
        <v>896</v>
      </c>
      <c r="R505" s="361">
        <f t="shared" si="210"/>
        <v>896</v>
      </c>
      <c r="S505" s="361">
        <f t="shared" si="210"/>
        <v>896</v>
      </c>
      <c r="T505" s="361">
        <f t="shared" si="210"/>
        <v>896</v>
      </c>
      <c r="U505" s="361">
        <f t="shared" si="210"/>
        <v>896</v>
      </c>
      <c r="AC505" s="173"/>
      <c r="AD505" s="177"/>
      <c r="AE505" s="176"/>
      <c r="AF505" s="178"/>
      <c r="AG505" s="84"/>
      <c r="AH505" s="178"/>
      <c r="AI505" s="179"/>
      <c r="AJ505" s="178"/>
      <c r="AK505" s="84"/>
      <c r="AL505" s="178"/>
      <c r="AM505" s="84"/>
      <c r="AN505" s="178"/>
      <c r="AO505" s="84"/>
      <c r="AP505" s="178"/>
      <c r="AQ505" s="84"/>
      <c r="AR505" s="178"/>
      <c r="AS505" s="84"/>
      <c r="AT505" s="178"/>
      <c r="AU505" s="84"/>
      <c r="AV505" s="178"/>
      <c r="AW505" s="84"/>
      <c r="AX505" s="178"/>
      <c r="AY505" s="84"/>
      <c r="AZ505" s="178"/>
      <c r="BA505" s="84"/>
      <c r="BB505" s="178"/>
      <c r="BC505" s="84"/>
      <c r="BD505" s="204"/>
      <c r="BE505" s="175"/>
      <c r="BH505" s="169"/>
      <c r="BI505" s="169"/>
    </row>
    <row r="506" spans="1:64" ht="39.75" customHeight="1" x14ac:dyDescent="0.25">
      <c r="A506" s="526" t="s">
        <v>150</v>
      </c>
      <c r="B506" s="527"/>
      <c r="C506" s="529" t="s">
        <v>798</v>
      </c>
      <c r="D506" s="521" t="s">
        <v>440</v>
      </c>
      <c r="E506" s="521"/>
      <c r="F506" s="310">
        <f t="shared" ref="F506:U508" si="211">SUM(F507)</f>
        <v>10735</v>
      </c>
      <c r="G506" s="310">
        <f t="shared" si="211"/>
        <v>10735</v>
      </c>
      <c r="H506" s="310">
        <f t="shared" si="211"/>
        <v>10735</v>
      </c>
      <c r="I506" s="310">
        <f t="shared" si="211"/>
        <v>10735</v>
      </c>
      <c r="J506" s="310">
        <f t="shared" si="211"/>
        <v>894</v>
      </c>
      <c r="K506" s="310">
        <f t="shared" si="211"/>
        <v>894</v>
      </c>
      <c r="L506" s="310">
        <f t="shared" si="211"/>
        <v>894</v>
      </c>
      <c r="M506" s="310">
        <f t="shared" si="211"/>
        <v>894</v>
      </c>
      <c r="N506" s="310">
        <f t="shared" si="211"/>
        <v>894</v>
      </c>
      <c r="O506" s="310">
        <f t="shared" si="211"/>
        <v>895</v>
      </c>
      <c r="P506" s="310">
        <f t="shared" si="211"/>
        <v>895</v>
      </c>
      <c r="Q506" s="310">
        <f t="shared" si="211"/>
        <v>895</v>
      </c>
      <c r="R506" s="310">
        <f t="shared" si="211"/>
        <v>895</v>
      </c>
      <c r="S506" s="310">
        <f t="shared" si="211"/>
        <v>895</v>
      </c>
      <c r="T506" s="310">
        <f t="shared" si="211"/>
        <v>895</v>
      </c>
      <c r="U506" s="310">
        <f t="shared" si="211"/>
        <v>895</v>
      </c>
      <c r="AC506" s="176">
        <f>+AE506+AF506+AH506+AJ506+AL506+AN506+AP506+AR506+AT506+AV506+AX506+AZ506+BB506</f>
        <v>0</v>
      </c>
      <c r="AD506" s="177">
        <f>+AG506+AI506+AK506+AM506+AO506+AQ506+AS506+AU506+AW506+AY506+BA506+BC506</f>
        <v>0</v>
      </c>
      <c r="AE506" s="176">
        <v>0</v>
      </c>
      <c r="AF506" s="178"/>
      <c r="AG506" s="84"/>
      <c r="AH506" s="178"/>
      <c r="AI506" s="179"/>
      <c r="AJ506" s="178"/>
      <c r="AK506" s="84"/>
      <c r="AL506" s="178"/>
      <c r="AM506" s="84"/>
      <c r="AN506" s="178"/>
      <c r="AO506" s="84"/>
      <c r="AP506" s="178"/>
      <c r="AQ506" s="84"/>
      <c r="AR506" s="178"/>
      <c r="AS506" s="84"/>
      <c r="AT506" s="178"/>
      <c r="AU506" s="84"/>
      <c r="AV506" s="178"/>
      <c r="AW506" s="84"/>
      <c r="AX506" s="178"/>
      <c r="AY506" s="84"/>
      <c r="AZ506" s="178"/>
      <c r="BA506" s="84"/>
      <c r="BB506" s="178"/>
      <c r="BC506" s="84"/>
      <c r="BD506" s="204">
        <f t="shared" si="194"/>
        <v>0</v>
      </c>
      <c r="BE506" s="175" t="e">
        <f t="shared" si="195"/>
        <v>#DIV/0!</v>
      </c>
      <c r="BH506" s="181">
        <f>+BK506-AC506</f>
        <v>0</v>
      </c>
      <c r="BI506" s="181">
        <f>+BL506-AD506</f>
        <v>0</v>
      </c>
      <c r="BJ506" s="208"/>
      <c r="BK506" s="181"/>
      <c r="BL506" s="181"/>
    </row>
    <row r="507" spans="1:64" ht="80.25" customHeight="1" x14ac:dyDescent="0.25">
      <c r="A507" s="527"/>
      <c r="B507" s="527"/>
      <c r="C507" s="529"/>
      <c r="D507" s="68" t="s">
        <v>848</v>
      </c>
      <c r="E507" s="59" t="s">
        <v>202</v>
      </c>
      <c r="F507" s="96">
        <f>SUM(J507:U507)</f>
        <v>10735</v>
      </c>
      <c r="G507" s="96">
        <v>10735</v>
      </c>
      <c r="H507" s="96">
        <v>10735</v>
      </c>
      <c r="I507" s="96">
        <v>10735</v>
      </c>
      <c r="J507" s="96">
        <v>894</v>
      </c>
      <c r="K507" s="96">
        <v>894</v>
      </c>
      <c r="L507" s="96">
        <v>894</v>
      </c>
      <c r="M507" s="96">
        <v>894</v>
      </c>
      <c r="N507" s="96">
        <v>894</v>
      </c>
      <c r="O507" s="96">
        <v>895</v>
      </c>
      <c r="P507" s="96">
        <v>895</v>
      </c>
      <c r="Q507" s="96">
        <v>895</v>
      </c>
      <c r="R507" s="96">
        <v>895</v>
      </c>
      <c r="S507" s="96">
        <v>895</v>
      </c>
      <c r="T507" s="96">
        <v>895</v>
      </c>
      <c r="U507" s="96">
        <v>895</v>
      </c>
      <c r="AC507" s="173"/>
      <c r="AD507" s="177"/>
      <c r="AE507" s="176"/>
      <c r="AF507" s="178"/>
      <c r="AG507" s="84"/>
      <c r="AH507" s="178"/>
      <c r="AI507" s="179"/>
      <c r="AJ507" s="178"/>
      <c r="AK507" s="84"/>
      <c r="AL507" s="178"/>
      <c r="AM507" s="84"/>
      <c r="AN507" s="178"/>
      <c r="AO507" s="84"/>
      <c r="AP507" s="178"/>
      <c r="AQ507" s="84"/>
      <c r="AR507" s="178"/>
      <c r="AS507" s="84"/>
      <c r="AT507" s="178"/>
      <c r="AU507" s="84"/>
      <c r="AV507" s="178"/>
      <c r="AW507" s="84"/>
      <c r="AX507" s="178"/>
      <c r="AY507" s="84"/>
      <c r="AZ507" s="178"/>
      <c r="BA507" s="84"/>
      <c r="BB507" s="178"/>
      <c r="BC507" s="84"/>
      <c r="BD507" s="204">
        <f t="shared" si="194"/>
        <v>0</v>
      </c>
      <c r="BE507" s="175" t="e">
        <f t="shared" si="195"/>
        <v>#DIV/0!</v>
      </c>
      <c r="BH507" s="169"/>
      <c r="BI507" s="169"/>
    </row>
    <row r="508" spans="1:64" ht="40.5" customHeight="1" x14ac:dyDescent="0.25">
      <c r="A508" s="527"/>
      <c r="B508" s="527"/>
      <c r="C508" s="529" t="s">
        <v>436</v>
      </c>
      <c r="D508" s="521" t="s">
        <v>440</v>
      </c>
      <c r="E508" s="521"/>
      <c r="F508" s="310">
        <f t="shared" si="211"/>
        <v>12</v>
      </c>
      <c r="G508" s="310">
        <f t="shared" si="211"/>
        <v>12</v>
      </c>
      <c r="H508" s="310">
        <f t="shared" si="211"/>
        <v>12</v>
      </c>
      <c r="I508" s="310">
        <f t="shared" si="211"/>
        <v>12</v>
      </c>
      <c r="J508" s="310">
        <f t="shared" si="211"/>
        <v>1</v>
      </c>
      <c r="K508" s="310">
        <f t="shared" si="211"/>
        <v>1</v>
      </c>
      <c r="L508" s="310">
        <f t="shared" si="211"/>
        <v>1</v>
      </c>
      <c r="M508" s="310">
        <f t="shared" si="211"/>
        <v>1</v>
      </c>
      <c r="N508" s="310">
        <f t="shared" si="211"/>
        <v>1</v>
      </c>
      <c r="O508" s="310">
        <f t="shared" si="211"/>
        <v>1</v>
      </c>
      <c r="P508" s="310">
        <f t="shared" si="211"/>
        <v>1</v>
      </c>
      <c r="Q508" s="310">
        <f t="shared" si="211"/>
        <v>1</v>
      </c>
      <c r="R508" s="310">
        <f t="shared" si="211"/>
        <v>1</v>
      </c>
      <c r="S508" s="310">
        <f t="shared" si="211"/>
        <v>1</v>
      </c>
      <c r="T508" s="310">
        <f t="shared" si="211"/>
        <v>1</v>
      </c>
      <c r="U508" s="310">
        <f t="shared" si="211"/>
        <v>1</v>
      </c>
      <c r="AA508" s="183" t="s">
        <v>17</v>
      </c>
      <c r="AB508" s="184">
        <f>SUM(AC476:AC481)</f>
        <v>2590604</v>
      </c>
      <c r="AC508" s="176">
        <f>+AE508+AF508+AH508+AJ508+AL508+AN508+AP508+AR508+AT508+AV508+AX508+AZ508+BB508</f>
        <v>48288</v>
      </c>
      <c r="AD508" s="177">
        <f>+AG508+AI508+AK508+AM508+AO508+AQ508+AS508+AU508+AW508+AY508+BA508+BC508</f>
        <v>0</v>
      </c>
      <c r="AE508" s="176">
        <v>48288</v>
      </c>
      <c r="AF508" s="178"/>
      <c r="AG508" s="84"/>
      <c r="AH508" s="178"/>
      <c r="AI508" s="179"/>
      <c r="AJ508" s="178"/>
      <c r="AK508" s="84"/>
      <c r="AL508" s="178"/>
      <c r="AM508" s="84"/>
      <c r="AN508" s="178"/>
      <c r="AO508" s="84"/>
      <c r="AP508" s="178"/>
      <c r="AQ508" s="84"/>
      <c r="AR508" s="178"/>
      <c r="AS508" s="84"/>
      <c r="AT508" s="178"/>
      <c r="AU508" s="84"/>
      <c r="AV508" s="178"/>
      <c r="AW508" s="84"/>
      <c r="AX508" s="178"/>
      <c r="AY508" s="84"/>
      <c r="AZ508" s="178"/>
      <c r="BA508" s="84"/>
      <c r="BB508" s="178"/>
      <c r="BC508" s="84"/>
      <c r="BD508" s="204">
        <f t="shared" si="194"/>
        <v>0</v>
      </c>
      <c r="BE508" s="175">
        <f t="shared" si="195"/>
        <v>0</v>
      </c>
      <c r="BH508" s="181">
        <f>+BK508-AC508</f>
        <v>-48288</v>
      </c>
      <c r="BI508" s="181">
        <f>+BL508-AD508</f>
        <v>0</v>
      </c>
      <c r="BJ508" s="208"/>
      <c r="BK508" s="181"/>
      <c r="BL508" s="181"/>
    </row>
    <row r="509" spans="1:64" ht="84" customHeight="1" x14ac:dyDescent="0.25">
      <c r="A509" s="528"/>
      <c r="B509" s="528"/>
      <c r="C509" s="529"/>
      <c r="D509" s="68" t="s">
        <v>849</v>
      </c>
      <c r="E509" s="59" t="s">
        <v>129</v>
      </c>
      <c r="F509" s="96">
        <f>SUM(J509:U509)</f>
        <v>12</v>
      </c>
      <c r="G509" s="107">
        <v>12</v>
      </c>
      <c r="H509" s="107">
        <v>12</v>
      </c>
      <c r="I509" s="107">
        <v>12</v>
      </c>
      <c r="J509" s="96">
        <v>1</v>
      </c>
      <c r="K509" s="96">
        <v>1</v>
      </c>
      <c r="L509" s="96">
        <v>1</v>
      </c>
      <c r="M509" s="96">
        <v>1</v>
      </c>
      <c r="N509" s="96">
        <v>1</v>
      </c>
      <c r="O509" s="96">
        <v>1</v>
      </c>
      <c r="P509" s="96">
        <v>1</v>
      </c>
      <c r="Q509" s="96">
        <v>1</v>
      </c>
      <c r="R509" s="96">
        <v>1</v>
      </c>
      <c r="S509" s="96">
        <v>1</v>
      </c>
      <c r="T509" s="96">
        <v>1</v>
      </c>
      <c r="U509" s="96">
        <v>1</v>
      </c>
      <c r="AA509" s="183" t="s">
        <v>638</v>
      </c>
      <c r="AB509" s="184">
        <f>SUM(AD476:AD481)</f>
        <v>0</v>
      </c>
      <c r="AC509" s="176"/>
      <c r="AD509" s="177"/>
      <c r="AE509" s="176"/>
      <c r="AF509" s="178"/>
      <c r="AG509" s="84"/>
      <c r="AH509" s="178"/>
      <c r="AI509" s="179"/>
      <c r="AJ509" s="178"/>
      <c r="AK509" s="84"/>
      <c r="AL509" s="178"/>
      <c r="AM509" s="84"/>
      <c r="AN509" s="178"/>
      <c r="AO509" s="84"/>
      <c r="AP509" s="178"/>
      <c r="AQ509" s="84"/>
      <c r="AR509" s="178"/>
      <c r="AS509" s="84"/>
      <c r="AT509" s="178"/>
      <c r="AU509" s="84"/>
      <c r="AV509" s="178"/>
      <c r="AW509" s="84"/>
      <c r="AX509" s="178"/>
      <c r="AY509" s="84"/>
      <c r="AZ509" s="178"/>
      <c r="BA509" s="84"/>
      <c r="BB509" s="178"/>
      <c r="BC509" s="84"/>
      <c r="BD509" s="204">
        <f t="shared" si="194"/>
        <v>0</v>
      </c>
      <c r="BE509" s="175" t="e">
        <f t="shared" si="195"/>
        <v>#DIV/0!</v>
      </c>
      <c r="BH509" s="169"/>
      <c r="BI509" s="169"/>
    </row>
    <row r="510" spans="1:64" ht="39.75" customHeight="1" x14ac:dyDescent="0.25">
      <c r="A510" s="603" t="s">
        <v>17</v>
      </c>
      <c r="B510" s="603"/>
      <c r="C510" s="603"/>
      <c r="D510" s="603"/>
      <c r="E510" s="603"/>
      <c r="F510" s="128"/>
      <c r="G510" s="120"/>
      <c r="H510" s="120"/>
      <c r="I510" s="120"/>
      <c r="J510" s="117"/>
      <c r="K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BD510" s="186"/>
      <c r="BE510" s="186"/>
      <c r="BH510" s="169"/>
      <c r="BI510" s="169"/>
    </row>
    <row r="511" spans="1:64" x14ac:dyDescent="0.25">
      <c r="A511" s="16"/>
      <c r="B511" s="10"/>
      <c r="C511" s="16"/>
      <c r="D511" s="16"/>
      <c r="E511" s="17"/>
      <c r="F511" s="111"/>
      <c r="G511" s="112"/>
      <c r="H511" s="112"/>
      <c r="I511" s="112"/>
      <c r="J511" s="113"/>
      <c r="K511" s="113"/>
      <c r="L511" s="113"/>
      <c r="M511" s="113"/>
      <c r="N511" s="113"/>
      <c r="O511" s="113"/>
      <c r="P511" s="113"/>
      <c r="Q511" s="113"/>
      <c r="R511" s="113"/>
      <c r="S511" s="113"/>
      <c r="T511" s="113"/>
      <c r="U511" s="113"/>
      <c r="BD511" s="213"/>
      <c r="BE511" s="213"/>
      <c r="BH511" s="169"/>
      <c r="BI511" s="169"/>
    </row>
    <row r="512" spans="1:64" x14ac:dyDescent="0.25">
      <c r="A512" s="16"/>
      <c r="B512" s="10"/>
      <c r="C512" s="16"/>
      <c r="D512" s="16"/>
      <c r="E512" s="17"/>
      <c r="F512" s="111"/>
      <c r="G512" s="112"/>
      <c r="H512" s="112"/>
      <c r="I512" s="112"/>
      <c r="J512" s="113"/>
      <c r="K512" s="113"/>
      <c r="L512" s="113"/>
      <c r="M512" s="113"/>
      <c r="N512" s="113"/>
      <c r="O512" s="113"/>
      <c r="P512" s="113"/>
      <c r="Q512" s="113"/>
      <c r="R512" s="113"/>
      <c r="S512" s="113"/>
      <c r="T512" s="113"/>
      <c r="U512" s="113"/>
      <c r="BD512" s="82"/>
      <c r="BE512" s="82"/>
      <c r="BH512" s="169"/>
      <c r="BI512" s="169"/>
    </row>
    <row r="513" spans="1:64" ht="20.100000000000001" customHeight="1" x14ac:dyDescent="0.25">
      <c r="A513" s="17"/>
      <c r="B513" s="15"/>
      <c r="C513" s="16"/>
      <c r="D513" s="16"/>
      <c r="E513" s="17"/>
      <c r="F513" s="111"/>
      <c r="G513" s="112"/>
      <c r="H513" s="112"/>
      <c r="I513" s="112"/>
      <c r="J513" s="113"/>
      <c r="K513" s="113"/>
      <c r="L513" s="113"/>
      <c r="M513" s="113"/>
      <c r="N513" s="113"/>
      <c r="O513" s="113"/>
      <c r="P513" s="113"/>
      <c r="Q513" s="113"/>
      <c r="R513" s="113"/>
      <c r="S513" s="113"/>
      <c r="T513" s="113"/>
      <c r="U513" s="113"/>
      <c r="BD513" s="82"/>
      <c r="BE513" s="82"/>
      <c r="BH513" s="169"/>
      <c r="BI513" s="169"/>
    </row>
    <row r="514" spans="1:64" ht="20.100000000000001" hidden="1" customHeight="1" x14ac:dyDescent="0.25">
      <c r="A514" s="23" t="s">
        <v>8</v>
      </c>
      <c r="B514" s="519" t="s">
        <v>210</v>
      </c>
      <c r="C514" s="519"/>
      <c r="D514" s="519"/>
      <c r="E514" s="17"/>
      <c r="F514" s="111"/>
      <c r="G514" s="112"/>
      <c r="H514" s="112"/>
      <c r="I514" s="112"/>
      <c r="J514" s="113"/>
      <c r="K514" s="113"/>
      <c r="L514" s="113"/>
      <c r="M514" s="113"/>
      <c r="N514" s="113"/>
      <c r="O514" s="113"/>
      <c r="P514" s="113"/>
      <c r="Q514" s="113"/>
      <c r="R514" s="113"/>
      <c r="S514" s="113"/>
      <c r="T514" s="113"/>
      <c r="U514" s="113"/>
      <c r="AC514" s="261"/>
      <c r="AD514" s="262"/>
      <c r="AE514" s="89"/>
      <c r="AF514" s="167"/>
      <c r="AG514" s="217"/>
      <c r="AH514" s="177"/>
      <c r="AI514" s="217"/>
      <c r="AJ514" s="173"/>
      <c r="AK514" s="217"/>
      <c r="AL514" s="173"/>
      <c r="AM514" s="240"/>
      <c r="AN514" s="173"/>
      <c r="AO514" s="217"/>
      <c r="AP514" s="173"/>
      <c r="AQ514" s="240"/>
      <c r="AR514" s="173"/>
      <c r="AS514" s="240"/>
      <c r="AT514" s="173"/>
      <c r="AU514" s="240"/>
      <c r="AV514" s="173"/>
      <c r="AW514" s="240"/>
      <c r="AX514" s="173"/>
      <c r="AY514" s="240"/>
      <c r="AZ514" s="173"/>
      <c r="BA514" s="240"/>
      <c r="BB514" s="173"/>
      <c r="BC514" s="270"/>
      <c r="BD514" s="82"/>
      <c r="BE514" s="273"/>
      <c r="BH514" s="169"/>
      <c r="BI514" s="169"/>
    </row>
    <row r="515" spans="1:64" ht="27" hidden="1" customHeight="1" x14ac:dyDescent="0.25">
      <c r="A515" s="18" t="s">
        <v>211</v>
      </c>
      <c r="B515" s="520" t="s">
        <v>212</v>
      </c>
      <c r="C515" s="520"/>
      <c r="D515" s="520"/>
      <c r="E515" s="520"/>
      <c r="F515" s="520"/>
      <c r="G515" s="520"/>
      <c r="H515" s="520"/>
      <c r="I515" s="114"/>
      <c r="J515" s="115"/>
      <c r="K515" s="115"/>
      <c r="L515" s="115"/>
      <c r="M515" s="115"/>
      <c r="N515" s="115"/>
      <c r="O515" s="115"/>
      <c r="P515" s="115"/>
      <c r="Q515" s="115"/>
      <c r="R515" s="115"/>
      <c r="S515" s="115"/>
      <c r="T515" s="115"/>
      <c r="U515" s="115"/>
      <c r="AC515" s="89"/>
      <c r="AD515" s="213"/>
      <c r="AE515" s="89"/>
      <c r="AF515" s="266">
        <v>0</v>
      </c>
      <c r="AG515" s="179">
        <v>85968.9</v>
      </c>
      <c r="AH515" s="203">
        <v>0</v>
      </c>
      <c r="AI515" s="179">
        <v>94886.699999999983</v>
      </c>
      <c r="AJ515" s="178">
        <v>0</v>
      </c>
      <c r="AK515" s="179">
        <v>115866.36999999994</v>
      </c>
      <c r="AL515" s="178">
        <v>0</v>
      </c>
      <c r="AM515" s="180">
        <v>105301.06000000006</v>
      </c>
      <c r="AN515" s="178">
        <v>0</v>
      </c>
      <c r="AO515" s="209">
        <f>110715.77+4207.15</f>
        <v>114922.92</v>
      </c>
      <c r="AP515" s="228">
        <v>123245</v>
      </c>
      <c r="AQ515" s="84">
        <v>135258.71000000008</v>
      </c>
      <c r="AR515" s="178">
        <v>0</v>
      </c>
      <c r="AS515" s="84">
        <v>117256.23999999999</v>
      </c>
      <c r="AT515" s="178">
        <v>0</v>
      </c>
      <c r="AU515" s="84">
        <v>100635.39999999991</v>
      </c>
      <c r="AV515" s="178">
        <v>0</v>
      </c>
      <c r="AW515" s="84">
        <v>97086.62</v>
      </c>
      <c r="AX515" s="178">
        <v>0</v>
      </c>
      <c r="AY515" s="84">
        <v>99567.320000000065</v>
      </c>
      <c r="AZ515" s="178">
        <v>0</v>
      </c>
      <c r="BA515" s="84">
        <v>109262.89999999991</v>
      </c>
      <c r="BB515" s="178"/>
      <c r="BC515" s="237"/>
      <c r="BD515" s="213"/>
      <c r="BE515" s="185"/>
      <c r="BH515" s="181">
        <f>+BK515-AC515</f>
        <v>1469249</v>
      </c>
      <c r="BI515" s="181">
        <f>+BL515-AD515</f>
        <v>1176013.1399999999</v>
      </c>
      <c r="BJ515" s="182"/>
      <c r="BK515" s="181">
        <v>1469249</v>
      </c>
      <c r="BL515" s="181">
        <v>1176013.1399999999</v>
      </c>
    </row>
    <row r="516" spans="1:64" ht="20.100000000000001" hidden="1" customHeight="1" x14ac:dyDescent="0.25">
      <c r="A516" s="16"/>
      <c r="B516" s="67" t="s">
        <v>213</v>
      </c>
      <c r="C516" s="505" t="s">
        <v>214</v>
      </c>
      <c r="D516" s="505"/>
      <c r="E516" s="505"/>
      <c r="F516" s="505"/>
      <c r="G516" s="505"/>
      <c r="H516" s="505"/>
      <c r="I516" s="114"/>
      <c r="J516" s="115"/>
      <c r="K516" s="115"/>
      <c r="L516" s="115"/>
      <c r="M516" s="115"/>
      <c r="N516" s="115"/>
      <c r="O516" s="115"/>
      <c r="P516" s="115"/>
      <c r="Q516" s="115"/>
      <c r="R516" s="115"/>
      <c r="S516" s="115"/>
      <c r="T516" s="115"/>
      <c r="U516" s="115"/>
      <c r="AC516" s="89"/>
      <c r="AD516" s="213"/>
      <c r="AE516" s="89"/>
      <c r="AF516" s="266"/>
      <c r="AG516" s="179"/>
      <c r="AH516" s="203"/>
      <c r="AI516" s="179"/>
      <c r="AJ516" s="178"/>
      <c r="AK516" s="179"/>
      <c r="AL516" s="178"/>
      <c r="AM516" s="179"/>
      <c r="AN516" s="178"/>
      <c r="AO516" s="179"/>
      <c r="AP516" s="178"/>
      <c r="AQ516" s="84"/>
      <c r="AR516" s="178"/>
      <c r="AS516" s="84"/>
      <c r="AT516" s="178"/>
      <c r="AU516" s="84"/>
      <c r="AV516" s="178"/>
      <c r="AW516" s="84"/>
      <c r="AX516" s="178"/>
      <c r="AY516" s="84"/>
      <c r="AZ516" s="178"/>
      <c r="BA516" s="84"/>
      <c r="BB516" s="178"/>
      <c r="BC516" s="237"/>
      <c r="BD516" s="213"/>
      <c r="BE516" s="185"/>
      <c r="BF516" s="193"/>
      <c r="BH516" s="169"/>
      <c r="BI516" s="169"/>
    </row>
    <row r="517" spans="1:64" ht="21.75" hidden="1" customHeight="1" x14ac:dyDescent="0.25">
      <c r="A517" s="491" t="s">
        <v>12</v>
      </c>
      <c r="B517" s="506" t="s">
        <v>13</v>
      </c>
      <c r="C517" s="506" t="s">
        <v>14</v>
      </c>
      <c r="D517" s="509" t="s">
        <v>15</v>
      </c>
      <c r="E517" s="512" t="s">
        <v>16</v>
      </c>
      <c r="F517" s="129"/>
      <c r="G517" s="494" t="s">
        <v>433</v>
      </c>
      <c r="H517" s="494"/>
      <c r="I517" s="494"/>
      <c r="J517" s="130"/>
      <c r="K517" s="130"/>
      <c r="L517" s="130"/>
      <c r="M517" s="130"/>
      <c r="N517" s="130"/>
      <c r="O517" s="130"/>
      <c r="P517" s="130"/>
      <c r="Q517" s="130"/>
      <c r="R517" s="130"/>
      <c r="S517" s="130"/>
      <c r="T517" s="130"/>
      <c r="U517" s="130"/>
      <c r="AC517" s="89"/>
      <c r="AD517" s="213"/>
      <c r="AE517" s="89"/>
      <c r="AF517" s="266"/>
      <c r="AG517" s="179"/>
      <c r="AH517" s="203"/>
      <c r="AI517" s="179"/>
      <c r="AJ517" s="178"/>
      <c r="AK517" s="179"/>
      <c r="AL517" s="178"/>
      <c r="AM517" s="179"/>
      <c r="AN517" s="178"/>
      <c r="AO517" s="179"/>
      <c r="AP517" s="178"/>
      <c r="AQ517" s="84"/>
      <c r="AR517" s="178"/>
      <c r="AS517" s="84"/>
      <c r="AT517" s="178"/>
      <c r="AU517" s="84"/>
      <c r="AV517" s="178"/>
      <c r="AW517" s="84"/>
      <c r="AX517" s="178"/>
      <c r="AY517" s="84"/>
      <c r="AZ517" s="178"/>
      <c r="BA517" s="84"/>
      <c r="BB517" s="178"/>
      <c r="BC517" s="237"/>
      <c r="BD517" s="213"/>
      <c r="BE517" s="185"/>
      <c r="BH517" s="169"/>
      <c r="BI517" s="169"/>
    </row>
    <row r="518" spans="1:64" ht="27.75" hidden="1" customHeight="1" x14ac:dyDescent="0.25">
      <c r="A518" s="492"/>
      <c r="B518" s="507"/>
      <c r="C518" s="507"/>
      <c r="D518" s="510"/>
      <c r="E518" s="513"/>
      <c r="F518" s="131"/>
      <c r="G518" s="531" t="s">
        <v>441</v>
      </c>
      <c r="H518" s="531"/>
      <c r="I518" s="532"/>
      <c r="J518" s="132"/>
      <c r="K518" s="132"/>
      <c r="L518" s="132"/>
      <c r="M518" s="132"/>
      <c r="N518" s="132"/>
      <c r="O518" s="132"/>
      <c r="P518" s="132"/>
      <c r="Q518" s="132"/>
      <c r="R518" s="132"/>
      <c r="S518" s="132"/>
      <c r="T518" s="132"/>
      <c r="U518" s="132"/>
      <c r="AC518" s="89"/>
      <c r="AD518" s="213"/>
      <c r="AE518" s="89"/>
      <c r="AF518" s="266"/>
      <c r="AG518" s="179"/>
      <c r="AH518" s="203"/>
      <c r="AI518" s="179"/>
      <c r="AJ518" s="178"/>
      <c r="AK518" s="179"/>
      <c r="AL518" s="178"/>
      <c r="AM518" s="179"/>
      <c r="AN518" s="178"/>
      <c r="AO518" s="179"/>
      <c r="AP518" s="178"/>
      <c r="AQ518" s="84"/>
      <c r="AR518" s="178"/>
      <c r="AS518" s="84"/>
      <c r="AT518" s="178"/>
      <c r="AU518" s="84"/>
      <c r="AV518" s="178"/>
      <c r="AW518" s="84"/>
      <c r="AX518" s="178"/>
      <c r="AY518" s="84"/>
      <c r="AZ518" s="178"/>
      <c r="BA518" s="84"/>
      <c r="BB518" s="178"/>
      <c r="BC518" s="237"/>
      <c r="BD518" s="213"/>
      <c r="BE518" s="185"/>
      <c r="BH518" s="169"/>
      <c r="BI518" s="169"/>
    </row>
    <row r="519" spans="1:64" ht="27" hidden="1" customHeight="1" x14ac:dyDescent="0.25">
      <c r="A519" s="492"/>
      <c r="B519" s="507"/>
      <c r="C519" s="507"/>
      <c r="D519" s="510"/>
      <c r="E519" s="513"/>
      <c r="F519" s="131"/>
      <c r="G519" s="495">
        <v>2021</v>
      </c>
      <c r="H519" s="495">
        <v>2022</v>
      </c>
      <c r="I519" s="495">
        <v>2023</v>
      </c>
      <c r="J519" s="133"/>
      <c r="K519" s="133"/>
      <c r="L519" s="133"/>
      <c r="M519" s="133"/>
      <c r="N519" s="133"/>
      <c r="O519" s="133"/>
      <c r="P519" s="133"/>
      <c r="Q519" s="133"/>
      <c r="R519" s="133"/>
      <c r="S519" s="133"/>
      <c r="T519" s="133"/>
      <c r="U519" s="133"/>
      <c r="AC519" s="89"/>
      <c r="AD519" s="213"/>
      <c r="AE519" s="89"/>
      <c r="AF519" s="266">
        <v>0</v>
      </c>
      <c r="AG519" s="179">
        <v>0</v>
      </c>
      <c r="AH519" s="203">
        <v>0</v>
      </c>
      <c r="AI519" s="179">
        <v>0</v>
      </c>
      <c r="AJ519" s="178">
        <v>0</v>
      </c>
      <c r="AK519" s="179">
        <v>5390.1</v>
      </c>
      <c r="AL519" s="178">
        <v>0</v>
      </c>
      <c r="AM519" s="180">
        <v>0</v>
      </c>
      <c r="AN519" s="178">
        <v>0</v>
      </c>
      <c r="AO519" s="179">
        <v>2460.2999999999993</v>
      </c>
      <c r="AP519" s="178">
        <v>0</v>
      </c>
      <c r="AQ519" s="84">
        <v>0</v>
      </c>
      <c r="AR519" s="178">
        <v>0</v>
      </c>
      <c r="AS519" s="84">
        <v>625.82000000000153</v>
      </c>
      <c r="AT519" s="178">
        <v>0</v>
      </c>
      <c r="AU519" s="84">
        <v>0</v>
      </c>
      <c r="AV519" s="178">
        <v>0</v>
      </c>
      <c r="AW519" s="84">
        <v>0</v>
      </c>
      <c r="AX519" s="178">
        <v>0</v>
      </c>
      <c r="AY519" s="84">
        <v>0</v>
      </c>
      <c r="AZ519" s="178">
        <v>0</v>
      </c>
      <c r="BA519" s="84">
        <v>183.5099999999984</v>
      </c>
      <c r="BB519" s="178"/>
      <c r="BC519" s="237"/>
      <c r="BD519" s="213"/>
      <c r="BE519" s="185"/>
      <c r="BH519" s="181">
        <f>+BK519-AC519</f>
        <v>9000</v>
      </c>
      <c r="BI519" s="181">
        <f>+BL519-AD519</f>
        <v>8659.73</v>
      </c>
      <c r="BJ519" s="182"/>
      <c r="BK519" s="181">
        <v>9000</v>
      </c>
      <c r="BL519" s="181">
        <v>8659.73</v>
      </c>
    </row>
    <row r="520" spans="1:64" ht="51" hidden="1" customHeight="1" x14ac:dyDescent="0.25">
      <c r="A520" s="493"/>
      <c r="B520" s="508"/>
      <c r="C520" s="508"/>
      <c r="D520" s="511"/>
      <c r="E520" s="514"/>
      <c r="F520" s="134"/>
      <c r="G520" s="496"/>
      <c r="H520" s="496"/>
      <c r="I520" s="496"/>
      <c r="J520" s="135"/>
      <c r="K520" s="135"/>
      <c r="L520" s="135"/>
      <c r="M520" s="135"/>
      <c r="N520" s="135"/>
      <c r="O520" s="135"/>
      <c r="P520" s="135"/>
      <c r="Q520" s="135"/>
      <c r="R520" s="135"/>
      <c r="S520" s="135"/>
      <c r="T520" s="135"/>
      <c r="U520" s="135"/>
      <c r="AC520" s="89"/>
      <c r="AD520" s="213"/>
      <c r="AE520" s="89"/>
      <c r="AF520" s="266"/>
      <c r="AG520" s="179"/>
      <c r="AH520" s="203"/>
      <c r="AI520" s="179"/>
      <c r="AJ520" s="178"/>
      <c r="AK520" s="179"/>
      <c r="AL520" s="178"/>
      <c r="AM520" s="179"/>
      <c r="AN520" s="178"/>
      <c r="AO520" s="179"/>
      <c r="AP520" s="178"/>
      <c r="AQ520" s="84"/>
      <c r="AR520" s="178"/>
      <c r="AS520" s="84"/>
      <c r="AT520" s="178"/>
      <c r="AU520" s="84"/>
      <c r="AV520" s="178"/>
      <c r="AW520" s="84"/>
      <c r="AX520" s="178"/>
      <c r="AY520" s="84"/>
      <c r="AZ520" s="178"/>
      <c r="BA520" s="84"/>
      <c r="BB520" s="178"/>
      <c r="BC520" s="237"/>
      <c r="BD520" s="213"/>
      <c r="BE520" s="185"/>
      <c r="BH520" s="169"/>
      <c r="BI520" s="169"/>
    </row>
    <row r="521" spans="1:64" ht="20.100000000000001" hidden="1" customHeight="1" x14ac:dyDescent="0.25">
      <c r="A521" s="13"/>
      <c r="B521" s="26"/>
      <c r="C521" s="25"/>
      <c r="D521" s="25" t="s">
        <v>215</v>
      </c>
      <c r="E521" s="26" t="s">
        <v>46</v>
      </c>
      <c r="F521" s="136"/>
      <c r="G521" s="137"/>
      <c r="H521" s="137"/>
      <c r="I521" s="116"/>
      <c r="J521" s="117"/>
      <c r="K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AC521" s="89"/>
      <c r="AD521" s="213"/>
      <c r="AE521" s="89"/>
      <c r="AF521" s="266">
        <v>0</v>
      </c>
      <c r="AG521" s="179">
        <v>0</v>
      </c>
      <c r="AH521" s="203">
        <v>0</v>
      </c>
      <c r="AI521" s="179">
        <v>0</v>
      </c>
      <c r="AJ521" s="178">
        <v>0</v>
      </c>
      <c r="AK521" s="179">
        <v>0</v>
      </c>
      <c r="AL521" s="178">
        <v>0</v>
      </c>
      <c r="AM521" s="180">
        <v>0</v>
      </c>
      <c r="AN521" s="178">
        <v>0</v>
      </c>
      <c r="AO521" s="179">
        <v>0</v>
      </c>
      <c r="AP521" s="178">
        <v>0</v>
      </c>
      <c r="AQ521" s="84">
        <v>0</v>
      </c>
      <c r="AR521" s="178">
        <v>0</v>
      </c>
      <c r="AS521" s="84">
        <v>0</v>
      </c>
      <c r="AT521" s="178">
        <v>0</v>
      </c>
      <c r="AU521" s="84">
        <v>0</v>
      </c>
      <c r="AV521" s="178">
        <v>0</v>
      </c>
      <c r="AW521" s="84">
        <v>0</v>
      </c>
      <c r="AX521" s="178">
        <v>0</v>
      </c>
      <c r="AY521" s="84">
        <v>0</v>
      </c>
      <c r="AZ521" s="178">
        <v>0</v>
      </c>
      <c r="BA521" s="84">
        <v>25.02</v>
      </c>
      <c r="BB521" s="178"/>
      <c r="BC521" s="237"/>
      <c r="BD521" s="213"/>
      <c r="BE521" s="185"/>
      <c r="BH521" s="181">
        <f>+BK521-AC521</f>
        <v>3000</v>
      </c>
      <c r="BI521" s="181">
        <f>+BL521-AD521</f>
        <v>25.02</v>
      </c>
      <c r="BJ521" s="182"/>
      <c r="BK521" s="181">
        <v>3000</v>
      </c>
      <c r="BL521" s="181">
        <v>25.02</v>
      </c>
    </row>
    <row r="522" spans="1:64" ht="20.100000000000001" hidden="1" customHeight="1" x14ac:dyDescent="0.25">
      <c r="A522" s="550" t="s">
        <v>17</v>
      </c>
      <c r="B522" s="550"/>
      <c r="C522" s="550"/>
      <c r="D522" s="550"/>
      <c r="E522" s="550"/>
      <c r="F522" s="138"/>
      <c r="G522" s="139"/>
      <c r="H522" s="139"/>
      <c r="I522" s="116"/>
      <c r="J522" s="117"/>
      <c r="K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AC522" s="89"/>
      <c r="AD522" s="213"/>
      <c r="AE522" s="89"/>
      <c r="AF522" s="266"/>
      <c r="AG522" s="179"/>
      <c r="AH522" s="203"/>
      <c r="AI522" s="179"/>
      <c r="AJ522" s="178"/>
      <c r="AK522" s="179"/>
      <c r="AL522" s="178"/>
      <c r="AM522" s="179"/>
      <c r="AN522" s="178"/>
      <c r="AO522" s="179"/>
      <c r="AP522" s="178"/>
      <c r="AQ522" s="84"/>
      <c r="AR522" s="178"/>
      <c r="AS522" s="84"/>
      <c r="AT522" s="178"/>
      <c r="AU522" s="84"/>
      <c r="AV522" s="178"/>
      <c r="AW522" s="84"/>
      <c r="AX522" s="178"/>
      <c r="AY522" s="84"/>
      <c r="AZ522" s="178"/>
      <c r="BA522" s="84"/>
      <c r="BB522" s="178"/>
      <c r="BC522" s="237"/>
      <c r="BD522" s="213"/>
      <c r="BE522" s="185"/>
      <c r="BH522" s="169"/>
      <c r="BI522" s="169"/>
    </row>
    <row r="523" spans="1:64" ht="20.100000000000001" hidden="1" customHeight="1" x14ac:dyDescent="0.25">
      <c r="A523" s="16"/>
      <c r="B523" s="10"/>
      <c r="C523" s="16"/>
      <c r="D523" s="16"/>
      <c r="E523" s="10"/>
      <c r="F523" s="108"/>
      <c r="G523" s="116"/>
      <c r="H523" s="116"/>
      <c r="I523" s="116"/>
      <c r="J523" s="117"/>
      <c r="K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AC523" s="89"/>
      <c r="AD523" s="213"/>
      <c r="AE523" s="89"/>
      <c r="AF523" s="266">
        <v>0</v>
      </c>
      <c r="AG523" s="179">
        <v>0</v>
      </c>
      <c r="AH523" s="203">
        <v>0</v>
      </c>
      <c r="AI523" s="179">
        <v>0</v>
      </c>
      <c r="AJ523" s="178">
        <v>0</v>
      </c>
      <c r="AK523" s="179">
        <v>0</v>
      </c>
      <c r="AL523" s="178">
        <v>0</v>
      </c>
      <c r="AM523" s="180">
        <v>0</v>
      </c>
      <c r="AN523" s="178">
        <v>0</v>
      </c>
      <c r="AO523" s="209">
        <v>2820</v>
      </c>
      <c r="AP523" s="178">
        <v>0</v>
      </c>
      <c r="AQ523" s="84">
        <v>0</v>
      </c>
      <c r="AR523" s="178">
        <v>0</v>
      </c>
      <c r="AS523" s="84">
        <v>0</v>
      </c>
      <c r="AT523" s="178">
        <v>0</v>
      </c>
      <c r="AU523" s="84">
        <v>161.96000000000004</v>
      </c>
      <c r="AV523" s="178">
        <v>0</v>
      </c>
      <c r="AW523" s="84">
        <v>0</v>
      </c>
      <c r="AX523" s="178">
        <v>0</v>
      </c>
      <c r="AY523" s="84">
        <v>0</v>
      </c>
      <c r="AZ523" s="178">
        <v>0</v>
      </c>
      <c r="BA523" s="84">
        <v>6.25</v>
      </c>
      <c r="BB523" s="178"/>
      <c r="BC523" s="237"/>
      <c r="BD523" s="213"/>
      <c r="BE523" s="185"/>
      <c r="BH523" s="181">
        <f>+BK523-AC523</f>
        <v>3000</v>
      </c>
      <c r="BI523" s="181">
        <f>+BL523-AD523</f>
        <v>2988.21</v>
      </c>
      <c r="BJ523" s="182"/>
      <c r="BK523" s="181">
        <v>3000</v>
      </c>
      <c r="BL523" s="181">
        <v>2988.21</v>
      </c>
    </row>
    <row r="524" spans="1:64" ht="20.100000000000001" hidden="1" customHeight="1" x14ac:dyDescent="0.25">
      <c r="A524" s="16"/>
      <c r="B524" s="10"/>
      <c r="C524" s="16"/>
      <c r="D524" s="16"/>
      <c r="E524" s="10"/>
      <c r="F524" s="108"/>
      <c r="G524" s="116"/>
      <c r="H524" s="116"/>
      <c r="I524" s="116"/>
      <c r="J524" s="117"/>
      <c r="K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AC524" s="89"/>
      <c r="AD524" s="213"/>
      <c r="AE524" s="89"/>
      <c r="AF524" s="266"/>
      <c r="AG524" s="179"/>
      <c r="AH524" s="203"/>
      <c r="AI524" s="179"/>
      <c r="AJ524" s="178"/>
      <c r="AK524" s="179"/>
      <c r="AL524" s="178"/>
      <c r="AM524" s="179"/>
      <c r="AN524" s="178"/>
      <c r="AO524" s="179"/>
      <c r="AP524" s="178"/>
      <c r="AQ524" s="84"/>
      <c r="AR524" s="178"/>
      <c r="AS524" s="84"/>
      <c r="AT524" s="178"/>
      <c r="AU524" s="84"/>
      <c r="AV524" s="178"/>
      <c r="AW524" s="84"/>
      <c r="AX524" s="178"/>
      <c r="AY524" s="84"/>
      <c r="AZ524" s="178"/>
      <c r="BA524" s="84"/>
      <c r="BB524" s="178"/>
      <c r="BC524" s="237"/>
      <c r="BD524" s="213"/>
      <c r="BE524" s="185"/>
      <c r="BH524" s="169"/>
      <c r="BI524" s="169"/>
    </row>
    <row r="525" spans="1:64" ht="20.100000000000001" hidden="1" customHeight="1" x14ac:dyDescent="0.25">
      <c r="A525" s="17"/>
      <c r="B525" s="15"/>
      <c r="C525" s="16"/>
      <c r="D525" s="16"/>
      <c r="E525" s="17"/>
      <c r="F525" s="111"/>
      <c r="G525" s="112"/>
      <c r="H525" s="112"/>
      <c r="I525" s="112"/>
      <c r="J525" s="113"/>
      <c r="K525" s="113"/>
      <c r="L525" s="113"/>
      <c r="M525" s="113"/>
      <c r="N525" s="113"/>
      <c r="O525" s="113"/>
      <c r="P525" s="113"/>
      <c r="Q525" s="113"/>
      <c r="R525" s="113"/>
      <c r="S525" s="113"/>
      <c r="T525" s="113"/>
      <c r="U525" s="113"/>
      <c r="AC525" s="89"/>
      <c r="AD525" s="213"/>
      <c r="AE525" s="89"/>
      <c r="AF525" s="266">
        <v>0</v>
      </c>
      <c r="AG525" s="179">
        <v>0</v>
      </c>
      <c r="AH525" s="203">
        <v>0</v>
      </c>
      <c r="AI525" s="179">
        <v>0</v>
      </c>
      <c r="AJ525" s="178">
        <v>0</v>
      </c>
      <c r="AK525" s="179">
        <v>749.57</v>
      </c>
      <c r="AL525" s="178">
        <v>0</v>
      </c>
      <c r="AM525" s="180">
        <v>0</v>
      </c>
      <c r="AN525" s="178">
        <v>0</v>
      </c>
      <c r="AO525" s="179">
        <v>0</v>
      </c>
      <c r="AP525" s="178">
        <v>0</v>
      </c>
      <c r="AQ525" s="84">
        <v>0</v>
      </c>
      <c r="AR525" s="178">
        <v>0</v>
      </c>
      <c r="AS525" s="84">
        <v>0</v>
      </c>
      <c r="AT525" s="178">
        <v>0</v>
      </c>
      <c r="AU525" s="84">
        <v>0</v>
      </c>
      <c r="AV525" s="178">
        <v>0</v>
      </c>
      <c r="AW525" s="84">
        <v>0</v>
      </c>
      <c r="AX525" s="178">
        <v>0</v>
      </c>
      <c r="AY525" s="84">
        <v>0</v>
      </c>
      <c r="AZ525" s="178">
        <v>0</v>
      </c>
      <c r="BA525" s="84">
        <v>109.45000000000005</v>
      </c>
      <c r="BB525" s="178"/>
      <c r="BC525" s="237"/>
      <c r="BD525" s="213"/>
      <c r="BE525" s="185"/>
      <c r="BH525" s="181">
        <f>+BK525-AC525</f>
        <v>1000</v>
      </c>
      <c r="BI525" s="181">
        <f>+BL525-AD525</f>
        <v>859.0200000000001</v>
      </c>
      <c r="BJ525" s="182"/>
      <c r="BK525" s="181">
        <v>1000</v>
      </c>
      <c r="BL525" s="181">
        <v>859.0200000000001</v>
      </c>
    </row>
    <row r="526" spans="1:64" ht="20.100000000000001" hidden="1" customHeight="1" x14ac:dyDescent="0.25">
      <c r="A526" s="23" t="s">
        <v>8</v>
      </c>
      <c r="B526" s="519" t="s">
        <v>216</v>
      </c>
      <c r="C526" s="519"/>
      <c r="D526" s="519"/>
      <c r="E526" s="17"/>
      <c r="F526" s="111"/>
      <c r="G526" s="112"/>
      <c r="H526" s="112"/>
      <c r="I526" s="112"/>
      <c r="J526" s="113"/>
      <c r="K526" s="113"/>
      <c r="L526" s="113"/>
      <c r="M526" s="113"/>
      <c r="N526" s="113"/>
      <c r="O526" s="113"/>
      <c r="P526" s="113"/>
      <c r="Q526" s="113"/>
      <c r="R526" s="113"/>
      <c r="S526" s="113"/>
      <c r="T526" s="113"/>
      <c r="U526" s="113"/>
      <c r="AC526" s="89"/>
      <c r="AD526" s="213"/>
      <c r="AE526" s="89"/>
      <c r="AF526" s="266"/>
      <c r="AG526" s="179"/>
      <c r="AH526" s="203"/>
      <c r="AI526" s="179"/>
      <c r="AJ526" s="178"/>
      <c r="AK526" s="179"/>
      <c r="AL526" s="178"/>
      <c r="AM526" s="179"/>
      <c r="AN526" s="178"/>
      <c r="AO526" s="179"/>
      <c r="AP526" s="178"/>
      <c r="AQ526" s="84"/>
      <c r="AR526" s="178"/>
      <c r="AS526" s="84"/>
      <c r="AT526" s="178"/>
      <c r="AU526" s="84"/>
      <c r="AV526" s="178"/>
      <c r="AW526" s="84"/>
      <c r="AX526" s="178"/>
      <c r="AY526" s="84"/>
      <c r="AZ526" s="178"/>
      <c r="BA526" s="84"/>
      <c r="BB526" s="178"/>
      <c r="BC526" s="237"/>
      <c r="BD526" s="213"/>
      <c r="BE526" s="185"/>
      <c r="BH526" s="169"/>
      <c r="BI526" s="169"/>
    </row>
    <row r="527" spans="1:64" ht="20.100000000000001" hidden="1" customHeight="1" x14ac:dyDescent="0.25">
      <c r="A527" s="18" t="s">
        <v>9</v>
      </c>
      <c r="B527" s="520" t="s">
        <v>10</v>
      </c>
      <c r="C527" s="520"/>
      <c r="D527" s="520"/>
      <c r="E527" s="520"/>
      <c r="F527" s="520"/>
      <c r="G527" s="520"/>
      <c r="H527" s="520"/>
      <c r="I527" s="114"/>
      <c r="J527" s="115"/>
      <c r="K527" s="115"/>
      <c r="L527" s="115"/>
      <c r="M527" s="115"/>
      <c r="N527" s="115"/>
      <c r="O527" s="115"/>
      <c r="P527" s="115"/>
      <c r="Q527" s="115"/>
      <c r="R527" s="115"/>
      <c r="S527" s="115"/>
      <c r="T527" s="115"/>
      <c r="U527" s="115"/>
      <c r="AC527" s="89"/>
      <c r="AD527" s="213"/>
      <c r="AE527" s="89"/>
      <c r="AF527" s="266">
        <v>0</v>
      </c>
      <c r="AG527" s="179">
        <v>2561.5</v>
      </c>
      <c r="AH527" s="203">
        <v>101000</v>
      </c>
      <c r="AI527" s="179">
        <v>19561.5</v>
      </c>
      <c r="AJ527" s="178">
        <v>0</v>
      </c>
      <c r="AK527" s="179">
        <v>18011.5</v>
      </c>
      <c r="AL527" s="178">
        <v>0</v>
      </c>
      <c r="AM527" s="180">
        <v>35811.5</v>
      </c>
      <c r="AN527" s="178">
        <v>0</v>
      </c>
      <c r="AO527" s="179">
        <v>48681.5</v>
      </c>
      <c r="AP527" s="178">
        <v>0</v>
      </c>
      <c r="AQ527" s="84">
        <v>16454.5</v>
      </c>
      <c r="AR527" s="178">
        <v>0</v>
      </c>
      <c r="AS527" s="84">
        <v>2105.9199999999837</v>
      </c>
      <c r="AT527" s="178">
        <v>0</v>
      </c>
      <c r="AU527" s="84">
        <v>1851.0100000000093</v>
      </c>
      <c r="AV527" s="178">
        <v>0</v>
      </c>
      <c r="AW527" s="84">
        <v>0</v>
      </c>
      <c r="AX527" s="178">
        <v>0</v>
      </c>
      <c r="AY527" s="84">
        <v>0</v>
      </c>
      <c r="AZ527" s="178">
        <v>0</v>
      </c>
      <c r="BA527" s="84">
        <v>930.20000000001164</v>
      </c>
      <c r="BB527" s="178"/>
      <c r="BC527" s="237"/>
      <c r="BD527" s="213"/>
      <c r="BE527" s="185"/>
      <c r="BH527" s="181">
        <f>+BK527-AC527</f>
        <v>152945</v>
      </c>
      <c r="BI527" s="181">
        <f>+BL527-AD527</f>
        <v>145969.13</v>
      </c>
      <c r="BJ527" s="182"/>
      <c r="BK527" s="181">
        <v>152945</v>
      </c>
      <c r="BL527" s="181">
        <v>145969.13</v>
      </c>
    </row>
    <row r="528" spans="1:64" ht="20.100000000000001" hidden="1" customHeight="1" x14ac:dyDescent="0.25">
      <c r="A528" s="16"/>
      <c r="B528" s="67" t="s">
        <v>217</v>
      </c>
      <c r="C528" s="505" t="s">
        <v>218</v>
      </c>
      <c r="D528" s="505"/>
      <c r="E528" s="505"/>
      <c r="F528" s="505"/>
      <c r="G528" s="505"/>
      <c r="H528" s="505"/>
      <c r="I528" s="114"/>
      <c r="J528" s="115"/>
      <c r="K528" s="115"/>
      <c r="L528" s="115"/>
      <c r="M528" s="115"/>
      <c r="N528" s="115"/>
      <c r="O528" s="115"/>
      <c r="P528" s="115"/>
      <c r="Q528" s="115"/>
      <c r="R528" s="115"/>
      <c r="S528" s="115"/>
      <c r="T528" s="115"/>
      <c r="U528" s="115"/>
      <c r="AC528" s="89"/>
      <c r="AD528" s="213"/>
      <c r="AE528" s="89"/>
      <c r="AF528" s="266"/>
      <c r="AG528" s="179"/>
      <c r="AH528" s="203"/>
      <c r="AI528" s="179"/>
      <c r="AJ528" s="178"/>
      <c r="AK528" s="179"/>
      <c r="AL528" s="178"/>
      <c r="AM528" s="179"/>
      <c r="AN528" s="178"/>
      <c r="AO528" s="179"/>
      <c r="AP528" s="178"/>
      <c r="AQ528" s="84"/>
      <c r="AR528" s="178"/>
      <c r="AS528" s="84"/>
      <c r="AT528" s="178"/>
      <c r="AU528" s="84"/>
      <c r="AV528" s="178"/>
      <c r="AW528" s="84"/>
      <c r="AX528" s="178"/>
      <c r="AY528" s="84"/>
      <c r="AZ528" s="178"/>
      <c r="BA528" s="84"/>
      <c r="BB528" s="178"/>
      <c r="BC528" s="237"/>
      <c r="BD528" s="213"/>
      <c r="BE528" s="185"/>
      <c r="BH528" s="169"/>
      <c r="BI528" s="169"/>
    </row>
    <row r="529" spans="1:64" ht="20.100000000000001" hidden="1" customHeight="1" x14ac:dyDescent="0.25">
      <c r="A529" s="506" t="s">
        <v>12</v>
      </c>
      <c r="B529" s="506" t="s">
        <v>13</v>
      </c>
      <c r="C529" s="545" t="s">
        <v>14</v>
      </c>
      <c r="D529" s="545" t="s">
        <v>15</v>
      </c>
      <c r="E529" s="506" t="s">
        <v>16</v>
      </c>
      <c r="F529" s="140"/>
      <c r="G529" s="575"/>
      <c r="H529" s="532"/>
      <c r="I529" s="116"/>
      <c r="J529" s="117"/>
      <c r="K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AC529" s="89"/>
      <c r="AD529" s="213"/>
      <c r="AE529" s="89"/>
      <c r="AF529" s="266"/>
      <c r="AG529" s="179"/>
      <c r="AH529" s="203"/>
      <c r="AI529" s="179"/>
      <c r="AJ529" s="178"/>
      <c r="AK529" s="179"/>
      <c r="AL529" s="178"/>
      <c r="AM529" s="179"/>
      <c r="AN529" s="178"/>
      <c r="AO529" s="179"/>
      <c r="AP529" s="178"/>
      <c r="AQ529" s="84"/>
      <c r="AR529" s="178"/>
      <c r="AS529" s="84"/>
      <c r="AT529" s="178"/>
      <c r="AU529" s="84"/>
      <c r="AV529" s="178"/>
      <c r="AW529" s="84"/>
      <c r="AX529" s="178"/>
      <c r="AY529" s="84"/>
      <c r="AZ529" s="178"/>
      <c r="BA529" s="84"/>
      <c r="BB529" s="178"/>
      <c r="BC529" s="237"/>
      <c r="BD529" s="213"/>
      <c r="BE529" s="185"/>
      <c r="BH529" s="169"/>
      <c r="BI529" s="169"/>
    </row>
    <row r="530" spans="1:64" ht="20.100000000000001" hidden="1" customHeight="1" x14ac:dyDescent="0.25">
      <c r="A530" s="508"/>
      <c r="B530" s="508"/>
      <c r="C530" s="546"/>
      <c r="D530" s="547"/>
      <c r="E530" s="507"/>
      <c r="F530" s="141"/>
      <c r="G530" s="575"/>
      <c r="H530" s="532"/>
      <c r="I530" s="116"/>
      <c r="J530" s="117"/>
      <c r="K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AC530" s="89"/>
      <c r="AD530" s="213"/>
      <c r="AE530" s="89"/>
      <c r="AF530" s="266"/>
      <c r="AG530" s="179"/>
      <c r="AH530" s="203"/>
      <c r="AI530" s="179"/>
      <c r="AJ530" s="178"/>
      <c r="AK530" s="179"/>
      <c r="AL530" s="178"/>
      <c r="AM530" s="179"/>
      <c r="AN530" s="178"/>
      <c r="AO530" s="179"/>
      <c r="AP530" s="178"/>
      <c r="AQ530" s="84"/>
      <c r="AR530" s="178"/>
      <c r="AS530" s="84"/>
      <c r="AT530" s="178"/>
      <c r="AU530" s="84"/>
      <c r="AV530" s="178"/>
      <c r="AW530" s="84"/>
      <c r="AX530" s="178"/>
      <c r="AY530" s="84"/>
      <c r="AZ530" s="178"/>
      <c r="BA530" s="84"/>
      <c r="BB530" s="178"/>
      <c r="BC530" s="237"/>
      <c r="BD530" s="213"/>
      <c r="BE530" s="185"/>
      <c r="BH530" s="169"/>
      <c r="BI530" s="169"/>
    </row>
    <row r="531" spans="1:64" ht="24.75" hidden="1" customHeight="1" x14ac:dyDescent="0.25">
      <c r="A531" s="16"/>
      <c r="B531" s="12"/>
      <c r="C531" s="11"/>
      <c r="D531" s="11" t="s">
        <v>219</v>
      </c>
      <c r="E531" s="12" t="s">
        <v>147</v>
      </c>
      <c r="F531" s="136"/>
      <c r="G531" s="576">
        <v>2021</v>
      </c>
      <c r="H531" s="578">
        <v>2022</v>
      </c>
      <c r="I531" s="116"/>
      <c r="J531" s="117"/>
      <c r="K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AC531" s="89"/>
      <c r="AD531" s="213"/>
      <c r="AE531" s="89"/>
      <c r="AF531" s="266">
        <v>0</v>
      </c>
      <c r="AG531" s="179">
        <v>0</v>
      </c>
      <c r="AH531" s="203">
        <v>0</v>
      </c>
      <c r="AI531" s="179">
        <v>0</v>
      </c>
      <c r="AJ531" s="178">
        <v>0</v>
      </c>
      <c r="AK531" s="179">
        <v>0</v>
      </c>
      <c r="AL531" s="178">
        <v>0</v>
      </c>
      <c r="AM531" s="180">
        <v>0</v>
      </c>
      <c r="AN531" s="178">
        <v>0</v>
      </c>
      <c r="AO531" s="179">
        <v>0</v>
      </c>
      <c r="AP531" s="178">
        <v>0</v>
      </c>
      <c r="AQ531" s="84">
        <v>0</v>
      </c>
      <c r="AR531" s="178">
        <v>0</v>
      </c>
      <c r="AS531" s="84">
        <v>4999.47</v>
      </c>
      <c r="AT531" s="178">
        <v>0</v>
      </c>
      <c r="AU531" s="84">
        <v>0</v>
      </c>
      <c r="AV531" s="178">
        <v>0</v>
      </c>
      <c r="AW531" s="84">
        <v>0</v>
      </c>
      <c r="AX531" s="178">
        <v>0</v>
      </c>
      <c r="AY531" s="84">
        <v>0</v>
      </c>
      <c r="AZ531" s="178">
        <v>0</v>
      </c>
      <c r="BA531" s="84">
        <v>0</v>
      </c>
      <c r="BB531" s="178"/>
      <c r="BC531" s="237"/>
      <c r="BD531" s="213"/>
      <c r="BE531" s="185"/>
      <c r="BH531" s="181">
        <f>+BK531-AC531</f>
        <v>5000</v>
      </c>
      <c r="BI531" s="181">
        <f>+BL531-AD531</f>
        <v>4999.47</v>
      </c>
      <c r="BJ531" s="182"/>
      <c r="BK531" s="181">
        <v>5000</v>
      </c>
      <c r="BL531" s="181">
        <v>4999.47</v>
      </c>
    </row>
    <row r="532" spans="1:64" ht="20.100000000000001" hidden="1" customHeight="1" x14ac:dyDescent="0.25">
      <c r="A532" s="10">
        <v>9002</v>
      </c>
      <c r="B532" s="64" t="s">
        <v>220</v>
      </c>
      <c r="C532" s="27" t="s">
        <v>221</v>
      </c>
      <c r="D532" s="13" t="s">
        <v>222</v>
      </c>
      <c r="E532" s="9" t="s">
        <v>46</v>
      </c>
      <c r="F532" s="142"/>
      <c r="G532" s="577"/>
      <c r="H532" s="579"/>
      <c r="I532" s="116"/>
      <c r="J532" s="117"/>
      <c r="K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AC532" s="89"/>
      <c r="AD532" s="213"/>
      <c r="AE532" s="89"/>
      <c r="AF532" s="266"/>
      <c r="AG532" s="179"/>
      <c r="AH532" s="203"/>
      <c r="AI532" s="179"/>
      <c r="AJ532" s="178"/>
      <c r="AK532" s="179"/>
      <c r="AL532" s="178"/>
      <c r="AM532" s="179"/>
      <c r="AN532" s="178"/>
      <c r="AO532" s="179"/>
      <c r="AP532" s="178"/>
      <c r="AQ532" s="84"/>
      <c r="AR532" s="178"/>
      <c r="AS532" s="84"/>
      <c r="AT532" s="178"/>
      <c r="AU532" s="84"/>
      <c r="AV532" s="178"/>
      <c r="AW532" s="84"/>
      <c r="AX532" s="178"/>
      <c r="AY532" s="84"/>
      <c r="AZ532" s="178"/>
      <c r="BA532" s="84"/>
      <c r="BB532" s="178"/>
      <c r="BC532" s="237"/>
      <c r="BD532" s="213"/>
      <c r="BE532" s="185"/>
      <c r="BH532" s="169"/>
      <c r="BI532" s="169"/>
    </row>
    <row r="533" spans="1:64" ht="20.100000000000001" hidden="1" customHeight="1" x14ac:dyDescent="0.25">
      <c r="A533" s="16"/>
      <c r="B533" s="9"/>
      <c r="C533" s="13"/>
      <c r="D533" s="13" t="s">
        <v>223</v>
      </c>
      <c r="E533" s="9"/>
      <c r="F533" s="125"/>
      <c r="G533" s="121"/>
      <c r="H533" s="121"/>
      <c r="I533" s="116"/>
      <c r="J533" s="117"/>
      <c r="K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AC533" s="89"/>
      <c r="AD533" s="213"/>
      <c r="AE533" s="89"/>
      <c r="AF533" s="266">
        <v>0</v>
      </c>
      <c r="AG533" s="179">
        <v>0</v>
      </c>
      <c r="AH533" s="203">
        <v>0</v>
      </c>
      <c r="AI533" s="179">
        <v>0</v>
      </c>
      <c r="AJ533" s="178">
        <v>0</v>
      </c>
      <c r="AK533" s="179">
        <v>928.9</v>
      </c>
      <c r="AL533" s="178">
        <v>0</v>
      </c>
      <c r="AM533" s="180">
        <v>0</v>
      </c>
      <c r="AN533" s="178">
        <v>0</v>
      </c>
      <c r="AO533" s="179">
        <v>0</v>
      </c>
      <c r="AP533" s="178">
        <v>0</v>
      </c>
      <c r="AQ533" s="84">
        <v>1362.9</v>
      </c>
      <c r="AR533" s="178">
        <v>0</v>
      </c>
      <c r="AS533" s="84">
        <v>0</v>
      </c>
      <c r="AT533" s="178">
        <v>0</v>
      </c>
      <c r="AU533" s="84">
        <v>0</v>
      </c>
      <c r="AV533" s="178">
        <v>0</v>
      </c>
      <c r="AW533" s="84">
        <v>0</v>
      </c>
      <c r="AX533" s="178">
        <v>0</v>
      </c>
      <c r="AY533" s="84">
        <v>0</v>
      </c>
      <c r="AZ533" s="178">
        <v>0</v>
      </c>
      <c r="BA533" s="84">
        <v>0</v>
      </c>
      <c r="BB533" s="178"/>
      <c r="BC533" s="237"/>
      <c r="BD533" s="213"/>
      <c r="BE533" s="185"/>
      <c r="BH533" s="181">
        <f>+BK533-AC533</f>
        <v>2500</v>
      </c>
      <c r="BI533" s="181">
        <f>+BL533-AD533</f>
        <v>2291.8000000000002</v>
      </c>
      <c r="BJ533" s="182"/>
      <c r="BK533" s="181">
        <v>2500</v>
      </c>
      <c r="BL533" s="181">
        <v>2291.8000000000002</v>
      </c>
    </row>
    <row r="534" spans="1:64" ht="20.100000000000001" hidden="1" customHeight="1" x14ac:dyDescent="0.25">
      <c r="A534" s="16"/>
      <c r="B534" s="9"/>
      <c r="C534" s="13"/>
      <c r="D534" s="13" t="s">
        <v>224</v>
      </c>
      <c r="E534" s="9" t="s">
        <v>225</v>
      </c>
      <c r="F534" s="125"/>
      <c r="G534" s="121"/>
      <c r="H534" s="121"/>
      <c r="I534" s="116"/>
      <c r="J534" s="117"/>
      <c r="K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AC534" s="89"/>
      <c r="AD534" s="213"/>
      <c r="AE534" s="89"/>
      <c r="AF534" s="266"/>
      <c r="AG534" s="179"/>
      <c r="AH534" s="203"/>
      <c r="AI534" s="179"/>
      <c r="AJ534" s="178"/>
      <c r="AK534" s="179"/>
      <c r="AL534" s="178"/>
      <c r="AM534" s="179"/>
      <c r="AN534" s="178"/>
      <c r="AO534" s="179"/>
      <c r="AP534" s="178"/>
      <c r="AQ534" s="84"/>
      <c r="AR534" s="178"/>
      <c r="AS534" s="84"/>
      <c r="AT534" s="178"/>
      <c r="AU534" s="84"/>
      <c r="AV534" s="178"/>
      <c r="AW534" s="84"/>
      <c r="AX534" s="178"/>
      <c r="AY534" s="84"/>
      <c r="AZ534" s="178"/>
      <c r="BA534" s="84"/>
      <c r="BB534" s="178"/>
      <c r="BC534" s="237"/>
      <c r="BD534" s="213"/>
      <c r="BE534" s="185"/>
      <c r="BH534" s="169"/>
      <c r="BI534" s="169"/>
    </row>
    <row r="535" spans="1:64" ht="20.100000000000001" hidden="1" customHeight="1" x14ac:dyDescent="0.25">
      <c r="A535" s="16"/>
      <c r="B535" s="9"/>
      <c r="C535" s="13"/>
      <c r="D535" s="13" t="s">
        <v>226</v>
      </c>
      <c r="E535" s="9" t="s">
        <v>144</v>
      </c>
      <c r="F535" s="125"/>
      <c r="G535" s="121"/>
      <c r="H535" s="121"/>
      <c r="I535" s="116"/>
      <c r="J535" s="117"/>
      <c r="K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AC535" s="89"/>
      <c r="AD535" s="213"/>
      <c r="AE535" s="89"/>
      <c r="AF535" s="266">
        <v>0</v>
      </c>
      <c r="AG535" s="179">
        <v>0</v>
      </c>
      <c r="AH535" s="203">
        <v>0</v>
      </c>
      <c r="AI535" s="179">
        <v>0</v>
      </c>
      <c r="AJ535" s="178">
        <v>0</v>
      </c>
      <c r="AK535" s="179">
        <v>0</v>
      </c>
      <c r="AL535" s="178">
        <v>0</v>
      </c>
      <c r="AM535" s="180">
        <v>0</v>
      </c>
      <c r="AN535" s="178">
        <v>0</v>
      </c>
      <c r="AO535" s="209">
        <v>1197</v>
      </c>
      <c r="AP535" s="178">
        <v>0</v>
      </c>
      <c r="AQ535" s="84">
        <v>0</v>
      </c>
      <c r="AR535" s="178">
        <v>0</v>
      </c>
      <c r="AS535" s="84">
        <v>0</v>
      </c>
      <c r="AT535" s="178">
        <v>0</v>
      </c>
      <c r="AU535" s="84">
        <v>0</v>
      </c>
      <c r="AV535" s="178">
        <v>0</v>
      </c>
      <c r="AW535" s="84">
        <v>0</v>
      </c>
      <c r="AX535" s="178">
        <v>0</v>
      </c>
      <c r="AY535" s="84">
        <v>0</v>
      </c>
      <c r="AZ535" s="178">
        <v>0</v>
      </c>
      <c r="BA535" s="84">
        <v>0</v>
      </c>
      <c r="BB535" s="178"/>
      <c r="BC535" s="237"/>
      <c r="BD535" s="213"/>
      <c r="BE535" s="185"/>
      <c r="BH535" s="181">
        <f>+BK535-AC535</f>
        <v>1500</v>
      </c>
      <c r="BI535" s="181">
        <f>+BL535-AD535</f>
        <v>1197</v>
      </c>
      <c r="BJ535" s="182"/>
      <c r="BK535" s="181">
        <v>1500</v>
      </c>
      <c r="BL535" s="181">
        <v>1197</v>
      </c>
    </row>
    <row r="536" spans="1:64" ht="20.100000000000001" hidden="1" customHeight="1" x14ac:dyDescent="0.25">
      <c r="A536" s="16"/>
      <c r="B536" s="9"/>
      <c r="C536" s="13"/>
      <c r="D536" s="13" t="s">
        <v>227</v>
      </c>
      <c r="E536" s="9" t="s">
        <v>144</v>
      </c>
      <c r="F536" s="125"/>
      <c r="G536" s="121"/>
      <c r="H536" s="121"/>
      <c r="I536" s="116"/>
      <c r="J536" s="117"/>
      <c r="K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AC536" s="89"/>
      <c r="AD536" s="213"/>
      <c r="AE536" s="89"/>
      <c r="AF536" s="266"/>
      <c r="AG536" s="179"/>
      <c r="AH536" s="203"/>
      <c r="AI536" s="179"/>
      <c r="AJ536" s="178"/>
      <c r="AK536" s="179"/>
      <c r="AL536" s="178"/>
      <c r="AM536" s="179"/>
      <c r="AN536" s="178"/>
      <c r="AO536" s="179"/>
      <c r="AP536" s="178"/>
      <c r="AQ536" s="84"/>
      <c r="AR536" s="178"/>
      <c r="AS536" s="84"/>
      <c r="AT536" s="178"/>
      <c r="AU536" s="84"/>
      <c r="AV536" s="178"/>
      <c r="AW536" s="84"/>
      <c r="AX536" s="178"/>
      <c r="AY536" s="84"/>
      <c r="AZ536" s="178"/>
      <c r="BA536" s="84"/>
      <c r="BB536" s="178"/>
      <c r="BC536" s="237"/>
      <c r="BD536" s="213"/>
      <c r="BE536" s="185"/>
      <c r="BH536" s="169"/>
      <c r="BI536" s="169"/>
    </row>
    <row r="537" spans="1:64" ht="20.100000000000001" hidden="1" customHeight="1" x14ac:dyDescent="0.25">
      <c r="A537" s="16"/>
      <c r="B537" s="9"/>
      <c r="C537" s="13"/>
      <c r="D537" s="13" t="s">
        <v>228</v>
      </c>
      <c r="E537" s="9" t="s">
        <v>229</v>
      </c>
      <c r="F537" s="125"/>
      <c r="G537" s="125"/>
      <c r="H537" s="125"/>
      <c r="I537" s="108"/>
      <c r="J537" s="109"/>
      <c r="K537" s="109"/>
      <c r="L537" s="109"/>
      <c r="M537" s="109"/>
      <c r="N537" s="109"/>
      <c r="O537" s="109"/>
      <c r="P537" s="109"/>
      <c r="Q537" s="109"/>
      <c r="R537" s="109"/>
      <c r="S537" s="109"/>
      <c r="T537" s="109"/>
      <c r="U537" s="109"/>
      <c r="AC537" s="89"/>
      <c r="AD537" s="213"/>
      <c r="AE537" s="89"/>
      <c r="AF537" s="266"/>
      <c r="AG537" s="179"/>
      <c r="AH537" s="203"/>
      <c r="AI537" s="179"/>
      <c r="AJ537" s="178"/>
      <c r="AK537" s="179"/>
      <c r="AL537" s="178"/>
      <c r="AM537" s="179"/>
      <c r="AN537" s="178"/>
      <c r="AO537" s="179"/>
      <c r="AP537" s="178"/>
      <c r="AQ537" s="84"/>
      <c r="AR537" s="178"/>
      <c r="AS537" s="84"/>
      <c r="AT537" s="178"/>
      <c r="AU537" s="84"/>
      <c r="AV537" s="178"/>
      <c r="AW537" s="84"/>
      <c r="AX537" s="178"/>
      <c r="AY537" s="84"/>
      <c r="AZ537" s="178"/>
      <c r="BA537" s="84"/>
      <c r="BB537" s="178"/>
      <c r="BC537" s="237"/>
      <c r="BD537" s="213"/>
      <c r="BE537" s="185"/>
      <c r="BH537" s="169"/>
      <c r="BI537" s="169"/>
    </row>
    <row r="538" spans="1:64" ht="20.100000000000001" hidden="1" customHeight="1" x14ac:dyDescent="0.25">
      <c r="A538" s="16"/>
      <c r="B538" s="9"/>
      <c r="C538" s="13"/>
      <c r="D538" s="16" t="s">
        <v>230</v>
      </c>
      <c r="E538" s="9" t="s">
        <v>229</v>
      </c>
      <c r="F538" s="143"/>
      <c r="G538" s="143"/>
      <c r="H538" s="143"/>
      <c r="I538" s="108"/>
      <c r="J538" s="109"/>
      <c r="K538" s="109"/>
      <c r="L538" s="109"/>
      <c r="M538" s="109"/>
      <c r="N538" s="109"/>
      <c r="O538" s="109"/>
      <c r="P538" s="109"/>
      <c r="Q538" s="109"/>
      <c r="R538" s="109"/>
      <c r="S538" s="109"/>
      <c r="T538" s="109"/>
      <c r="U538" s="109"/>
      <c r="AC538" s="89"/>
      <c r="AD538" s="213"/>
      <c r="AE538" s="89"/>
      <c r="AF538" s="266">
        <v>0</v>
      </c>
      <c r="AG538" s="179">
        <v>0</v>
      </c>
      <c r="AH538" s="203">
        <v>0</v>
      </c>
      <c r="AI538" s="179">
        <v>0</v>
      </c>
      <c r="AJ538" s="178">
        <v>0</v>
      </c>
      <c r="AK538" s="179">
        <v>0</v>
      </c>
      <c r="AL538" s="178">
        <v>0</v>
      </c>
      <c r="AM538" s="180">
        <v>0</v>
      </c>
      <c r="AN538" s="178">
        <v>0</v>
      </c>
      <c r="AO538" s="209">
        <v>752</v>
      </c>
      <c r="AP538" s="178">
        <v>0</v>
      </c>
      <c r="AQ538" s="84">
        <v>0</v>
      </c>
      <c r="AR538" s="178">
        <v>0</v>
      </c>
      <c r="AS538" s="84">
        <v>0</v>
      </c>
      <c r="AT538" s="178">
        <v>0</v>
      </c>
      <c r="AU538" s="84">
        <v>0</v>
      </c>
      <c r="AV538" s="178">
        <v>0</v>
      </c>
      <c r="AW538" s="84">
        <v>0</v>
      </c>
      <c r="AX538" s="178">
        <v>0</v>
      </c>
      <c r="AY538" s="84">
        <v>179.79999999999995</v>
      </c>
      <c r="AZ538" s="178">
        <v>0</v>
      </c>
      <c r="BA538" s="84">
        <v>0</v>
      </c>
      <c r="BB538" s="178"/>
      <c r="BC538" s="237"/>
      <c r="BD538" s="213"/>
      <c r="BE538" s="185"/>
      <c r="BH538" s="181">
        <f>+BK538-AC538</f>
        <v>1000</v>
      </c>
      <c r="BI538" s="181">
        <f>+BL538-AD538</f>
        <v>931.8</v>
      </c>
      <c r="BJ538" s="182"/>
      <c r="BK538" s="181">
        <v>1000</v>
      </c>
      <c r="BL538" s="181">
        <v>931.8</v>
      </c>
    </row>
    <row r="539" spans="1:64" ht="20.100000000000001" hidden="1" customHeight="1" x14ac:dyDescent="0.25">
      <c r="A539" s="16"/>
      <c r="B539" s="9"/>
      <c r="C539" s="13"/>
      <c r="D539" s="13" t="s">
        <v>231</v>
      </c>
      <c r="E539" s="9" t="s">
        <v>229</v>
      </c>
      <c r="F539" s="125"/>
      <c r="G539" s="125"/>
      <c r="H539" s="125"/>
      <c r="I539" s="108"/>
      <c r="J539" s="109"/>
      <c r="K539" s="109"/>
      <c r="L539" s="109"/>
      <c r="M539" s="109"/>
      <c r="N539" s="109"/>
      <c r="O539" s="109"/>
      <c r="P539" s="109"/>
      <c r="Q539" s="109"/>
      <c r="R539" s="109"/>
      <c r="S539" s="109"/>
      <c r="T539" s="109"/>
      <c r="U539" s="109"/>
      <c r="AC539" s="89"/>
      <c r="AD539" s="213"/>
      <c r="AE539" s="89"/>
      <c r="AF539" s="266"/>
      <c r="AG539" s="179"/>
      <c r="AH539" s="203"/>
      <c r="AI539" s="179"/>
      <c r="AJ539" s="178"/>
      <c r="AK539" s="179"/>
      <c r="AL539" s="178"/>
      <c r="AM539" s="179"/>
      <c r="AN539" s="178"/>
      <c r="AO539" s="179"/>
      <c r="AP539" s="178"/>
      <c r="AQ539" s="84"/>
      <c r="AR539" s="178"/>
      <c r="AS539" s="84"/>
      <c r="AT539" s="178"/>
      <c r="AU539" s="84"/>
      <c r="AV539" s="178"/>
      <c r="AW539" s="84"/>
      <c r="AX539" s="178"/>
      <c r="AY539" s="84"/>
      <c r="AZ539" s="178"/>
      <c r="BA539" s="84"/>
      <c r="BB539" s="178"/>
      <c r="BC539" s="237"/>
      <c r="BD539" s="213"/>
      <c r="BE539" s="185"/>
      <c r="BH539" s="169"/>
      <c r="BI539" s="169"/>
    </row>
    <row r="540" spans="1:64" ht="20.100000000000001" hidden="1" customHeight="1" x14ac:dyDescent="0.25">
      <c r="A540" s="16"/>
      <c r="B540" s="9"/>
      <c r="C540" s="13"/>
      <c r="D540" s="13" t="s">
        <v>232</v>
      </c>
      <c r="E540" s="9" t="s">
        <v>229</v>
      </c>
      <c r="F540" s="125"/>
      <c r="G540" s="125"/>
      <c r="H540" s="125"/>
      <c r="I540" s="108"/>
      <c r="J540" s="109"/>
      <c r="K540" s="109"/>
      <c r="L540" s="109"/>
      <c r="M540" s="109"/>
      <c r="N540" s="109"/>
      <c r="O540" s="109"/>
      <c r="P540" s="109"/>
      <c r="Q540" s="109"/>
      <c r="R540" s="109"/>
      <c r="S540" s="109"/>
      <c r="T540" s="109"/>
      <c r="U540" s="109"/>
      <c r="AC540" s="89"/>
      <c r="AD540" s="213"/>
      <c r="AE540" s="89"/>
      <c r="AF540" s="266"/>
      <c r="AG540" s="179"/>
      <c r="AH540" s="203"/>
      <c r="AI540" s="179"/>
      <c r="AJ540" s="178"/>
      <c r="AK540" s="179"/>
      <c r="AL540" s="178"/>
      <c r="AM540" s="179"/>
      <c r="AN540" s="178"/>
      <c r="AO540" s="179"/>
      <c r="AP540" s="178"/>
      <c r="AQ540" s="84"/>
      <c r="AR540" s="178"/>
      <c r="AS540" s="84"/>
      <c r="AT540" s="178"/>
      <c r="AU540" s="84"/>
      <c r="AV540" s="178"/>
      <c r="AW540" s="84"/>
      <c r="AX540" s="178"/>
      <c r="AY540" s="84"/>
      <c r="AZ540" s="178"/>
      <c r="BA540" s="84"/>
      <c r="BB540" s="178"/>
      <c r="BC540" s="237"/>
      <c r="BD540" s="213"/>
      <c r="BE540" s="185"/>
      <c r="BH540" s="169"/>
      <c r="BI540" s="169"/>
    </row>
    <row r="541" spans="1:64" ht="20.100000000000001" hidden="1" customHeight="1" x14ac:dyDescent="0.25">
      <c r="A541" s="16"/>
      <c r="B541" s="9"/>
      <c r="C541" s="13"/>
      <c r="D541" s="13" t="s">
        <v>233</v>
      </c>
      <c r="E541" s="9" t="s">
        <v>229</v>
      </c>
      <c r="F541" s="125"/>
      <c r="G541" s="125"/>
      <c r="H541" s="125"/>
      <c r="I541" s="108"/>
      <c r="J541" s="109"/>
      <c r="K541" s="109"/>
      <c r="L541" s="109"/>
      <c r="M541" s="109"/>
      <c r="N541" s="109"/>
      <c r="O541" s="109"/>
      <c r="P541" s="109"/>
      <c r="Q541" s="109"/>
      <c r="R541" s="109"/>
      <c r="S541" s="109"/>
      <c r="T541" s="109"/>
      <c r="U541" s="109"/>
      <c r="AC541" s="89"/>
      <c r="AD541" s="213"/>
      <c r="AE541" s="89"/>
      <c r="AF541" s="266">
        <v>0</v>
      </c>
      <c r="AG541" s="179">
        <v>0</v>
      </c>
      <c r="AH541" s="203">
        <v>0</v>
      </c>
      <c r="AI541" s="179">
        <v>0</v>
      </c>
      <c r="AJ541" s="178">
        <v>0</v>
      </c>
      <c r="AK541" s="179">
        <v>0</v>
      </c>
      <c r="AL541" s="178">
        <v>0</v>
      </c>
      <c r="AM541" s="180">
        <v>0</v>
      </c>
      <c r="AN541" s="178">
        <v>0</v>
      </c>
      <c r="AO541" s="179">
        <v>0</v>
      </c>
      <c r="AP541" s="178">
        <v>0</v>
      </c>
      <c r="AQ541" s="84">
        <v>0</v>
      </c>
      <c r="AR541" s="178">
        <v>0</v>
      </c>
      <c r="AS541" s="84">
        <v>0</v>
      </c>
      <c r="AT541" s="178">
        <v>0</v>
      </c>
      <c r="AU541" s="84">
        <v>0</v>
      </c>
      <c r="AV541" s="178">
        <v>0</v>
      </c>
      <c r="AW541" s="84">
        <v>0</v>
      </c>
      <c r="AX541" s="178">
        <v>0</v>
      </c>
      <c r="AY541" s="84">
        <v>0</v>
      </c>
      <c r="AZ541" s="178">
        <v>0</v>
      </c>
      <c r="BA541" s="84">
        <v>0</v>
      </c>
      <c r="BB541" s="178"/>
      <c r="BC541" s="237"/>
      <c r="BD541" s="213"/>
      <c r="BE541" s="185"/>
      <c r="BH541" s="181">
        <f>+BK541-AC541</f>
        <v>0</v>
      </c>
      <c r="BI541" s="181">
        <f>+BL541-AD541</f>
        <v>0</v>
      </c>
      <c r="BJ541" s="182"/>
      <c r="BK541" s="181"/>
      <c r="BL541" s="181"/>
    </row>
    <row r="542" spans="1:64" ht="20.100000000000001" hidden="1" customHeight="1" x14ac:dyDescent="0.25">
      <c r="A542" s="16"/>
      <c r="B542" s="9"/>
      <c r="C542" s="13"/>
      <c r="D542" s="13" t="s">
        <v>234</v>
      </c>
      <c r="E542" s="9" t="s">
        <v>229</v>
      </c>
      <c r="F542" s="125"/>
      <c r="G542" s="125"/>
      <c r="H542" s="125"/>
      <c r="I542" s="108"/>
      <c r="J542" s="109"/>
      <c r="K542" s="109"/>
      <c r="L542" s="109"/>
      <c r="M542" s="109"/>
      <c r="N542" s="109"/>
      <c r="O542" s="109"/>
      <c r="P542" s="109"/>
      <c r="Q542" s="109"/>
      <c r="R542" s="109"/>
      <c r="S542" s="109"/>
      <c r="T542" s="109"/>
      <c r="U542" s="109"/>
      <c r="AC542" s="89"/>
      <c r="AD542" s="213"/>
      <c r="AE542" s="89"/>
      <c r="AF542" s="266"/>
      <c r="AG542" s="179"/>
      <c r="AH542" s="203"/>
      <c r="AI542" s="179"/>
      <c r="AJ542" s="178"/>
      <c r="AK542" s="179"/>
      <c r="AL542" s="178"/>
      <c r="AM542" s="179"/>
      <c r="AN542" s="178"/>
      <c r="AO542" s="179"/>
      <c r="AP542" s="178"/>
      <c r="AQ542" s="84"/>
      <c r="AR542" s="178"/>
      <c r="AS542" s="84"/>
      <c r="AT542" s="178"/>
      <c r="AU542" s="84"/>
      <c r="AV542" s="178"/>
      <c r="AW542" s="84"/>
      <c r="AX542" s="178"/>
      <c r="AY542" s="84"/>
      <c r="AZ542" s="178"/>
      <c r="BA542" s="84"/>
      <c r="BB542" s="178"/>
      <c r="BC542" s="237"/>
      <c r="BD542" s="213"/>
      <c r="BE542" s="185"/>
      <c r="BH542" s="169"/>
      <c r="BI542" s="169"/>
    </row>
    <row r="543" spans="1:64" ht="20.100000000000001" hidden="1" customHeight="1" x14ac:dyDescent="0.25">
      <c r="A543" s="16"/>
      <c r="B543" s="9"/>
      <c r="C543" s="13"/>
      <c r="D543" s="13" t="s">
        <v>235</v>
      </c>
      <c r="E543" s="9" t="s">
        <v>195</v>
      </c>
      <c r="F543" s="125"/>
      <c r="G543" s="125"/>
      <c r="H543" s="125"/>
      <c r="I543" s="108"/>
      <c r="J543" s="109"/>
      <c r="K543" s="109"/>
      <c r="L543" s="109"/>
      <c r="M543" s="109"/>
      <c r="N543" s="109"/>
      <c r="O543" s="109"/>
      <c r="P543" s="109"/>
      <c r="Q543" s="109"/>
      <c r="R543" s="109"/>
      <c r="S543" s="109"/>
      <c r="T543" s="109"/>
      <c r="U543" s="109"/>
      <c r="AC543" s="89"/>
      <c r="AD543" s="213"/>
      <c r="AE543" s="89"/>
      <c r="AF543" s="266">
        <v>0</v>
      </c>
      <c r="AG543" s="179">
        <v>3924</v>
      </c>
      <c r="AH543" s="203">
        <v>0</v>
      </c>
      <c r="AI543" s="179">
        <v>3924</v>
      </c>
      <c r="AJ543" s="178">
        <v>0</v>
      </c>
      <c r="AK543" s="179">
        <v>3924</v>
      </c>
      <c r="AL543" s="178">
        <v>0</v>
      </c>
      <c r="AM543" s="180">
        <v>3924</v>
      </c>
      <c r="AN543" s="178">
        <v>0</v>
      </c>
      <c r="AO543" s="179">
        <v>3924</v>
      </c>
      <c r="AP543" s="178">
        <v>0</v>
      </c>
      <c r="AQ543" s="84">
        <v>3924</v>
      </c>
      <c r="AR543" s="178">
        <v>0</v>
      </c>
      <c r="AS543" s="84">
        <v>4524</v>
      </c>
      <c r="AT543" s="178">
        <v>0</v>
      </c>
      <c r="AU543" s="84">
        <v>3924</v>
      </c>
      <c r="AV543" s="178">
        <v>0</v>
      </c>
      <c r="AW543" s="84">
        <v>3924</v>
      </c>
      <c r="AX543" s="178">
        <v>0</v>
      </c>
      <c r="AY543" s="84">
        <v>3882.2200000000012</v>
      </c>
      <c r="AZ543" s="178">
        <v>0</v>
      </c>
      <c r="BA543" s="84">
        <v>3603.2599999999948</v>
      </c>
      <c r="BB543" s="178"/>
      <c r="BC543" s="237"/>
      <c r="BD543" s="213"/>
      <c r="BE543" s="185"/>
      <c r="BH543" s="181">
        <f>+BK543-AC543</f>
        <v>48288</v>
      </c>
      <c r="BI543" s="181">
        <f>+BL543-AD543</f>
        <v>43401.479999999996</v>
      </c>
      <c r="BJ543" s="182"/>
      <c r="BK543" s="181">
        <v>48288</v>
      </c>
      <c r="BL543" s="181">
        <v>43401.479999999996</v>
      </c>
    </row>
    <row r="544" spans="1:64" ht="27" hidden="1" customHeight="1" x14ac:dyDescent="0.25">
      <c r="A544" s="16"/>
      <c r="B544" s="9"/>
      <c r="C544" s="13"/>
      <c r="D544" s="13" t="s">
        <v>236</v>
      </c>
      <c r="E544" s="9" t="s">
        <v>195</v>
      </c>
      <c r="F544" s="125"/>
      <c r="G544" s="125"/>
      <c r="H544" s="125"/>
      <c r="I544" s="108"/>
      <c r="J544" s="109"/>
      <c r="K544" s="109"/>
      <c r="L544" s="109"/>
      <c r="M544" s="109"/>
      <c r="N544" s="109"/>
      <c r="O544" s="109"/>
      <c r="P544" s="109"/>
      <c r="Q544" s="109"/>
      <c r="R544" s="109"/>
      <c r="S544" s="109"/>
      <c r="T544" s="109"/>
      <c r="U544" s="109"/>
      <c r="AC544" s="89"/>
      <c r="AD544" s="213"/>
      <c r="AE544" s="89"/>
      <c r="AF544" s="266"/>
      <c r="AG544" s="84"/>
      <c r="AH544" s="203"/>
      <c r="AI544" s="179"/>
      <c r="AJ544" s="178"/>
      <c r="AK544" s="84"/>
      <c r="AL544" s="178"/>
      <c r="AM544" s="84"/>
      <c r="AN544" s="178"/>
      <c r="AO544" s="179"/>
      <c r="AP544" s="178"/>
      <c r="AQ544" s="84"/>
      <c r="AR544" s="178"/>
      <c r="AS544" s="84"/>
      <c r="AT544" s="178"/>
      <c r="AU544" s="84"/>
      <c r="AV544" s="178"/>
      <c r="AW544" s="84"/>
      <c r="AX544" s="178"/>
      <c r="AY544" s="84"/>
      <c r="AZ544" s="178"/>
      <c r="BA544" s="84"/>
      <c r="BB544" s="178"/>
      <c r="BC544" s="237"/>
      <c r="BD544" s="213"/>
      <c r="BE544" s="185"/>
      <c r="BH544" s="205"/>
      <c r="BI544" s="205"/>
    </row>
    <row r="545" spans="1:65" ht="20.100000000000001" hidden="1" customHeight="1" x14ac:dyDescent="0.25">
      <c r="A545" s="16"/>
      <c r="B545" s="9"/>
      <c r="C545" s="13"/>
      <c r="D545" s="13" t="s">
        <v>237</v>
      </c>
      <c r="E545" s="9" t="s">
        <v>60</v>
      </c>
      <c r="F545" s="125"/>
      <c r="G545" s="125"/>
      <c r="H545" s="125"/>
      <c r="I545" s="108"/>
      <c r="J545" s="109"/>
      <c r="K545" s="109"/>
      <c r="L545" s="109"/>
      <c r="M545" s="109"/>
      <c r="N545" s="109"/>
      <c r="O545" s="109"/>
      <c r="P545" s="109"/>
      <c r="Q545" s="109"/>
      <c r="R545" s="109"/>
      <c r="S545" s="109"/>
      <c r="T545" s="109"/>
      <c r="U545" s="109"/>
      <c r="AC545" s="69"/>
      <c r="AD545" s="265"/>
      <c r="AE545" s="69"/>
      <c r="AF545" s="192"/>
      <c r="AG545" s="192"/>
      <c r="AH545" s="192"/>
      <c r="AI545" s="192"/>
      <c r="AJ545" s="192"/>
      <c r="AK545" s="192"/>
      <c r="AL545" s="192"/>
      <c r="AM545" s="192"/>
      <c r="AN545" s="192"/>
      <c r="AO545" s="169"/>
      <c r="AP545" s="192"/>
      <c r="AQ545" s="192"/>
      <c r="AR545" s="192"/>
      <c r="AS545" s="192"/>
      <c r="AT545" s="192"/>
      <c r="AU545" s="192"/>
      <c r="AV545" s="192"/>
      <c r="AW545" s="192"/>
      <c r="AX545" s="192"/>
      <c r="AY545" s="192"/>
      <c r="AZ545" s="192"/>
      <c r="BA545" s="192"/>
      <c r="BB545" s="192"/>
      <c r="BC545" s="192"/>
      <c r="BD545" s="192"/>
      <c r="BE545" s="192"/>
      <c r="BH545" s="205"/>
      <c r="BI545" s="205"/>
    </row>
    <row r="546" spans="1:65" ht="29.25" hidden="1" customHeight="1" x14ac:dyDescent="0.25">
      <c r="A546" s="16"/>
      <c r="B546" s="9"/>
      <c r="C546" s="13" t="s">
        <v>238</v>
      </c>
      <c r="D546" s="13" t="s">
        <v>239</v>
      </c>
      <c r="E546" s="9" t="s">
        <v>240</v>
      </c>
      <c r="F546" s="125"/>
      <c r="G546" s="121"/>
      <c r="H546" s="121"/>
      <c r="I546" s="116"/>
      <c r="J546" s="117"/>
      <c r="K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AC546" s="69"/>
      <c r="AD546" s="265"/>
      <c r="AE546" s="69"/>
      <c r="AF546" s="192"/>
      <c r="AG546" s="192"/>
      <c r="AH546" s="192"/>
      <c r="AI546" s="192"/>
      <c r="AJ546" s="192"/>
      <c r="AK546" s="192"/>
      <c r="AL546" s="192"/>
      <c r="AM546" s="192"/>
      <c r="AN546" s="192"/>
      <c r="AO546" s="169"/>
      <c r="AP546" s="192"/>
      <c r="AQ546" s="192"/>
      <c r="AR546" s="192"/>
      <c r="AS546" s="192"/>
      <c r="AT546" s="192"/>
      <c r="AU546" s="192"/>
      <c r="AV546" s="192"/>
      <c r="AW546" s="192"/>
      <c r="AX546" s="192"/>
      <c r="AY546" s="192"/>
      <c r="AZ546" s="192"/>
      <c r="BA546" s="192"/>
      <c r="BB546" s="192"/>
      <c r="BC546" s="192"/>
      <c r="BD546" s="192"/>
      <c r="BE546" s="192"/>
      <c r="BH546" s="205"/>
      <c r="BI546" s="205"/>
    </row>
    <row r="547" spans="1:65" ht="20.100000000000001" hidden="1" customHeight="1" x14ac:dyDescent="0.25">
      <c r="A547" s="16"/>
      <c r="B547" s="9"/>
      <c r="C547" s="13"/>
      <c r="D547" s="13" t="s">
        <v>241</v>
      </c>
      <c r="E547" s="9" t="s">
        <v>240</v>
      </c>
      <c r="F547" s="125"/>
      <c r="G547" s="121"/>
      <c r="H547" s="121"/>
      <c r="I547" s="116"/>
      <c r="J547" s="117"/>
      <c r="K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AC547" s="69"/>
      <c r="AD547" s="265"/>
      <c r="AE547" s="69"/>
      <c r="AF547" s="192"/>
      <c r="AG547" s="192"/>
      <c r="AH547" s="192"/>
      <c r="AI547" s="192"/>
      <c r="AJ547" s="192"/>
      <c r="AK547" s="192"/>
      <c r="AL547" s="192"/>
      <c r="AM547" s="192"/>
      <c r="AN547" s="192"/>
      <c r="AO547" s="192"/>
      <c r="AP547" s="192"/>
      <c r="AQ547" s="192"/>
      <c r="AR547" s="192"/>
      <c r="AS547" s="192"/>
      <c r="AT547" s="192"/>
      <c r="AU547" s="192"/>
      <c r="AV547" s="192"/>
      <c r="AW547" s="192"/>
      <c r="AX547" s="192"/>
      <c r="AY547" s="192"/>
      <c r="AZ547" s="192"/>
      <c r="BA547" s="192"/>
      <c r="BB547" s="192"/>
      <c r="BC547" s="192"/>
      <c r="BD547" s="192"/>
      <c r="BE547" s="192"/>
      <c r="BH547" s="205"/>
      <c r="BI547" s="205"/>
    </row>
    <row r="548" spans="1:65" ht="20.100000000000001" hidden="1" customHeight="1" x14ac:dyDescent="0.25">
      <c r="A548" s="16"/>
      <c r="B548" s="9"/>
      <c r="C548" s="28" t="s">
        <v>242</v>
      </c>
      <c r="D548" s="13" t="s">
        <v>243</v>
      </c>
      <c r="E548" s="9" t="s">
        <v>244</v>
      </c>
      <c r="F548" s="125"/>
      <c r="G548" s="121"/>
      <c r="H548" s="121"/>
      <c r="I548" s="116"/>
      <c r="J548" s="117"/>
      <c r="K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AC548" s="69"/>
      <c r="AD548" s="265"/>
      <c r="AE548" s="69"/>
      <c r="AF548" s="192"/>
      <c r="AG548" s="192"/>
      <c r="AH548" s="192"/>
      <c r="AI548" s="192"/>
      <c r="AJ548" s="192"/>
      <c r="AK548" s="192"/>
      <c r="AL548" s="192"/>
      <c r="AM548" s="192"/>
      <c r="AN548" s="192"/>
      <c r="AO548" s="192"/>
      <c r="AP548" s="192"/>
      <c r="AQ548" s="192"/>
      <c r="AR548" s="192"/>
      <c r="AS548" s="192"/>
      <c r="AT548" s="192"/>
      <c r="AU548" s="192"/>
      <c r="AV548" s="192"/>
      <c r="AW548" s="192"/>
      <c r="AX548" s="192"/>
      <c r="AY548" s="192"/>
      <c r="AZ548" s="192"/>
      <c r="BA548" s="192"/>
      <c r="BB548" s="192"/>
      <c r="BC548" s="192"/>
      <c r="BD548" s="192"/>
      <c r="BE548" s="192"/>
      <c r="BH548" s="205"/>
      <c r="BI548" s="205"/>
    </row>
    <row r="549" spans="1:65" ht="20.100000000000001" hidden="1" customHeight="1" x14ac:dyDescent="0.25">
      <c r="A549" s="16"/>
      <c r="B549" s="9"/>
      <c r="C549" s="13"/>
      <c r="D549" s="13" t="s">
        <v>245</v>
      </c>
      <c r="E549" s="9"/>
      <c r="F549" s="125"/>
      <c r="G549" s="121"/>
      <c r="H549" s="121"/>
      <c r="I549" s="116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AC549" s="89"/>
      <c r="AD549" s="213"/>
      <c r="AE549" s="89"/>
      <c r="AF549" s="266">
        <v>0</v>
      </c>
      <c r="AG549" s="179">
        <v>415526.57</v>
      </c>
      <c r="AH549" s="178">
        <v>180000</v>
      </c>
      <c r="AI549" s="179">
        <v>520822.44</v>
      </c>
      <c r="AJ549" s="178">
        <v>0</v>
      </c>
      <c r="AK549" s="179">
        <v>690331.40999999992</v>
      </c>
      <c r="AL549" s="178">
        <v>201370</v>
      </c>
      <c r="AM549" s="180">
        <v>722807.5299999998</v>
      </c>
      <c r="AN549" s="178">
        <v>1331449</v>
      </c>
      <c r="AO549" s="209">
        <f>650356.11+38827</f>
        <v>689183.11</v>
      </c>
      <c r="AP549" s="178">
        <v>768483</v>
      </c>
      <c r="AQ549" s="84">
        <v>1682925.3100000005</v>
      </c>
      <c r="AR549" s="178">
        <v>306160</v>
      </c>
      <c r="AS549" s="84">
        <v>899452.6799999997</v>
      </c>
      <c r="AT549" s="178">
        <v>0</v>
      </c>
      <c r="AU549" s="86">
        <f>836057.58-10939.4</f>
        <v>825118.17999999993</v>
      </c>
      <c r="AV549" s="178">
        <v>8000</v>
      </c>
      <c r="AW549" s="84">
        <v>1352140.5700000003</v>
      </c>
      <c r="AX549" s="178">
        <v>976491</v>
      </c>
      <c r="AY549" s="84">
        <v>1004520.4799999995</v>
      </c>
      <c r="AZ549" s="178">
        <v>52554</v>
      </c>
      <c r="BA549" s="84">
        <v>1057185</v>
      </c>
      <c r="BB549" s="178"/>
      <c r="BC549" s="237"/>
      <c r="BD549" s="213"/>
      <c r="BE549" s="185"/>
      <c r="BF549" s="243">
        <v>695840.71</v>
      </c>
      <c r="BG549" s="193">
        <f>+BF549-AO549</f>
        <v>6657.5999999999767</v>
      </c>
      <c r="BH549" s="181">
        <f t="shared" ref="BH549:BI559" si="212">+BK549-AC549</f>
        <v>14638517</v>
      </c>
      <c r="BI549" s="181">
        <f t="shared" si="212"/>
        <v>9860013.2799999993</v>
      </c>
      <c r="BJ549" s="182"/>
      <c r="BK549" s="181">
        <v>14638517</v>
      </c>
      <c r="BL549" s="181">
        <v>9860013.2799999993</v>
      </c>
    </row>
    <row r="550" spans="1:65" ht="20.100000000000001" hidden="1" customHeight="1" x14ac:dyDescent="0.25">
      <c r="A550" s="16"/>
      <c r="B550" s="9"/>
      <c r="C550" s="13"/>
      <c r="D550" s="13" t="s">
        <v>246</v>
      </c>
      <c r="E550" s="9" t="s">
        <v>247</v>
      </c>
      <c r="F550" s="125"/>
      <c r="G550" s="121"/>
      <c r="H550" s="121"/>
      <c r="I550" s="116"/>
      <c r="J550" s="117"/>
      <c r="K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AC550" s="89"/>
      <c r="AD550" s="213"/>
      <c r="AE550" s="89"/>
      <c r="AF550" s="266">
        <v>0</v>
      </c>
      <c r="AG550" s="179">
        <v>6657.6</v>
      </c>
      <c r="AH550" s="178">
        <v>0</v>
      </c>
      <c r="AI550" s="179">
        <v>6657.6</v>
      </c>
      <c r="AJ550" s="178">
        <v>0</v>
      </c>
      <c r="AK550" s="179">
        <v>6657.6000000000022</v>
      </c>
      <c r="AL550" s="178">
        <v>0</v>
      </c>
      <c r="AM550" s="180">
        <v>6657.5999999999985</v>
      </c>
      <c r="AN550" s="178">
        <v>0</v>
      </c>
      <c r="AO550" s="179">
        <v>6657.5999999999985</v>
      </c>
      <c r="AP550" s="178">
        <v>0</v>
      </c>
      <c r="AQ550" s="84">
        <v>6657.5999999999985</v>
      </c>
      <c r="AR550" s="178">
        <v>0</v>
      </c>
      <c r="AS550" s="84">
        <v>6657.5999999999985</v>
      </c>
      <c r="AT550" s="178">
        <v>0</v>
      </c>
      <c r="AU550" s="84">
        <v>6657.5999999999985</v>
      </c>
      <c r="AV550" s="178">
        <v>0</v>
      </c>
      <c r="AW550" s="84">
        <v>6657.5999999999985</v>
      </c>
      <c r="AX550" s="178">
        <v>0</v>
      </c>
      <c r="AY550" s="84">
        <v>6657.6000000000058</v>
      </c>
      <c r="AZ550" s="178">
        <v>0</v>
      </c>
      <c r="BA550" s="84">
        <v>6657.6000000000058</v>
      </c>
      <c r="BB550" s="178"/>
      <c r="BC550" s="237"/>
      <c r="BD550" s="213"/>
      <c r="BE550" s="185"/>
      <c r="BH550" s="181">
        <f t="shared" si="212"/>
        <v>79891</v>
      </c>
      <c r="BI550" s="181">
        <f t="shared" si="212"/>
        <v>73233.600000000006</v>
      </c>
      <c r="BJ550" s="182"/>
      <c r="BK550" s="181">
        <v>79891</v>
      </c>
      <c r="BL550" s="181">
        <v>73233.600000000006</v>
      </c>
    </row>
    <row r="551" spans="1:65" ht="20.100000000000001" hidden="1" customHeight="1" x14ac:dyDescent="0.25">
      <c r="A551" s="16"/>
      <c r="B551" s="9"/>
      <c r="C551" s="13"/>
      <c r="D551" s="13" t="s">
        <v>248</v>
      </c>
      <c r="E551" s="9" t="s">
        <v>249</v>
      </c>
      <c r="F551" s="125"/>
      <c r="G551" s="121"/>
      <c r="H551" s="121"/>
      <c r="I551" s="116"/>
      <c r="J551" s="117"/>
      <c r="K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AC551" s="89"/>
      <c r="AD551" s="213"/>
      <c r="AE551" s="89"/>
      <c r="AF551" s="266">
        <v>0</v>
      </c>
      <c r="AG551" s="179">
        <v>808987.24</v>
      </c>
      <c r="AH551" s="178">
        <v>-180000</v>
      </c>
      <c r="AI551" s="179">
        <v>864212.94000000018</v>
      </c>
      <c r="AJ551" s="178">
        <v>0</v>
      </c>
      <c r="AK551" s="179">
        <v>830432.56999999983</v>
      </c>
      <c r="AL551" s="178">
        <v>0</v>
      </c>
      <c r="AM551" s="180">
        <v>860351.18000000017</v>
      </c>
      <c r="AN551" s="178">
        <v>353143</v>
      </c>
      <c r="AO551" s="179">
        <v>791108.48999999976</v>
      </c>
      <c r="AP551" s="228">
        <v>373526</v>
      </c>
      <c r="AQ551" s="84">
        <v>783214.73000000045</v>
      </c>
      <c r="AR551" s="178">
        <v>0</v>
      </c>
      <c r="AS551" s="84">
        <v>900447.91999999993</v>
      </c>
      <c r="AT551" s="178">
        <v>0</v>
      </c>
      <c r="AU551" s="84">
        <v>824083.64999999944</v>
      </c>
      <c r="AV551" s="178">
        <v>0</v>
      </c>
      <c r="AW551" s="84">
        <v>730784.62000000011</v>
      </c>
      <c r="AX551" s="178">
        <v>-537900</v>
      </c>
      <c r="AY551" s="84">
        <v>820445.29999999981</v>
      </c>
      <c r="AZ551" s="178">
        <v>249694</v>
      </c>
      <c r="BA551" s="84">
        <v>824929.03000000026</v>
      </c>
      <c r="BB551" s="178"/>
      <c r="BC551" s="237"/>
      <c r="BD551" s="213"/>
      <c r="BE551" s="185"/>
      <c r="BF551" s="243">
        <v>791108.49</v>
      </c>
      <c r="BH551" s="181">
        <f t="shared" si="212"/>
        <v>12568328</v>
      </c>
      <c r="BI551" s="181">
        <f t="shared" si="212"/>
        <v>9038997.6699999999</v>
      </c>
      <c r="BJ551" s="182"/>
      <c r="BK551" s="181">
        <v>12568328</v>
      </c>
      <c r="BL551" s="181">
        <v>9038997.6699999999</v>
      </c>
    </row>
    <row r="552" spans="1:65" ht="20.100000000000001" hidden="1" customHeight="1" x14ac:dyDescent="0.25">
      <c r="A552" s="16"/>
      <c r="B552" s="9"/>
      <c r="C552" s="13"/>
      <c r="D552" s="13" t="s">
        <v>250</v>
      </c>
      <c r="E552" s="9" t="s">
        <v>251</v>
      </c>
      <c r="F552" s="125"/>
      <c r="G552" s="121"/>
      <c r="H552" s="121"/>
      <c r="I552" s="116"/>
      <c r="J552" s="117"/>
      <c r="K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AC552" s="89"/>
      <c r="AD552" s="213"/>
      <c r="AE552" s="89"/>
      <c r="AF552" s="266">
        <v>0</v>
      </c>
      <c r="AG552" s="179">
        <v>0</v>
      </c>
      <c r="AH552" s="178">
        <v>0</v>
      </c>
      <c r="AI552" s="179">
        <v>0</v>
      </c>
      <c r="AJ552" s="178">
        <v>0</v>
      </c>
      <c r="AK552" s="179">
        <v>11750.2</v>
      </c>
      <c r="AL552" s="178">
        <v>0</v>
      </c>
      <c r="AM552" s="180">
        <v>0</v>
      </c>
      <c r="AN552" s="178">
        <v>0</v>
      </c>
      <c r="AO552" s="179">
        <v>11280</v>
      </c>
      <c r="AP552" s="178">
        <v>0</v>
      </c>
      <c r="AQ552" s="84">
        <v>0</v>
      </c>
      <c r="AR552" s="178">
        <v>0</v>
      </c>
      <c r="AS552" s="84">
        <v>0</v>
      </c>
      <c r="AT552" s="178">
        <v>0</v>
      </c>
      <c r="AU552" s="84">
        <v>0</v>
      </c>
      <c r="AV552" s="178">
        <v>0</v>
      </c>
      <c r="AW552" s="84">
        <v>0</v>
      </c>
      <c r="AX552" s="178">
        <v>0</v>
      </c>
      <c r="AY552" s="84">
        <v>0</v>
      </c>
      <c r="AZ552" s="178">
        <v>0</v>
      </c>
      <c r="BA552" s="84">
        <v>0</v>
      </c>
      <c r="BB552" s="178"/>
      <c r="BC552" s="237"/>
      <c r="BD552" s="213"/>
      <c r="BE552" s="185"/>
      <c r="BF552" s="243">
        <v>11280</v>
      </c>
      <c r="BH552" s="181">
        <f t="shared" si="212"/>
        <v>26158</v>
      </c>
      <c r="BI552" s="181">
        <f t="shared" si="212"/>
        <v>23030.2</v>
      </c>
      <c r="BJ552" s="182"/>
      <c r="BK552" s="181">
        <v>26158</v>
      </c>
      <c r="BL552" s="181">
        <v>23030.2</v>
      </c>
    </row>
    <row r="553" spans="1:65" ht="25.5" hidden="1" customHeight="1" x14ac:dyDescent="0.25">
      <c r="A553" s="16"/>
      <c r="B553" s="9"/>
      <c r="C553" s="13"/>
      <c r="D553" s="13" t="s">
        <v>252</v>
      </c>
      <c r="E553" s="9" t="s">
        <v>46</v>
      </c>
      <c r="F553" s="125"/>
      <c r="G553" s="121"/>
      <c r="H553" s="121"/>
      <c r="I553" s="116"/>
      <c r="J553" s="117"/>
      <c r="K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AC553" s="89"/>
      <c r="AD553" s="213"/>
      <c r="AE553" s="89"/>
      <c r="AF553" s="266">
        <v>0</v>
      </c>
      <c r="AG553" s="179">
        <v>4519359.6800000006</v>
      </c>
      <c r="AH553" s="178">
        <v>0</v>
      </c>
      <c r="AI553" s="179">
        <v>4588535.9400000004</v>
      </c>
      <c r="AJ553" s="178">
        <v>11028766</v>
      </c>
      <c r="AK553" s="179">
        <v>4654609.8099999987</v>
      </c>
      <c r="AL553" s="178">
        <v>1270</v>
      </c>
      <c r="AM553" s="180">
        <v>5315159.84</v>
      </c>
      <c r="AN553" s="178">
        <v>8460942</v>
      </c>
      <c r="AO553" s="179">
        <v>4520354.620000001</v>
      </c>
      <c r="AP553" s="228">
        <v>33193</v>
      </c>
      <c r="AQ553" s="84">
        <v>4615661.32</v>
      </c>
      <c r="AR553" s="86">
        <v>3831712</v>
      </c>
      <c r="AS553" s="84">
        <v>5319003.0099999979</v>
      </c>
      <c r="AT553" s="178">
        <v>1307645</v>
      </c>
      <c r="AU553" s="86">
        <f>728406.149999999-12042.4</f>
        <v>716363.74999999895</v>
      </c>
      <c r="AV553" s="178">
        <v>33193</v>
      </c>
      <c r="AW553" s="84">
        <v>1357703.88</v>
      </c>
      <c r="AX553" s="178">
        <v>0</v>
      </c>
      <c r="AY553" s="84">
        <v>-65650.579999998212</v>
      </c>
      <c r="AZ553" s="178">
        <v>2520712</v>
      </c>
      <c r="BA553" s="84">
        <v>123361.19999999553</v>
      </c>
      <c r="BB553" s="178"/>
      <c r="BC553" s="237"/>
      <c r="BD553" s="213"/>
      <c r="BE553" s="185"/>
      <c r="BF553" s="243">
        <v>1522194.54</v>
      </c>
      <c r="BG553" s="230" t="s">
        <v>639</v>
      </c>
      <c r="BH553" s="181">
        <f t="shared" si="212"/>
        <v>40340132</v>
      </c>
      <c r="BI553" s="181">
        <f t="shared" si="212"/>
        <v>35664462.469999999</v>
      </c>
      <c r="BJ553" s="182"/>
      <c r="BK553" s="181">
        <v>40340132</v>
      </c>
      <c r="BL553" s="181">
        <v>35664462.469999999</v>
      </c>
    </row>
    <row r="554" spans="1:65" ht="25.5" hidden="1" customHeight="1" x14ac:dyDescent="0.25">
      <c r="A554" s="16"/>
      <c r="B554" s="9"/>
      <c r="C554" s="13"/>
      <c r="D554" s="13" t="s">
        <v>253</v>
      </c>
      <c r="E554" s="9" t="s">
        <v>251</v>
      </c>
      <c r="F554" s="125"/>
      <c r="G554" s="121"/>
      <c r="H554" s="121"/>
      <c r="I554" s="116"/>
      <c r="J554" s="117"/>
      <c r="K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AC554" s="89"/>
      <c r="AD554" s="213"/>
      <c r="AE554" s="89"/>
      <c r="AF554" s="266">
        <v>0</v>
      </c>
      <c r="AG554" s="179">
        <v>0</v>
      </c>
      <c r="AH554" s="178">
        <v>0</v>
      </c>
      <c r="AI554" s="179">
        <v>0</v>
      </c>
      <c r="AJ554" s="86">
        <v>4344771</v>
      </c>
      <c r="AK554" s="179">
        <v>608630</v>
      </c>
      <c r="AL554" s="178">
        <v>269</v>
      </c>
      <c r="AM554" s="180">
        <v>598835.10000000009</v>
      </c>
      <c r="AN554" s="178">
        <v>0</v>
      </c>
      <c r="AO554" s="209">
        <f>382736.9+71266.75</f>
        <v>454003.65</v>
      </c>
      <c r="AP554" s="228">
        <v>2300213</v>
      </c>
      <c r="AQ554" s="84">
        <v>539138.02</v>
      </c>
      <c r="AR554" s="178">
        <v>0</v>
      </c>
      <c r="AS554" s="84">
        <v>1073192.33</v>
      </c>
      <c r="AT554" s="178">
        <v>223596</v>
      </c>
      <c r="AU554" s="209">
        <f>465376.42-46333.5</f>
        <v>419042.92</v>
      </c>
      <c r="AV554" s="178">
        <v>1182231</v>
      </c>
      <c r="AW554" s="86">
        <f>718689.34+118000</f>
        <v>836689.34</v>
      </c>
      <c r="AX554" s="178">
        <v>0</v>
      </c>
      <c r="AY554" s="84">
        <v>1125232.9299999997</v>
      </c>
      <c r="AZ554" s="178">
        <v>0</v>
      </c>
      <c r="BA554" s="84">
        <v>702591.25</v>
      </c>
      <c r="BB554" s="178"/>
      <c r="BC554" s="237"/>
      <c r="BD554" s="213"/>
      <c r="BE554" s="185"/>
      <c r="BF554" s="244">
        <v>454003.65</v>
      </c>
      <c r="BG554" s="193">
        <f>+BF554-AO554</f>
        <v>0</v>
      </c>
      <c r="BH554" s="181">
        <f t="shared" si="212"/>
        <v>8051080</v>
      </c>
      <c r="BI554" s="181">
        <f t="shared" si="212"/>
        <v>6357355.54</v>
      </c>
      <c r="BJ554" s="182"/>
      <c r="BK554" s="181">
        <v>8051080</v>
      </c>
      <c r="BL554" s="181">
        <v>6357355.54</v>
      </c>
    </row>
    <row r="555" spans="1:65" ht="25.5" hidden="1" customHeight="1" x14ac:dyDescent="0.25">
      <c r="A555" s="16"/>
      <c r="B555" s="9"/>
      <c r="C555" s="13"/>
      <c r="D555" s="13" t="s">
        <v>254</v>
      </c>
      <c r="E555" s="9" t="s">
        <v>251</v>
      </c>
      <c r="F555" s="125"/>
      <c r="G555" s="121"/>
      <c r="H555" s="121"/>
      <c r="I555" s="116"/>
      <c r="J555" s="117"/>
      <c r="K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AC555" s="89"/>
      <c r="AD555" s="213"/>
      <c r="AE555" s="89"/>
      <c r="AF555" s="266">
        <v>0</v>
      </c>
      <c r="AG555" s="179">
        <v>0</v>
      </c>
      <c r="AH555" s="178">
        <v>0</v>
      </c>
      <c r="AI555" s="179">
        <v>0</v>
      </c>
      <c r="AJ555" s="178">
        <v>0</v>
      </c>
      <c r="AK555" s="179">
        <v>0</v>
      </c>
      <c r="AL555" s="178">
        <v>0</v>
      </c>
      <c r="AM555" s="179">
        <v>0</v>
      </c>
      <c r="AN555" s="178">
        <v>0</v>
      </c>
      <c r="AO555" s="179">
        <v>0</v>
      </c>
      <c r="AP555" s="178">
        <v>0</v>
      </c>
      <c r="AQ555" s="84">
        <v>0</v>
      </c>
      <c r="AR555" s="178">
        <v>0</v>
      </c>
      <c r="AS555" s="84">
        <v>0</v>
      </c>
      <c r="AT555" s="178">
        <v>0</v>
      </c>
      <c r="AU555" s="84">
        <v>0</v>
      </c>
      <c r="AV555" s="178">
        <v>0</v>
      </c>
      <c r="AW555" s="84">
        <v>0</v>
      </c>
      <c r="AX555" s="178">
        <v>0</v>
      </c>
      <c r="AY555" s="84">
        <v>0</v>
      </c>
      <c r="AZ555" s="178">
        <v>0</v>
      </c>
      <c r="BA555" s="84">
        <v>0</v>
      </c>
      <c r="BB555" s="178"/>
      <c r="BC555" s="237"/>
      <c r="BD555" s="213"/>
      <c r="BE555" s="185"/>
      <c r="BH555" s="181">
        <f t="shared" si="212"/>
        <v>0</v>
      </c>
      <c r="BI555" s="181">
        <f t="shared" si="212"/>
        <v>0</v>
      </c>
      <c r="BJ555" s="182"/>
      <c r="BK555" s="181"/>
      <c r="BL555" s="181"/>
    </row>
    <row r="556" spans="1:65" ht="25.5" hidden="1" customHeight="1" x14ac:dyDescent="0.25">
      <c r="A556" s="16"/>
      <c r="B556" s="9"/>
      <c r="C556" s="13"/>
      <c r="D556" s="13" t="s">
        <v>255</v>
      </c>
      <c r="E556" s="9" t="s">
        <v>251</v>
      </c>
      <c r="F556" s="125"/>
      <c r="G556" s="121"/>
      <c r="H556" s="121"/>
      <c r="I556" s="116"/>
      <c r="J556" s="117"/>
      <c r="K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AC556" s="89"/>
      <c r="AD556" s="213"/>
      <c r="AE556" s="89"/>
      <c r="AF556" s="266">
        <v>0</v>
      </c>
      <c r="AG556" s="179">
        <v>79768.09</v>
      </c>
      <c r="AH556" s="178">
        <v>14190</v>
      </c>
      <c r="AI556" s="179">
        <v>64128.09</v>
      </c>
      <c r="AJ556" s="178">
        <v>0</v>
      </c>
      <c r="AK556" s="179">
        <v>62748.09</v>
      </c>
      <c r="AL556" s="178">
        <v>0</v>
      </c>
      <c r="AM556" s="180">
        <v>59631.880000000034</v>
      </c>
      <c r="AN556" s="178">
        <v>0</v>
      </c>
      <c r="AO556" s="179">
        <v>59631.879999999946</v>
      </c>
      <c r="AP556" s="178">
        <v>0</v>
      </c>
      <c r="AQ556" s="84">
        <v>59631.880000000005</v>
      </c>
      <c r="AR556" s="178">
        <v>0</v>
      </c>
      <c r="AS556" s="84">
        <v>73131.88</v>
      </c>
      <c r="AT556" s="178">
        <v>0</v>
      </c>
      <c r="AU556" s="84">
        <v>59631.880000000005</v>
      </c>
      <c r="AV556" s="178">
        <v>0</v>
      </c>
      <c r="AW556" s="84">
        <v>59631.879999999946</v>
      </c>
      <c r="AX556" s="178">
        <v>0</v>
      </c>
      <c r="AY556" s="84">
        <v>58836.940000000061</v>
      </c>
      <c r="AZ556" s="178">
        <v>0</v>
      </c>
      <c r="BA556" s="84">
        <v>58849.439999999944</v>
      </c>
      <c r="BB556" s="178"/>
      <c r="BC556" s="237"/>
      <c r="BD556" s="213"/>
      <c r="BE556" s="185"/>
      <c r="BF556" s="244">
        <v>59631.88</v>
      </c>
      <c r="BH556" s="181">
        <f t="shared" si="212"/>
        <v>721856</v>
      </c>
      <c r="BI556" s="181">
        <f t="shared" si="212"/>
        <v>695621.92999999993</v>
      </c>
      <c r="BJ556" s="182"/>
      <c r="BK556" s="181">
        <v>721856</v>
      </c>
      <c r="BL556" s="181">
        <v>695621.92999999993</v>
      </c>
    </row>
    <row r="557" spans="1:65" ht="20.100000000000001" hidden="1" customHeight="1" x14ac:dyDescent="0.25">
      <c r="A557" s="16"/>
      <c r="B557" s="9"/>
      <c r="C557" s="13"/>
      <c r="D557" s="13" t="s">
        <v>256</v>
      </c>
      <c r="E557" s="9" t="s">
        <v>257</v>
      </c>
      <c r="F557" s="125"/>
      <c r="G557" s="121"/>
      <c r="H557" s="121"/>
      <c r="I557" s="116"/>
      <c r="J557" s="117"/>
      <c r="K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AC557" s="89"/>
      <c r="AD557" s="213"/>
      <c r="AE557" s="89"/>
      <c r="AF557" s="266">
        <v>0</v>
      </c>
      <c r="AG557" s="179">
        <v>0</v>
      </c>
      <c r="AH557" s="245">
        <v>0</v>
      </c>
      <c r="AI557" s="246">
        <v>199899.97</v>
      </c>
      <c r="AJ557" s="245">
        <v>0</v>
      </c>
      <c r="AK557" s="215">
        <v>31642</v>
      </c>
      <c r="AL557" s="245">
        <v>0</v>
      </c>
      <c r="AM557" s="247">
        <v>68184.999999999971</v>
      </c>
      <c r="AN557" s="245">
        <v>0</v>
      </c>
      <c r="AO557" s="248">
        <f>68243.3+51300</f>
        <v>119543.3</v>
      </c>
      <c r="AP557" s="245">
        <v>0</v>
      </c>
      <c r="AQ557" s="246">
        <v>85889.68</v>
      </c>
      <c r="AR557" s="245">
        <v>-115000</v>
      </c>
      <c r="AS557" s="246">
        <v>334779.25</v>
      </c>
      <c r="AT557" s="245">
        <v>0</v>
      </c>
      <c r="AU557" s="249">
        <f>104694-22800.2</f>
        <v>81893.8</v>
      </c>
      <c r="AV557" s="245">
        <v>0</v>
      </c>
      <c r="AW557" s="246">
        <v>146236.69999999995</v>
      </c>
      <c r="AX557" s="245">
        <v>549600</v>
      </c>
      <c r="AY557" s="246">
        <v>166301</v>
      </c>
      <c r="AZ557" s="245">
        <v>-800000</v>
      </c>
      <c r="BA557" s="246">
        <v>354359.36999999988</v>
      </c>
      <c r="BB557" s="245"/>
      <c r="BC557" s="271"/>
      <c r="BD557" s="213"/>
      <c r="BE557" s="185"/>
      <c r="BF557" s="244">
        <v>119543.3</v>
      </c>
      <c r="BG557" s="193">
        <f>+BF557-AO557</f>
        <v>0</v>
      </c>
      <c r="BH557" s="181">
        <f t="shared" si="212"/>
        <v>2876219</v>
      </c>
      <c r="BI557" s="181">
        <f t="shared" si="212"/>
        <v>1588730.0699999998</v>
      </c>
      <c r="BJ557" s="182"/>
      <c r="BK557" s="181">
        <v>2876219</v>
      </c>
      <c r="BL557" s="181">
        <v>1588730.0699999998</v>
      </c>
    </row>
    <row r="558" spans="1:65" ht="18.75" hidden="1" customHeight="1" x14ac:dyDescent="0.25">
      <c r="A558" s="16"/>
      <c r="B558" s="9"/>
      <c r="C558" s="13"/>
      <c r="D558" s="13" t="s">
        <v>258</v>
      </c>
      <c r="E558" s="9" t="s">
        <v>259</v>
      </c>
      <c r="F558" s="125"/>
      <c r="G558" s="121"/>
      <c r="H558" s="121"/>
      <c r="I558" s="116"/>
      <c r="J558" s="117"/>
      <c r="K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AA558" s="250"/>
      <c r="AB558" s="250"/>
      <c r="AC558" s="89"/>
      <c r="AD558" s="213"/>
      <c r="AE558" s="89"/>
      <c r="AF558" s="266">
        <v>0</v>
      </c>
      <c r="AG558" s="179">
        <v>0</v>
      </c>
      <c r="AH558" s="245">
        <v>0</v>
      </c>
      <c r="AI558" s="246">
        <v>0</v>
      </c>
      <c r="AJ558" s="214">
        <v>4189674</v>
      </c>
      <c r="AK558" s="215">
        <v>0</v>
      </c>
      <c r="AL558" s="245">
        <v>0</v>
      </c>
      <c r="AM558" s="215">
        <v>0</v>
      </c>
      <c r="AN558" s="245">
        <v>0</v>
      </c>
      <c r="AO558" s="215">
        <v>153235.15</v>
      </c>
      <c r="AP558" s="251">
        <v>-3936444</v>
      </c>
      <c r="AQ558" s="246">
        <v>47073.149999999994</v>
      </c>
      <c r="AR558" s="245">
        <v>0</v>
      </c>
      <c r="AS558" s="246">
        <v>0</v>
      </c>
      <c r="AT558" s="245">
        <v>0</v>
      </c>
      <c r="AU558" s="246">
        <v>0</v>
      </c>
      <c r="AV558" s="245">
        <v>0</v>
      </c>
      <c r="AW558" s="246">
        <v>0</v>
      </c>
      <c r="AX558" s="245">
        <v>0</v>
      </c>
      <c r="AY558" s="246">
        <v>0</v>
      </c>
      <c r="AZ558" s="245">
        <v>816948</v>
      </c>
      <c r="BA558" s="246">
        <v>0</v>
      </c>
      <c r="BB558" s="245"/>
      <c r="BC558" s="271"/>
      <c r="BD558" s="213"/>
      <c r="BE558" s="185"/>
      <c r="BF558" s="244">
        <v>153235.15</v>
      </c>
      <c r="BH558" s="181">
        <f t="shared" si="212"/>
        <v>1070178</v>
      </c>
      <c r="BI558" s="181">
        <f t="shared" si="212"/>
        <v>200308.3</v>
      </c>
      <c r="BJ558" s="182"/>
      <c r="BK558" s="181">
        <v>1070178</v>
      </c>
      <c r="BL558" s="181">
        <v>200308.3</v>
      </c>
      <c r="BM558" s="250"/>
    </row>
    <row r="559" spans="1:65" ht="23.25" hidden="1" customHeight="1" x14ac:dyDescent="0.25">
      <c r="A559" s="16"/>
      <c r="B559" s="9"/>
      <c r="C559" s="13"/>
      <c r="D559" s="13" t="s">
        <v>260</v>
      </c>
      <c r="E559" s="9" t="s">
        <v>259</v>
      </c>
      <c r="F559" s="125"/>
      <c r="G559" s="121"/>
      <c r="H559" s="121"/>
      <c r="I559" s="116"/>
      <c r="J559" s="117"/>
      <c r="K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AA559" s="250"/>
      <c r="AB559" s="250"/>
      <c r="AC559" s="89"/>
      <c r="AD559" s="213"/>
      <c r="AE559" s="89"/>
      <c r="AF559" s="266">
        <v>0</v>
      </c>
      <c r="AG559" s="179">
        <v>0</v>
      </c>
      <c r="AH559" s="245">
        <v>0</v>
      </c>
      <c r="AI559" s="246">
        <v>0</v>
      </c>
      <c r="AJ559" s="214">
        <v>0</v>
      </c>
      <c r="AK559" s="215">
        <v>0</v>
      </c>
      <c r="AL559" s="245">
        <v>0</v>
      </c>
      <c r="AM559" s="215">
        <v>0</v>
      </c>
      <c r="AN559" s="245">
        <v>0</v>
      </c>
      <c r="AO559" s="215">
        <v>0</v>
      </c>
      <c r="AP559" s="251">
        <v>0</v>
      </c>
      <c r="AQ559" s="246">
        <v>0</v>
      </c>
      <c r="AR559" s="245">
        <v>0</v>
      </c>
      <c r="AS559" s="246">
        <v>0</v>
      </c>
      <c r="AT559" s="48">
        <v>14946485</v>
      </c>
      <c r="AU559" s="48">
        <v>1997014.82</v>
      </c>
      <c r="AV559" s="245">
        <v>0</v>
      </c>
      <c r="AW559" s="246">
        <v>2457826.0099999988</v>
      </c>
      <c r="AX559" s="245">
        <v>0</v>
      </c>
      <c r="AY559" s="246">
        <v>2353372.4100000011</v>
      </c>
      <c r="AZ559" s="245">
        <v>0</v>
      </c>
      <c r="BA559" s="246">
        <v>3999249.92</v>
      </c>
      <c r="BB559" s="245"/>
      <c r="BC559" s="271"/>
      <c r="BD559" s="213"/>
      <c r="BE559" s="185"/>
      <c r="BF559" s="250"/>
      <c r="BG559" s="250"/>
      <c r="BH559" s="181">
        <f t="shared" si="212"/>
        <v>14946485</v>
      </c>
      <c r="BI559" s="181">
        <f t="shared" si="212"/>
        <v>10807463.16</v>
      </c>
      <c r="BJ559" s="182"/>
      <c r="BK559" s="252">
        <v>14946485</v>
      </c>
      <c r="BL559" s="253">
        <v>10807463.16</v>
      </c>
      <c r="BM559" s="250"/>
    </row>
    <row r="560" spans="1:65" ht="20.100000000000001" hidden="1" customHeight="1" x14ac:dyDescent="0.25">
      <c r="A560" s="16"/>
      <c r="B560" s="9"/>
      <c r="C560" s="13"/>
      <c r="D560" s="13" t="s">
        <v>261</v>
      </c>
      <c r="E560" s="9" t="s">
        <v>257</v>
      </c>
      <c r="F560" s="125"/>
      <c r="G560" s="121"/>
      <c r="H560" s="121"/>
      <c r="I560" s="116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AC560" s="69"/>
      <c r="AD560" s="265"/>
      <c r="AE560" s="69"/>
      <c r="AF560" s="192"/>
      <c r="AG560" s="192"/>
      <c r="AH560" s="192"/>
      <c r="AI560" s="192"/>
      <c r="AJ560" s="192"/>
      <c r="AK560" s="192"/>
      <c r="AL560" s="192"/>
      <c r="AM560" s="192"/>
      <c r="AN560" s="192"/>
      <c r="AO560" s="192"/>
      <c r="AP560" s="192"/>
      <c r="AQ560" s="192"/>
      <c r="AR560" s="192"/>
      <c r="AS560" s="192"/>
      <c r="AT560" s="192"/>
      <c r="AU560" s="192"/>
      <c r="AV560" s="192"/>
      <c r="AW560" s="192"/>
      <c r="AX560" s="192"/>
      <c r="AY560" s="192"/>
      <c r="AZ560" s="192"/>
      <c r="BA560" s="192"/>
      <c r="BB560" s="192"/>
      <c r="BC560" s="192"/>
      <c r="BD560" s="192"/>
      <c r="BE560" s="192"/>
      <c r="BH560" s="205"/>
      <c r="BI560" s="205"/>
    </row>
    <row r="561" spans="1:61" ht="20.100000000000001" hidden="1" customHeight="1" x14ac:dyDescent="0.25">
      <c r="A561" s="16"/>
      <c r="B561" s="9"/>
      <c r="C561" s="13"/>
      <c r="D561" s="13" t="s">
        <v>262</v>
      </c>
      <c r="E561" s="9" t="s">
        <v>263</v>
      </c>
      <c r="F561" s="125"/>
      <c r="G561" s="121"/>
      <c r="H561" s="121"/>
      <c r="I561" s="116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AC561" s="69"/>
      <c r="AD561" s="44"/>
      <c r="AE561" s="69"/>
      <c r="AF561" s="192"/>
      <c r="AG561" s="192"/>
      <c r="AH561" s="192"/>
      <c r="AI561" s="192"/>
      <c r="AJ561" s="192"/>
      <c r="AK561" s="192"/>
      <c r="AL561" s="192"/>
      <c r="AM561" s="192"/>
      <c r="AN561" s="192"/>
      <c r="AO561" s="192"/>
      <c r="AP561" s="192"/>
      <c r="AQ561" s="192"/>
      <c r="AR561" s="192"/>
      <c r="AS561" s="192"/>
      <c r="AT561" s="192"/>
      <c r="AU561" s="192"/>
      <c r="AV561" s="192"/>
      <c r="AW561" s="192"/>
      <c r="AX561" s="192"/>
      <c r="AY561" s="192"/>
      <c r="AZ561" s="192"/>
      <c r="BA561" s="192"/>
      <c r="BB561" s="192"/>
      <c r="BC561" s="192"/>
      <c r="BD561" s="192"/>
      <c r="BE561" s="192"/>
      <c r="BH561" s="205"/>
      <c r="BI561" s="205"/>
    </row>
    <row r="562" spans="1:61" ht="20.100000000000001" hidden="1" customHeight="1" x14ac:dyDescent="0.25">
      <c r="A562" s="16"/>
      <c r="B562" s="9"/>
      <c r="C562" s="13"/>
      <c r="D562" s="13" t="s">
        <v>264</v>
      </c>
      <c r="E562" s="9" t="s">
        <v>144</v>
      </c>
      <c r="F562" s="125"/>
      <c r="G562" s="121"/>
      <c r="H562" s="121"/>
      <c r="I562" s="116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AC562" s="69"/>
      <c r="AD562" s="265"/>
      <c r="AE562" s="69"/>
      <c r="AF562" s="192"/>
      <c r="AG562" s="192"/>
      <c r="AH562" s="192"/>
      <c r="AI562" s="192"/>
      <c r="AJ562" s="192"/>
      <c r="AK562" s="192"/>
      <c r="AL562" s="192"/>
      <c r="AM562" s="192"/>
      <c r="AN562" s="192"/>
      <c r="AO562" s="192"/>
      <c r="AP562" s="192"/>
      <c r="AQ562" s="192"/>
      <c r="AR562" s="192"/>
      <c r="AS562" s="192"/>
      <c r="AT562" s="192"/>
      <c r="AU562" s="192"/>
      <c r="AV562" s="192"/>
      <c r="AW562" s="192"/>
      <c r="AX562" s="192"/>
      <c r="AY562" s="192"/>
      <c r="AZ562" s="192"/>
      <c r="BA562" s="192"/>
      <c r="BB562" s="192"/>
      <c r="BC562" s="192"/>
      <c r="BD562" s="192"/>
      <c r="BE562" s="192"/>
      <c r="BH562" s="205"/>
      <c r="BI562" s="205"/>
    </row>
    <row r="563" spans="1:61" ht="25.5" hidden="1" customHeight="1" x14ac:dyDescent="0.25">
      <c r="A563" s="16"/>
      <c r="B563" s="9"/>
      <c r="C563" s="13"/>
      <c r="D563" s="13" t="s">
        <v>265</v>
      </c>
      <c r="E563" s="9" t="s">
        <v>187</v>
      </c>
      <c r="F563" s="125"/>
      <c r="G563" s="121"/>
      <c r="H563" s="121"/>
      <c r="I563" s="116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AC563" s="69"/>
      <c r="AD563" s="265"/>
      <c r="AE563" s="69"/>
      <c r="AF563" s="192"/>
      <c r="AG563" s="192"/>
      <c r="AH563" s="192"/>
      <c r="AI563" s="192"/>
      <c r="AJ563" s="192"/>
      <c r="AK563" s="192"/>
      <c r="AL563" s="192"/>
      <c r="AM563" s="192"/>
      <c r="AN563" s="192"/>
      <c r="AO563" s="192"/>
      <c r="AP563" s="192"/>
      <c r="AQ563" s="192"/>
      <c r="AR563" s="192"/>
      <c r="AS563" s="192"/>
      <c r="AT563" s="192"/>
      <c r="AU563" s="192"/>
      <c r="AV563" s="192"/>
      <c r="AW563" s="192"/>
      <c r="AX563" s="192"/>
      <c r="AY563" s="192"/>
      <c r="AZ563" s="192"/>
      <c r="BA563" s="192"/>
      <c r="BB563" s="192"/>
      <c r="BC563" s="192"/>
      <c r="BD563" s="192"/>
      <c r="BE563" s="192"/>
      <c r="BH563" s="205"/>
      <c r="BI563" s="205"/>
    </row>
    <row r="564" spans="1:61" ht="20.100000000000001" hidden="1" customHeight="1" x14ac:dyDescent="0.25">
      <c r="A564" s="16"/>
      <c r="B564" s="9"/>
      <c r="C564" s="13"/>
      <c r="D564" s="13" t="s">
        <v>266</v>
      </c>
      <c r="E564" s="9" t="s">
        <v>263</v>
      </c>
      <c r="F564" s="125"/>
      <c r="G564" s="121"/>
      <c r="H564" s="121"/>
      <c r="I564" s="116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AC564" s="69"/>
      <c r="AD564" s="265"/>
      <c r="AE564" s="69"/>
      <c r="AF564" s="192"/>
      <c r="AG564" s="192"/>
      <c r="AH564" s="192"/>
      <c r="AI564" s="192"/>
      <c r="AJ564" s="192"/>
      <c r="AK564" s="192"/>
      <c r="AL564" s="192"/>
      <c r="AM564" s="192"/>
      <c r="AN564" s="192"/>
      <c r="AO564" s="192"/>
      <c r="AP564" s="192"/>
      <c r="AQ564" s="192"/>
      <c r="AR564" s="192"/>
      <c r="AS564" s="192"/>
      <c r="AT564" s="192"/>
      <c r="AU564" s="192"/>
      <c r="AV564" s="192"/>
      <c r="AW564" s="192"/>
      <c r="AX564" s="192"/>
      <c r="AY564" s="192"/>
      <c r="AZ564" s="192"/>
      <c r="BA564" s="192"/>
      <c r="BB564" s="192"/>
      <c r="BC564" s="192"/>
      <c r="BD564" s="192"/>
      <c r="BE564" s="192"/>
      <c r="BH564" s="205"/>
      <c r="BI564" s="205"/>
    </row>
    <row r="565" spans="1:61" ht="24.75" hidden="1" customHeight="1" x14ac:dyDescent="0.25">
      <c r="A565" s="16"/>
      <c r="B565" s="9"/>
      <c r="C565" s="13"/>
      <c r="D565" s="13" t="s">
        <v>267</v>
      </c>
      <c r="E565" s="9" t="s">
        <v>46</v>
      </c>
      <c r="F565" s="125"/>
      <c r="G565" s="121"/>
      <c r="H565" s="121"/>
      <c r="I565" s="116"/>
      <c r="J565" s="117"/>
      <c r="K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AC565" s="69"/>
      <c r="AD565" s="265"/>
      <c r="AE565" s="69"/>
      <c r="AF565" s="192"/>
      <c r="AG565" s="192"/>
      <c r="AH565" s="192"/>
      <c r="AI565" s="192"/>
      <c r="AJ565" s="192"/>
      <c r="AK565" s="192"/>
      <c r="AL565" s="192"/>
      <c r="AM565" s="192"/>
      <c r="AN565" s="192"/>
      <c r="AO565" s="192"/>
      <c r="AP565" s="192"/>
      <c r="AQ565" s="192"/>
      <c r="AR565" s="192"/>
      <c r="AS565" s="192"/>
      <c r="AT565" s="192"/>
      <c r="AU565" s="192"/>
      <c r="AV565" s="192"/>
      <c r="AW565" s="192"/>
      <c r="AX565" s="192"/>
      <c r="AY565" s="192"/>
      <c r="AZ565" s="192"/>
      <c r="BA565" s="192"/>
      <c r="BB565" s="192"/>
      <c r="BC565" s="192"/>
      <c r="BD565" s="192"/>
      <c r="BE565" s="192"/>
      <c r="BH565" s="205"/>
      <c r="BI565" s="205"/>
    </row>
    <row r="566" spans="1:61" ht="24.75" hidden="1" customHeight="1" x14ac:dyDescent="0.25">
      <c r="A566" s="16"/>
      <c r="B566" s="9"/>
      <c r="C566" s="13"/>
      <c r="D566" s="13" t="s">
        <v>268</v>
      </c>
      <c r="E566" s="9" t="s">
        <v>269</v>
      </c>
      <c r="F566" s="125"/>
      <c r="G566" s="121"/>
      <c r="H566" s="121"/>
      <c r="I566" s="116"/>
      <c r="J566" s="117"/>
      <c r="K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AC566" s="69"/>
      <c r="AD566" s="265"/>
      <c r="AE566" s="69"/>
      <c r="AF566" s="192"/>
      <c r="AG566" s="192"/>
      <c r="AH566" s="192"/>
      <c r="AI566" s="192"/>
      <c r="AJ566" s="192"/>
      <c r="AK566" s="192"/>
      <c r="AL566" s="192"/>
      <c r="AM566" s="192"/>
      <c r="AN566" s="192"/>
      <c r="AO566" s="192"/>
      <c r="AP566" s="192"/>
      <c r="AQ566" s="192"/>
      <c r="AR566" s="192"/>
      <c r="AS566" s="192"/>
      <c r="AT566" s="192"/>
      <c r="AU566" s="192"/>
      <c r="AV566" s="192"/>
      <c r="AW566" s="192"/>
      <c r="AX566" s="192"/>
      <c r="AY566" s="192"/>
      <c r="AZ566" s="192"/>
      <c r="BA566" s="192"/>
      <c r="BB566" s="192"/>
      <c r="BC566" s="192"/>
      <c r="BD566" s="192"/>
      <c r="BE566" s="192"/>
      <c r="BH566" s="254">
        <f t="shared" ref="BH566:BH629" si="213">+BK566-AE566</f>
        <v>0</v>
      </c>
      <c r="BI566" s="254">
        <f t="shared" ref="BI566:BI629" si="214">+BL566-AD566</f>
        <v>0</v>
      </c>
    </row>
    <row r="567" spans="1:61" ht="20.100000000000001" hidden="1" customHeight="1" x14ac:dyDescent="0.25">
      <c r="A567" s="16"/>
      <c r="B567" s="9"/>
      <c r="C567" s="13"/>
      <c r="D567" s="13" t="s">
        <v>270</v>
      </c>
      <c r="E567" s="9"/>
      <c r="F567" s="125"/>
      <c r="G567" s="121"/>
      <c r="H567" s="121"/>
      <c r="I567" s="116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AC567" s="81"/>
      <c r="AD567" s="263"/>
      <c r="AE567" s="81"/>
      <c r="AF567" s="192"/>
      <c r="AG567" s="192"/>
      <c r="AH567" s="192"/>
      <c r="AI567" s="192"/>
      <c r="AJ567" s="192"/>
      <c r="AK567" s="192"/>
      <c r="AL567" s="192"/>
      <c r="AM567" s="192"/>
      <c r="AN567" s="192"/>
      <c r="AO567" s="192"/>
      <c r="AP567" s="192"/>
      <c r="AQ567" s="192"/>
      <c r="AR567" s="192"/>
      <c r="AS567" s="192"/>
      <c r="AT567" s="192"/>
      <c r="AU567" s="192"/>
      <c r="AV567" s="192"/>
      <c r="AW567" s="192"/>
      <c r="AX567" s="170"/>
      <c r="AY567" s="170"/>
      <c r="AZ567" s="255"/>
      <c r="BA567" s="255"/>
      <c r="BB567" s="255"/>
      <c r="BC567" s="255"/>
      <c r="BD567" s="170"/>
      <c r="BE567" s="170"/>
      <c r="BH567" s="254">
        <f t="shared" si="213"/>
        <v>0</v>
      </c>
      <c r="BI567" s="254">
        <f t="shared" si="214"/>
        <v>0</v>
      </c>
    </row>
    <row r="568" spans="1:61" ht="20.100000000000001" hidden="1" customHeight="1" x14ac:dyDescent="0.25">
      <c r="A568" s="16"/>
      <c r="B568" s="9"/>
      <c r="C568" s="13"/>
      <c r="D568" s="13" t="s">
        <v>271</v>
      </c>
      <c r="E568" s="9" t="s">
        <v>272</v>
      </c>
      <c r="F568" s="125"/>
      <c r="G568" s="121"/>
      <c r="H568" s="121"/>
      <c r="I568" s="116"/>
      <c r="J568" s="117"/>
      <c r="K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AF568" s="192"/>
      <c r="AG568" s="192"/>
      <c r="AH568" s="192"/>
      <c r="AI568" s="192"/>
      <c r="AJ568" s="192"/>
      <c r="AK568" s="192"/>
      <c r="AL568" s="192"/>
      <c r="AM568" s="192"/>
      <c r="AN568" s="192"/>
      <c r="AO568" s="192"/>
      <c r="AP568" s="192"/>
      <c r="AQ568" s="192"/>
      <c r="AR568" s="192"/>
      <c r="AS568" s="192"/>
      <c r="AT568" s="192"/>
      <c r="AU568" s="192"/>
      <c r="AV568" s="192"/>
      <c r="AW568" s="192"/>
      <c r="AX568" s="170"/>
      <c r="AY568" s="170"/>
      <c r="AZ568" s="255"/>
      <c r="BA568" s="255"/>
      <c r="BB568" s="255"/>
      <c r="BC568" s="255"/>
      <c r="BD568" s="170"/>
      <c r="BE568" s="170"/>
      <c r="BH568" s="254">
        <f t="shared" si="213"/>
        <v>0</v>
      </c>
      <c r="BI568" s="254">
        <f t="shared" si="214"/>
        <v>0</v>
      </c>
    </row>
    <row r="569" spans="1:61" ht="20.100000000000001" hidden="1" customHeight="1" x14ac:dyDescent="0.25">
      <c r="A569" s="16"/>
      <c r="B569" s="9"/>
      <c r="C569" s="13"/>
      <c r="D569" s="13" t="s">
        <v>273</v>
      </c>
      <c r="E569" s="9" t="s">
        <v>46</v>
      </c>
      <c r="F569" s="125"/>
      <c r="G569" s="121"/>
      <c r="H569" s="121"/>
      <c r="I569" s="116"/>
      <c r="J569" s="117"/>
      <c r="K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AF569" s="192"/>
      <c r="AG569" s="192"/>
      <c r="AH569" s="192"/>
      <c r="AI569" s="192"/>
      <c r="AJ569" s="192"/>
      <c r="AK569" s="192"/>
      <c r="AL569" s="192"/>
      <c r="AM569" s="192"/>
      <c r="AN569" s="192"/>
      <c r="AO569" s="192"/>
      <c r="AP569" s="192"/>
      <c r="AQ569" s="192"/>
      <c r="AR569" s="192"/>
      <c r="AS569" s="192"/>
      <c r="AT569" s="192"/>
      <c r="AU569" s="192"/>
      <c r="AV569" s="192"/>
      <c r="AW569" s="192"/>
      <c r="AX569" s="170"/>
      <c r="AY569" s="170"/>
      <c r="AZ569" s="255"/>
      <c r="BA569" s="255"/>
      <c r="BB569" s="255"/>
      <c r="BC569" s="255"/>
      <c r="BD569" s="170"/>
      <c r="BE569" s="170"/>
      <c r="BH569" s="254">
        <f t="shared" si="213"/>
        <v>0</v>
      </c>
      <c r="BI569" s="254">
        <f t="shared" si="214"/>
        <v>0</v>
      </c>
    </row>
    <row r="570" spans="1:61" ht="20.100000000000001" hidden="1" customHeight="1" x14ac:dyDescent="0.25">
      <c r="A570" s="16"/>
      <c r="B570" s="9"/>
      <c r="C570" s="13"/>
      <c r="D570" s="13" t="s">
        <v>274</v>
      </c>
      <c r="E570" s="9" t="s">
        <v>275</v>
      </c>
      <c r="F570" s="125"/>
      <c r="G570" s="121"/>
      <c r="H570" s="121"/>
      <c r="I570" s="116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AC570" s="54"/>
      <c r="AD570" s="219"/>
      <c r="AE570" s="54"/>
      <c r="AF570" s="593"/>
      <c r="AG570" s="593"/>
      <c r="AH570" s="593"/>
      <c r="AI570" s="593"/>
      <c r="AJ570" s="593"/>
      <c r="AK570" s="593"/>
      <c r="AL570" s="593"/>
      <c r="AM570" s="593"/>
      <c r="AN570" s="593"/>
      <c r="AO570" s="593"/>
      <c r="AP570" s="593"/>
      <c r="AQ570" s="593"/>
      <c r="AR570" s="593"/>
      <c r="AS570" s="593"/>
      <c r="AT570" s="593"/>
      <c r="AU570" s="593"/>
      <c r="AV570" s="593"/>
      <c r="AW570" s="82"/>
      <c r="AX570" s="170"/>
      <c r="AY570" s="170"/>
      <c r="AZ570" s="255"/>
      <c r="BA570" s="255"/>
      <c r="BB570" s="255"/>
      <c r="BC570" s="255"/>
      <c r="BD570" s="170"/>
      <c r="BE570" s="170"/>
      <c r="BH570" s="254">
        <f t="shared" si="213"/>
        <v>0</v>
      </c>
      <c r="BI570" s="254">
        <f t="shared" si="214"/>
        <v>0</v>
      </c>
    </row>
    <row r="571" spans="1:61" ht="20.100000000000001" hidden="1" customHeight="1" x14ac:dyDescent="0.25">
      <c r="A571" s="16"/>
      <c r="B571" s="22"/>
      <c r="C571" s="21"/>
      <c r="D571" s="21" t="s">
        <v>276</v>
      </c>
      <c r="E571" s="22"/>
      <c r="F571" s="143"/>
      <c r="G571" s="144"/>
      <c r="H571" s="144"/>
      <c r="I571" s="116"/>
      <c r="J571" s="117"/>
      <c r="K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AC571" s="54"/>
      <c r="AD571" s="219"/>
      <c r="AE571" s="54"/>
      <c r="AF571" s="594"/>
      <c r="AG571" s="595"/>
      <c r="AH571" s="595"/>
      <c r="AI571" s="595"/>
      <c r="AJ571" s="595"/>
      <c r="AK571" s="595"/>
      <c r="AL571" s="595"/>
      <c r="AM571" s="595"/>
      <c r="AN571" s="595"/>
      <c r="AO571" s="595"/>
      <c r="AP571" s="595"/>
      <c r="AQ571" s="595"/>
      <c r="AR571" s="595"/>
      <c r="AS571" s="595"/>
      <c r="AT571" s="595"/>
      <c r="AU571" s="595"/>
      <c r="AV571" s="595"/>
      <c r="AW571" s="82"/>
      <c r="AX571" s="170"/>
      <c r="AY571" s="170"/>
      <c r="AZ571" s="255"/>
      <c r="BA571" s="255"/>
      <c r="BB571" s="255"/>
      <c r="BC571" s="255"/>
      <c r="BD571" s="170"/>
      <c r="BE571" s="170"/>
      <c r="BH571" s="254">
        <f t="shared" si="213"/>
        <v>0</v>
      </c>
      <c r="BI571" s="254">
        <f t="shared" si="214"/>
        <v>0</v>
      </c>
    </row>
    <row r="572" spans="1:61" ht="20.100000000000001" hidden="1" customHeight="1" x14ac:dyDescent="0.25">
      <c r="A572" s="16"/>
      <c r="B572" s="55"/>
      <c r="C572" s="27"/>
      <c r="D572" s="27"/>
      <c r="E572" s="55"/>
      <c r="F572" s="138"/>
      <c r="G572" s="139"/>
      <c r="H572" s="139"/>
      <c r="I572" s="116"/>
      <c r="J572" s="117"/>
      <c r="K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AC572" s="54"/>
      <c r="AD572" s="219"/>
      <c r="AE572" s="54"/>
      <c r="AF572" s="587"/>
      <c r="AG572" s="257"/>
      <c r="AH572" s="601"/>
      <c r="AI572" s="257"/>
      <c r="AJ572" s="601"/>
      <c r="AK572" s="257"/>
      <c r="AL572" s="601"/>
      <c r="AM572" s="257"/>
      <c r="AN572" s="601"/>
      <c r="AO572" s="257"/>
      <c r="AP572" s="601"/>
      <c r="AQ572" s="257"/>
      <c r="AR572" s="601"/>
      <c r="AS572" s="257"/>
      <c r="AT572" s="601"/>
      <c r="AU572" s="257"/>
      <c r="AV572" s="601"/>
      <c r="AW572" s="82"/>
      <c r="AX572" s="170"/>
      <c r="AY572" s="170"/>
      <c r="AZ572" s="255"/>
      <c r="BA572" s="255"/>
      <c r="BB572" s="255"/>
      <c r="BC572" s="255"/>
      <c r="BD572" s="170"/>
      <c r="BE572" s="170"/>
      <c r="BH572" s="254">
        <f t="shared" si="213"/>
        <v>0</v>
      </c>
      <c r="BI572" s="254">
        <f t="shared" si="214"/>
        <v>0</v>
      </c>
    </row>
    <row r="573" spans="1:61" ht="20.100000000000001" hidden="1" customHeight="1" x14ac:dyDescent="0.25">
      <c r="A573" s="16"/>
      <c r="B573" s="10"/>
      <c r="C573" s="16"/>
      <c r="D573" s="16"/>
      <c r="E573" s="10"/>
      <c r="F573" s="108"/>
      <c r="G573" s="116"/>
      <c r="H573" s="116"/>
      <c r="I573" s="116"/>
      <c r="J573" s="117"/>
      <c r="K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AC573" s="54"/>
      <c r="AD573" s="219"/>
      <c r="AE573" s="54"/>
      <c r="AF573" s="588"/>
      <c r="AG573" s="240"/>
      <c r="AH573" s="602"/>
      <c r="AI573" s="240"/>
      <c r="AJ573" s="602"/>
      <c r="AK573" s="240"/>
      <c r="AL573" s="602"/>
      <c r="AM573" s="240"/>
      <c r="AN573" s="602"/>
      <c r="AO573" s="240"/>
      <c r="AP573" s="602"/>
      <c r="AQ573" s="240"/>
      <c r="AR573" s="602"/>
      <c r="AS573" s="240"/>
      <c r="AT573" s="602"/>
      <c r="AU573" s="240"/>
      <c r="AV573" s="602"/>
      <c r="AW573" s="82"/>
      <c r="AX573" s="170"/>
      <c r="AY573" s="170"/>
      <c r="AZ573" s="255"/>
      <c r="BA573" s="255"/>
      <c r="BB573" s="255"/>
      <c r="BC573" s="255"/>
      <c r="BD573" s="170"/>
      <c r="BE573" s="170"/>
      <c r="BH573" s="254">
        <f t="shared" si="213"/>
        <v>0</v>
      </c>
      <c r="BI573" s="254">
        <f t="shared" si="214"/>
        <v>0</v>
      </c>
    </row>
    <row r="574" spans="1:61" ht="20.100000000000001" hidden="1" customHeight="1" x14ac:dyDescent="0.25">
      <c r="A574" s="16"/>
      <c r="B574" s="10"/>
      <c r="C574" s="16"/>
      <c r="D574" s="16"/>
      <c r="E574" s="10"/>
      <c r="F574" s="108"/>
      <c r="G574" s="116"/>
      <c r="H574" s="116"/>
      <c r="I574" s="116"/>
      <c r="J574" s="117"/>
      <c r="K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AC574" s="54"/>
      <c r="AD574" s="219"/>
      <c r="AE574" s="54"/>
      <c r="AF574" s="269"/>
      <c r="AG574" s="246"/>
      <c r="AH574" s="246"/>
      <c r="AI574" s="246"/>
      <c r="AJ574" s="246"/>
      <c r="AK574" s="246"/>
      <c r="AL574" s="246"/>
      <c r="AM574" s="246"/>
      <c r="AN574" s="246"/>
      <c r="AO574" s="246"/>
      <c r="AP574" s="246"/>
      <c r="AQ574" s="246"/>
      <c r="AR574" s="246"/>
      <c r="AS574" s="246"/>
      <c r="AT574" s="246"/>
      <c r="AU574" s="246"/>
      <c r="AV574" s="246"/>
      <c r="AW574" s="192"/>
      <c r="AX574" s="170"/>
      <c r="AY574" s="170"/>
      <c r="AZ574" s="255"/>
      <c r="BA574" s="255"/>
      <c r="BB574" s="255"/>
      <c r="BC574" s="255"/>
      <c r="BD574" s="170"/>
      <c r="BE574" s="170"/>
      <c r="BH574" s="254">
        <f t="shared" si="213"/>
        <v>0</v>
      </c>
      <c r="BI574" s="254">
        <f t="shared" si="214"/>
        <v>0</v>
      </c>
    </row>
    <row r="575" spans="1:61" ht="18.75" hidden="1" customHeight="1" x14ac:dyDescent="0.25">
      <c r="A575" s="16"/>
      <c r="B575" s="15"/>
      <c r="C575" s="16"/>
      <c r="D575" s="16"/>
      <c r="E575" s="17"/>
      <c r="F575" s="111"/>
      <c r="G575" s="112"/>
      <c r="H575" s="112"/>
      <c r="I575" s="112"/>
      <c r="J575" s="113"/>
      <c r="K575" s="113"/>
      <c r="L575" s="113"/>
      <c r="M575" s="113"/>
      <c r="N575" s="113"/>
      <c r="O575" s="113"/>
      <c r="P575" s="113"/>
      <c r="Q575" s="113"/>
      <c r="R575" s="113"/>
      <c r="S575" s="113"/>
      <c r="T575" s="113"/>
      <c r="U575" s="113"/>
      <c r="AC575" s="54"/>
      <c r="AD575" s="219"/>
      <c r="AE575" s="54"/>
      <c r="AF575" s="192"/>
      <c r="AG575" s="192"/>
      <c r="AH575" s="192"/>
      <c r="AI575" s="192"/>
      <c r="AJ575" s="192"/>
      <c r="AK575" s="192"/>
      <c r="AL575" s="192"/>
      <c r="AM575" s="192"/>
      <c r="AN575" s="192"/>
      <c r="AO575" s="192"/>
      <c r="AP575" s="192"/>
      <c r="AQ575" s="192"/>
      <c r="AR575" s="192"/>
      <c r="AS575" s="192"/>
      <c r="AT575" s="192"/>
      <c r="AU575" s="192"/>
      <c r="AV575" s="192"/>
      <c r="AW575" s="192"/>
      <c r="AX575" s="170"/>
      <c r="AY575" s="170"/>
      <c r="AZ575" s="255"/>
      <c r="BA575" s="255"/>
      <c r="BB575" s="255"/>
      <c r="BC575" s="255"/>
      <c r="BD575" s="170"/>
      <c r="BE575" s="170"/>
      <c r="BH575" s="254">
        <f t="shared" si="213"/>
        <v>0</v>
      </c>
      <c r="BI575" s="254">
        <f t="shared" si="214"/>
        <v>0</v>
      </c>
    </row>
    <row r="576" spans="1:61" ht="39" hidden="1" customHeight="1" x14ac:dyDescent="0.25">
      <c r="A576" s="18" t="s">
        <v>211</v>
      </c>
      <c r="B576" s="520" t="s">
        <v>212</v>
      </c>
      <c r="C576" s="520"/>
      <c r="D576" s="520"/>
      <c r="E576" s="520"/>
      <c r="F576" s="520"/>
      <c r="G576" s="520"/>
      <c r="H576" s="520"/>
      <c r="I576" s="114"/>
      <c r="J576" s="115"/>
      <c r="K576" s="115"/>
      <c r="L576" s="115"/>
      <c r="M576" s="115"/>
      <c r="N576" s="115"/>
      <c r="O576" s="115"/>
      <c r="P576" s="115"/>
      <c r="Q576" s="115"/>
      <c r="R576" s="115"/>
      <c r="S576" s="115"/>
      <c r="T576" s="115"/>
      <c r="U576" s="115"/>
      <c r="AC576" s="69"/>
      <c r="AD576" s="265"/>
      <c r="AE576" s="69"/>
      <c r="AF576" s="192"/>
      <c r="AG576" s="192"/>
      <c r="AH576" s="192"/>
      <c r="AI576" s="192"/>
      <c r="AJ576" s="192"/>
      <c r="AK576" s="192"/>
      <c r="AL576" s="192"/>
      <c r="AM576" s="192"/>
      <c r="AN576" s="192"/>
      <c r="AO576" s="192"/>
      <c r="AP576" s="192"/>
      <c r="AQ576" s="192"/>
      <c r="AR576" s="192"/>
      <c r="AS576" s="192"/>
      <c r="AT576" s="192"/>
      <c r="AU576" s="192"/>
      <c r="AV576" s="192"/>
      <c r="AW576" s="192"/>
      <c r="AX576" s="192"/>
      <c r="AY576" s="192"/>
      <c r="AZ576" s="192"/>
      <c r="BA576" s="192"/>
      <c r="BB576" s="192"/>
      <c r="BC576" s="192"/>
      <c r="BD576" s="192"/>
      <c r="BE576" s="192"/>
      <c r="BH576" s="254">
        <f t="shared" si="213"/>
        <v>0</v>
      </c>
      <c r="BI576" s="254">
        <f t="shared" si="214"/>
        <v>0</v>
      </c>
    </row>
    <row r="577" spans="1:65" ht="20.100000000000001" hidden="1" customHeight="1" x14ac:dyDescent="0.25">
      <c r="A577" s="16"/>
      <c r="B577" s="67" t="s">
        <v>213</v>
      </c>
      <c r="C577" s="505" t="s">
        <v>214</v>
      </c>
      <c r="D577" s="505"/>
      <c r="E577" s="505"/>
      <c r="F577" s="505"/>
      <c r="G577" s="505"/>
      <c r="H577" s="505"/>
      <c r="I577" s="114"/>
      <c r="J577" s="115"/>
      <c r="K577" s="115"/>
      <c r="L577" s="115"/>
      <c r="M577" s="115"/>
      <c r="N577" s="115"/>
      <c r="O577" s="115"/>
      <c r="P577" s="115"/>
      <c r="Q577" s="115"/>
      <c r="R577" s="115"/>
      <c r="S577" s="115"/>
      <c r="T577" s="115"/>
      <c r="U577" s="115"/>
      <c r="AC577" s="69"/>
      <c r="AD577" s="265"/>
      <c r="AE577" s="69"/>
      <c r="AF577" s="192"/>
      <c r="AG577" s="192"/>
      <c r="AH577" s="192"/>
      <c r="AI577" s="192"/>
      <c r="AJ577" s="192"/>
      <c r="AK577" s="192"/>
      <c r="AL577" s="192"/>
      <c r="AM577" s="192"/>
      <c r="AN577" s="192"/>
      <c r="AO577" s="192"/>
      <c r="AP577" s="192"/>
      <c r="AQ577" s="192"/>
      <c r="AR577" s="192"/>
      <c r="AS577" s="192"/>
      <c r="AT577" s="192"/>
      <c r="AU577" s="192"/>
      <c r="AV577" s="192"/>
      <c r="AW577" s="192"/>
      <c r="AX577" s="192"/>
      <c r="AY577" s="192"/>
      <c r="AZ577" s="192"/>
      <c r="BA577" s="192"/>
      <c r="BB577" s="192"/>
      <c r="BC577" s="192"/>
      <c r="BD577" s="192"/>
      <c r="BE577" s="192"/>
      <c r="BH577" s="254">
        <f t="shared" si="213"/>
        <v>0</v>
      </c>
      <c r="BI577" s="254">
        <f t="shared" si="214"/>
        <v>0</v>
      </c>
    </row>
    <row r="578" spans="1:65" ht="21.75" hidden="1" customHeight="1" x14ac:dyDescent="0.25">
      <c r="A578" s="491" t="s">
        <v>12</v>
      </c>
      <c r="B578" s="506" t="s">
        <v>13</v>
      </c>
      <c r="C578" s="506" t="s">
        <v>14</v>
      </c>
      <c r="D578" s="509" t="s">
        <v>15</v>
      </c>
      <c r="E578" s="512" t="s">
        <v>16</v>
      </c>
      <c r="F578" s="129"/>
      <c r="G578" s="494" t="s">
        <v>433</v>
      </c>
      <c r="H578" s="494"/>
      <c r="I578" s="494"/>
      <c r="J578" s="130"/>
      <c r="K578" s="130"/>
      <c r="L578" s="130"/>
      <c r="M578" s="130"/>
      <c r="N578" s="130"/>
      <c r="O578" s="130"/>
      <c r="P578" s="130"/>
      <c r="Q578" s="130"/>
      <c r="R578" s="130"/>
      <c r="S578" s="130"/>
      <c r="T578" s="130"/>
      <c r="U578" s="130"/>
      <c r="AC578" s="69"/>
      <c r="AD578" s="265"/>
      <c r="AE578" s="69"/>
      <c r="AF578" s="192"/>
      <c r="AG578" s="192"/>
      <c r="AH578" s="192"/>
      <c r="AI578" s="192"/>
      <c r="AJ578" s="192"/>
      <c r="AK578" s="192"/>
      <c r="AL578" s="192"/>
      <c r="AM578" s="192"/>
      <c r="AN578" s="192"/>
      <c r="AO578" s="192"/>
      <c r="AP578" s="192"/>
      <c r="AQ578" s="192"/>
      <c r="AR578" s="192"/>
      <c r="AS578" s="192"/>
      <c r="AT578" s="192"/>
      <c r="AU578" s="192"/>
      <c r="AV578" s="192"/>
      <c r="AW578" s="192"/>
      <c r="AX578" s="192"/>
      <c r="AY578" s="192"/>
      <c r="AZ578" s="192"/>
      <c r="BA578" s="192"/>
      <c r="BB578" s="192"/>
      <c r="BC578" s="192"/>
      <c r="BD578" s="192"/>
      <c r="BE578" s="192"/>
      <c r="BH578" s="254">
        <f t="shared" si="213"/>
        <v>0</v>
      </c>
      <c r="BI578" s="254">
        <f t="shared" si="214"/>
        <v>0</v>
      </c>
    </row>
    <row r="579" spans="1:65" ht="27.75" hidden="1" customHeight="1" x14ac:dyDescent="0.25">
      <c r="A579" s="492"/>
      <c r="B579" s="507"/>
      <c r="C579" s="507"/>
      <c r="D579" s="510"/>
      <c r="E579" s="513"/>
      <c r="F579" s="131"/>
      <c r="G579" s="531" t="s">
        <v>441</v>
      </c>
      <c r="H579" s="531"/>
      <c r="I579" s="532"/>
      <c r="J579" s="132"/>
      <c r="K579" s="132"/>
      <c r="L579" s="132"/>
      <c r="M579" s="132"/>
      <c r="N579" s="132"/>
      <c r="O579" s="132"/>
      <c r="P579" s="132"/>
      <c r="Q579" s="132"/>
      <c r="R579" s="132"/>
      <c r="S579" s="132"/>
      <c r="T579" s="132"/>
      <c r="U579" s="132"/>
      <c r="AC579" s="69"/>
      <c r="AD579" s="265"/>
      <c r="AE579" s="69"/>
      <c r="AF579" s="192"/>
      <c r="AG579" s="192"/>
      <c r="AH579" s="192"/>
      <c r="AI579" s="192"/>
      <c r="AJ579" s="192"/>
      <c r="AK579" s="192"/>
      <c r="AL579" s="192"/>
      <c r="AM579" s="192"/>
      <c r="AN579" s="192"/>
      <c r="AO579" s="192"/>
      <c r="AP579" s="192"/>
      <c r="AQ579" s="192"/>
      <c r="AR579" s="192"/>
      <c r="AS579" s="192"/>
      <c r="AT579" s="192"/>
      <c r="AU579" s="192"/>
      <c r="AV579" s="192"/>
      <c r="AW579" s="192"/>
      <c r="AX579" s="192"/>
      <c r="AY579" s="192"/>
      <c r="AZ579" s="192"/>
      <c r="BA579" s="192"/>
      <c r="BB579" s="192"/>
      <c r="BC579" s="192"/>
      <c r="BD579" s="192"/>
      <c r="BE579" s="192"/>
      <c r="BH579" s="254">
        <f t="shared" si="213"/>
        <v>0</v>
      </c>
      <c r="BI579" s="254">
        <f t="shared" si="214"/>
        <v>0</v>
      </c>
    </row>
    <row r="580" spans="1:65" ht="27" hidden="1" customHeight="1" x14ac:dyDescent="0.25">
      <c r="A580" s="492"/>
      <c r="B580" s="507"/>
      <c r="C580" s="507"/>
      <c r="D580" s="510"/>
      <c r="E580" s="513"/>
      <c r="F580" s="131"/>
      <c r="G580" s="495">
        <v>2021</v>
      </c>
      <c r="H580" s="495">
        <v>2022</v>
      </c>
      <c r="I580" s="495">
        <v>2023</v>
      </c>
      <c r="J580" s="133"/>
      <c r="K580" s="133"/>
      <c r="L580" s="133"/>
      <c r="M580" s="133"/>
      <c r="N580" s="133"/>
      <c r="O580" s="133"/>
      <c r="P580" s="133"/>
      <c r="Q580" s="133"/>
      <c r="R580" s="133"/>
      <c r="S580" s="133"/>
      <c r="T580" s="133"/>
      <c r="U580" s="133"/>
      <c r="AC580" s="69"/>
      <c r="AD580" s="265"/>
      <c r="AE580" s="69"/>
      <c r="AF580" s="192"/>
      <c r="AG580" s="192"/>
      <c r="AH580" s="192"/>
      <c r="AI580" s="192"/>
      <c r="AJ580" s="192"/>
      <c r="AK580" s="192"/>
      <c r="AL580" s="192"/>
      <c r="AM580" s="192"/>
      <c r="AN580" s="192"/>
      <c r="AO580" s="192"/>
      <c r="AP580" s="192"/>
      <c r="AQ580" s="192"/>
      <c r="AR580" s="192"/>
      <c r="AS580" s="192"/>
      <c r="AT580" s="192"/>
      <c r="AU580" s="192"/>
      <c r="AV580" s="192"/>
      <c r="AW580" s="192"/>
      <c r="AX580" s="192"/>
      <c r="AY580" s="192"/>
      <c r="AZ580" s="192"/>
      <c r="BA580" s="192"/>
      <c r="BB580" s="192"/>
      <c r="BC580" s="192"/>
      <c r="BD580" s="192"/>
      <c r="BE580" s="192"/>
      <c r="BH580" s="254">
        <f t="shared" si="213"/>
        <v>0</v>
      </c>
      <c r="BI580" s="254">
        <f t="shared" si="214"/>
        <v>0</v>
      </c>
    </row>
    <row r="581" spans="1:65" ht="51" hidden="1" customHeight="1" x14ac:dyDescent="0.25">
      <c r="A581" s="493"/>
      <c r="B581" s="508"/>
      <c r="C581" s="508"/>
      <c r="D581" s="511"/>
      <c r="E581" s="514"/>
      <c r="F581" s="134"/>
      <c r="G581" s="496"/>
      <c r="H581" s="496"/>
      <c r="I581" s="496"/>
      <c r="J581" s="135"/>
      <c r="K581" s="135"/>
      <c r="L581" s="135"/>
      <c r="M581" s="135"/>
      <c r="N581" s="135"/>
      <c r="O581" s="135"/>
      <c r="P581" s="135"/>
      <c r="Q581" s="135"/>
      <c r="R581" s="135"/>
      <c r="S581" s="135"/>
      <c r="T581" s="135"/>
      <c r="U581" s="135"/>
      <c r="AC581" s="81"/>
      <c r="AD581" s="263"/>
      <c r="AE581" s="81"/>
      <c r="AF581" s="192"/>
      <c r="AG581" s="192"/>
      <c r="AH581" s="192"/>
      <c r="AI581" s="192"/>
      <c r="AJ581" s="192"/>
      <c r="AK581" s="192"/>
      <c r="AL581" s="192"/>
      <c r="AM581" s="192"/>
      <c r="AN581" s="192"/>
      <c r="AO581" s="192"/>
      <c r="AP581" s="192"/>
      <c r="AQ581" s="192"/>
      <c r="AR581" s="192"/>
      <c r="AS581" s="192"/>
      <c r="AT581" s="192"/>
      <c r="AU581" s="192"/>
      <c r="AV581" s="192"/>
      <c r="AW581" s="192"/>
      <c r="AX581" s="192"/>
      <c r="AY581" s="192"/>
      <c r="AZ581" s="192"/>
      <c r="BA581" s="192"/>
      <c r="BB581" s="192"/>
      <c r="BC581" s="192"/>
      <c r="BD581" s="192"/>
      <c r="BE581" s="192"/>
      <c r="BH581" s="254">
        <f t="shared" si="213"/>
        <v>0</v>
      </c>
      <c r="BI581" s="254">
        <f t="shared" si="214"/>
        <v>0</v>
      </c>
    </row>
    <row r="582" spans="1:65" s="47" customFormat="1" ht="20.100000000000001" hidden="1" customHeight="1" x14ac:dyDescent="0.25">
      <c r="A582" s="516">
        <v>9001</v>
      </c>
      <c r="B582" s="497" t="s">
        <v>277</v>
      </c>
      <c r="C582" s="517" t="s">
        <v>278</v>
      </c>
      <c r="D582" s="523" t="s">
        <v>17</v>
      </c>
      <c r="E582" s="524"/>
      <c r="F582" s="145"/>
      <c r="G582" s="146">
        <f>SUM(G583:G644)</f>
        <v>0</v>
      </c>
      <c r="H582" s="146">
        <f>SUM(H583:H644)</f>
        <v>12</v>
      </c>
      <c r="I582" s="116"/>
      <c r="J582" s="117"/>
      <c r="K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Y582" s="6"/>
      <c r="Z582" s="6"/>
      <c r="AA582" s="44"/>
      <c r="AB582" s="44"/>
      <c r="AC582" s="44"/>
      <c r="AD582" s="193"/>
      <c r="AE582" s="44"/>
      <c r="AF582" s="82"/>
      <c r="AG582" s="82"/>
      <c r="AH582" s="220"/>
      <c r="AI582" s="220"/>
      <c r="AJ582" s="220"/>
      <c r="AK582" s="220"/>
      <c r="AL582" s="220"/>
      <c r="AM582" s="220"/>
      <c r="AN582" s="220"/>
      <c r="AO582" s="220"/>
      <c r="AP582" s="220"/>
      <c r="AQ582" s="220"/>
      <c r="AR582" s="220"/>
      <c r="AS582" s="220"/>
      <c r="AT582" s="220"/>
      <c r="AU582" s="220"/>
      <c r="AV582" s="220"/>
      <c r="AW582" s="220"/>
      <c r="AX582" s="220"/>
      <c r="AY582" s="220"/>
      <c r="AZ582" s="220"/>
      <c r="BA582" s="220"/>
      <c r="BB582" s="220"/>
      <c r="BC582" s="220"/>
      <c r="BD582" s="220"/>
      <c r="BE582" s="220"/>
      <c r="BF582" s="44"/>
      <c r="BG582" s="44"/>
      <c r="BH582" s="254">
        <f t="shared" si="213"/>
        <v>0</v>
      </c>
      <c r="BI582" s="254">
        <f t="shared" si="214"/>
        <v>0</v>
      </c>
      <c r="BJ582" s="170"/>
      <c r="BK582" s="169"/>
      <c r="BL582" s="169"/>
      <c r="BM582" s="44"/>
    </row>
    <row r="583" spans="1:65" ht="52.5" hidden="1" customHeight="1" x14ac:dyDescent="0.25">
      <c r="A583" s="516"/>
      <c r="B583" s="497"/>
      <c r="C583" s="517"/>
      <c r="D583" s="13" t="s">
        <v>279</v>
      </c>
      <c r="E583" s="9" t="s">
        <v>46</v>
      </c>
      <c r="F583" s="125"/>
      <c r="G583" s="121"/>
      <c r="H583" s="121">
        <v>12</v>
      </c>
      <c r="I583" s="116"/>
      <c r="J583" s="117"/>
      <c r="K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AF583" s="82"/>
      <c r="AG583" s="82"/>
      <c r="AH583" s="220"/>
      <c r="AI583" s="220"/>
      <c r="AJ583" s="220"/>
      <c r="AK583" s="220"/>
      <c r="AL583" s="220"/>
      <c r="AM583" s="220"/>
      <c r="AN583" s="220"/>
      <c r="AO583" s="220"/>
      <c r="AP583" s="220"/>
      <c r="AQ583" s="220"/>
      <c r="AR583" s="220"/>
      <c r="AS583" s="220"/>
      <c r="AT583" s="220"/>
      <c r="AU583" s="220"/>
      <c r="AV583" s="220"/>
      <c r="AW583" s="220"/>
      <c r="AX583" s="220"/>
      <c r="AY583" s="220"/>
      <c r="AZ583" s="220"/>
      <c r="BA583" s="220"/>
      <c r="BB583" s="220"/>
      <c r="BC583" s="220"/>
      <c r="BD583" s="220"/>
      <c r="BE583" s="220"/>
      <c r="BH583" s="254">
        <f t="shared" si="213"/>
        <v>0</v>
      </c>
      <c r="BI583" s="254">
        <f t="shared" si="214"/>
        <v>0</v>
      </c>
    </row>
    <row r="584" spans="1:65" ht="47.25" hidden="1" customHeight="1" x14ac:dyDescent="0.25">
      <c r="A584" s="516"/>
      <c r="B584" s="497"/>
      <c r="C584" s="517"/>
      <c r="D584" s="13" t="s">
        <v>280</v>
      </c>
      <c r="E584" s="9" t="s">
        <v>187</v>
      </c>
      <c r="F584" s="125"/>
      <c r="G584" s="121"/>
      <c r="H584" s="121" t="s">
        <v>23</v>
      </c>
      <c r="I584" s="116"/>
      <c r="J584" s="117"/>
      <c r="K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AC584" s="54"/>
      <c r="AD584" s="219"/>
      <c r="AE584" s="54"/>
      <c r="AF584" s="82"/>
      <c r="AG584" s="82"/>
      <c r="AH584" s="82"/>
      <c r="AI584" s="82"/>
      <c r="AJ584" s="82"/>
      <c r="AK584" s="82"/>
      <c r="AL584" s="82"/>
      <c r="AM584" s="82"/>
      <c r="AN584" s="82"/>
      <c r="AO584" s="82"/>
      <c r="AP584" s="82"/>
      <c r="AQ584" s="82"/>
      <c r="AR584" s="82"/>
      <c r="AS584" s="82"/>
      <c r="AT584" s="82"/>
      <c r="AU584" s="82"/>
      <c r="AV584" s="82"/>
      <c r="AW584" s="82"/>
      <c r="AX584" s="82"/>
      <c r="AY584" s="82"/>
      <c r="AZ584" s="82"/>
      <c r="BA584" s="82"/>
      <c r="BB584" s="82"/>
      <c r="BC584" s="82"/>
      <c r="BD584" s="82"/>
      <c r="BE584" s="82"/>
      <c r="BH584" s="254">
        <f t="shared" si="213"/>
        <v>0</v>
      </c>
      <c r="BI584" s="254">
        <f t="shared" si="214"/>
        <v>0</v>
      </c>
    </row>
    <row r="585" spans="1:65" ht="39.75" hidden="1" customHeight="1" x14ac:dyDescent="0.25">
      <c r="A585" s="516"/>
      <c r="B585" s="497"/>
      <c r="C585" s="517"/>
      <c r="D585" s="14" t="s">
        <v>281</v>
      </c>
      <c r="E585" s="9" t="s">
        <v>257</v>
      </c>
      <c r="F585" s="125"/>
      <c r="G585" s="121"/>
      <c r="H585" s="121"/>
      <c r="I585" s="116"/>
      <c r="J585" s="117"/>
      <c r="K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AC585" s="54"/>
      <c r="AD585" s="219"/>
      <c r="AE585" s="54"/>
      <c r="AF585" s="82"/>
      <c r="AG585" s="82"/>
      <c r="AH585" s="82"/>
      <c r="AI585" s="82"/>
      <c r="AJ585" s="82"/>
      <c r="AK585" s="82"/>
      <c r="AL585" s="82"/>
      <c r="AM585" s="82"/>
      <c r="AN585" s="82"/>
      <c r="AO585" s="82"/>
      <c r="AP585" s="82"/>
      <c r="AQ585" s="82"/>
      <c r="AR585" s="82"/>
      <c r="AS585" s="82"/>
      <c r="AT585" s="82"/>
      <c r="AU585" s="82"/>
      <c r="AV585" s="82"/>
      <c r="AW585" s="82"/>
      <c r="AX585" s="82"/>
      <c r="AY585" s="82"/>
      <c r="AZ585" s="82"/>
      <c r="BA585" s="82"/>
      <c r="BB585" s="82"/>
      <c r="BC585" s="82"/>
      <c r="BD585" s="82"/>
      <c r="BE585" s="82"/>
      <c r="BH585" s="254">
        <f t="shared" si="213"/>
        <v>0</v>
      </c>
      <c r="BI585" s="254">
        <f t="shared" si="214"/>
        <v>0</v>
      </c>
    </row>
    <row r="586" spans="1:65" ht="39.75" hidden="1" customHeight="1" x14ac:dyDescent="0.25">
      <c r="A586" s="516"/>
      <c r="B586" s="497"/>
      <c r="C586" s="517"/>
      <c r="D586" s="14" t="s">
        <v>282</v>
      </c>
      <c r="E586" s="9" t="s">
        <v>257</v>
      </c>
      <c r="F586" s="125"/>
      <c r="G586" s="121"/>
      <c r="H586" s="121"/>
      <c r="I586" s="116"/>
      <c r="J586" s="117"/>
      <c r="K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AC586" s="54"/>
      <c r="AD586" s="219"/>
      <c r="AE586" s="54"/>
      <c r="AF586" s="82"/>
      <c r="AG586" s="82"/>
      <c r="AH586" s="82"/>
      <c r="AI586" s="82"/>
      <c r="AJ586" s="82"/>
      <c r="AK586" s="82"/>
      <c r="AL586" s="82"/>
      <c r="AM586" s="82"/>
      <c r="AN586" s="82"/>
      <c r="AO586" s="82"/>
      <c r="AP586" s="82"/>
      <c r="AQ586" s="82"/>
      <c r="AR586" s="82"/>
      <c r="AS586" s="82"/>
      <c r="AT586" s="82"/>
      <c r="AU586" s="82"/>
      <c r="AV586" s="82"/>
      <c r="AW586" s="82"/>
      <c r="AX586" s="82"/>
      <c r="AY586" s="82"/>
      <c r="AZ586" s="82"/>
      <c r="BA586" s="82"/>
      <c r="BB586" s="82"/>
      <c r="BC586" s="82"/>
      <c r="BD586" s="82"/>
      <c r="BE586" s="82"/>
      <c r="BH586" s="254">
        <f t="shared" si="213"/>
        <v>0</v>
      </c>
      <c r="BI586" s="254">
        <f t="shared" si="214"/>
        <v>0</v>
      </c>
    </row>
    <row r="587" spans="1:65" ht="34.5" hidden="1" customHeight="1" x14ac:dyDescent="0.25">
      <c r="A587" s="516"/>
      <c r="B587" s="497"/>
      <c r="C587" s="517"/>
      <c r="D587" s="14" t="s">
        <v>283</v>
      </c>
      <c r="E587" s="9" t="s">
        <v>284</v>
      </c>
      <c r="F587" s="125"/>
      <c r="G587" s="121"/>
      <c r="H587" s="121" t="s">
        <v>23</v>
      </c>
      <c r="I587" s="116"/>
      <c r="J587" s="117"/>
      <c r="K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AC587" s="54"/>
      <c r="AD587" s="219"/>
      <c r="AE587" s="54"/>
      <c r="AF587" s="82"/>
      <c r="AG587" s="82"/>
      <c r="AH587" s="82"/>
      <c r="AI587" s="82"/>
      <c r="AJ587" s="82"/>
      <c r="AK587" s="82"/>
      <c r="AL587" s="82"/>
      <c r="AM587" s="82"/>
      <c r="AN587" s="82"/>
      <c r="AO587" s="82"/>
      <c r="AP587" s="82"/>
      <c r="AQ587" s="82"/>
      <c r="AR587" s="82"/>
      <c r="AS587" s="82"/>
      <c r="AT587" s="82"/>
      <c r="AU587" s="82"/>
      <c r="AV587" s="82"/>
      <c r="AW587" s="82"/>
      <c r="AX587" s="82"/>
      <c r="AY587" s="82"/>
      <c r="AZ587" s="82"/>
      <c r="BA587" s="82"/>
      <c r="BB587" s="82"/>
      <c r="BC587" s="82"/>
      <c r="BD587" s="82"/>
      <c r="BE587" s="82"/>
      <c r="BH587" s="254">
        <f t="shared" si="213"/>
        <v>0</v>
      </c>
      <c r="BI587" s="254">
        <f t="shared" si="214"/>
        <v>0</v>
      </c>
    </row>
    <row r="588" spans="1:65" ht="25.5" hidden="1" customHeight="1" x14ac:dyDescent="0.25">
      <c r="A588" s="516"/>
      <c r="B588" s="497"/>
      <c r="C588" s="517"/>
      <c r="D588" s="14" t="s">
        <v>285</v>
      </c>
      <c r="E588" s="9" t="s">
        <v>286</v>
      </c>
      <c r="F588" s="125"/>
      <c r="G588" s="125"/>
      <c r="H588" s="121" t="s">
        <v>23</v>
      </c>
      <c r="I588" s="116"/>
      <c r="J588" s="117"/>
      <c r="K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AC588" s="54"/>
      <c r="AD588" s="219"/>
      <c r="AE588" s="54"/>
      <c r="AF588" s="82"/>
      <c r="AG588" s="82"/>
      <c r="AH588" s="82"/>
      <c r="AI588" s="82"/>
      <c r="AJ588" s="82"/>
      <c r="AK588" s="82"/>
      <c r="AL588" s="82"/>
      <c r="AM588" s="82"/>
      <c r="AN588" s="82"/>
      <c r="AO588" s="82"/>
      <c r="AP588" s="82"/>
      <c r="AQ588" s="82"/>
      <c r="AR588" s="82"/>
      <c r="AS588" s="82"/>
      <c r="AT588" s="82"/>
      <c r="AU588" s="82"/>
      <c r="AV588" s="82"/>
      <c r="AW588" s="82"/>
      <c r="AX588" s="82"/>
      <c r="AY588" s="82"/>
      <c r="AZ588" s="82"/>
      <c r="BA588" s="82"/>
      <c r="BB588" s="82"/>
      <c r="BC588" s="82"/>
      <c r="BD588" s="82"/>
      <c r="BE588" s="82"/>
      <c r="BH588" s="254">
        <f t="shared" si="213"/>
        <v>0</v>
      </c>
      <c r="BI588" s="254">
        <f t="shared" si="214"/>
        <v>0</v>
      </c>
    </row>
    <row r="589" spans="1:65" ht="48" hidden="1" customHeight="1" x14ac:dyDescent="0.25">
      <c r="A589" s="516"/>
      <c r="B589" s="497"/>
      <c r="C589" s="517"/>
      <c r="D589" s="14" t="s">
        <v>287</v>
      </c>
      <c r="E589" s="9" t="s">
        <v>288</v>
      </c>
      <c r="F589" s="125"/>
      <c r="G589" s="125"/>
      <c r="H589" s="125"/>
      <c r="I589" s="108"/>
      <c r="J589" s="109"/>
      <c r="K589" s="109"/>
      <c r="L589" s="109"/>
      <c r="M589" s="109"/>
      <c r="N589" s="109"/>
      <c r="O589" s="109"/>
      <c r="P589" s="109"/>
      <c r="Q589" s="109"/>
      <c r="R589" s="109"/>
      <c r="S589" s="109"/>
      <c r="T589" s="109"/>
      <c r="U589" s="109"/>
      <c r="AC589" s="54"/>
      <c r="AD589" s="219"/>
      <c r="AE589" s="54"/>
      <c r="AF589" s="82"/>
      <c r="AG589" s="82"/>
      <c r="AH589" s="82"/>
      <c r="AI589" s="82"/>
      <c r="AJ589" s="82"/>
      <c r="AK589" s="82"/>
      <c r="AL589" s="82"/>
      <c r="AM589" s="82"/>
      <c r="AN589" s="82"/>
      <c r="AO589" s="82"/>
      <c r="AP589" s="82"/>
      <c r="AQ589" s="82"/>
      <c r="AR589" s="82"/>
      <c r="AS589" s="82"/>
      <c r="AT589" s="82"/>
      <c r="AU589" s="82"/>
      <c r="AV589" s="82"/>
      <c r="AW589" s="82"/>
      <c r="AX589" s="82"/>
      <c r="AY589" s="82"/>
      <c r="AZ589" s="82"/>
      <c r="BA589" s="82"/>
      <c r="BB589" s="82"/>
      <c r="BC589" s="82"/>
      <c r="BD589" s="82"/>
      <c r="BE589" s="82"/>
      <c r="BH589" s="254">
        <f t="shared" si="213"/>
        <v>0</v>
      </c>
      <c r="BI589" s="254">
        <f t="shared" si="214"/>
        <v>0</v>
      </c>
    </row>
    <row r="590" spans="1:65" ht="30.75" hidden="1" customHeight="1" x14ac:dyDescent="0.25">
      <c r="A590" s="516"/>
      <c r="B590" s="497"/>
      <c r="C590" s="517"/>
      <c r="D590" s="14" t="s">
        <v>289</v>
      </c>
      <c r="E590" s="9" t="s">
        <v>187</v>
      </c>
      <c r="F590" s="125"/>
      <c r="G590" s="125"/>
      <c r="H590" s="125"/>
      <c r="I590" s="108"/>
      <c r="J590" s="109"/>
      <c r="K590" s="109"/>
      <c r="L590" s="109"/>
      <c r="M590" s="109"/>
      <c r="N590" s="109"/>
      <c r="O590" s="109"/>
      <c r="P590" s="109"/>
      <c r="Q590" s="109"/>
      <c r="R590" s="109"/>
      <c r="S590" s="109"/>
      <c r="T590" s="109"/>
      <c r="U590" s="109"/>
      <c r="AC590" s="54"/>
      <c r="AD590" s="219"/>
      <c r="AE590" s="54"/>
      <c r="AF590" s="82"/>
      <c r="AG590" s="82"/>
      <c r="AH590" s="82"/>
      <c r="AI590" s="82"/>
      <c r="AJ590" s="82"/>
      <c r="AK590" s="82"/>
      <c r="AL590" s="82"/>
      <c r="AM590" s="82"/>
      <c r="AN590" s="82"/>
      <c r="AO590" s="82"/>
      <c r="AP590" s="82"/>
      <c r="AQ590" s="82"/>
      <c r="AR590" s="82"/>
      <c r="AS590" s="82"/>
      <c r="AT590" s="82"/>
      <c r="AU590" s="82"/>
      <c r="AV590" s="82"/>
      <c r="AW590" s="82"/>
      <c r="AX590" s="82"/>
      <c r="AY590" s="82"/>
      <c r="AZ590" s="82"/>
      <c r="BA590" s="82"/>
      <c r="BB590" s="82"/>
      <c r="BC590" s="82"/>
      <c r="BD590" s="82"/>
      <c r="BE590" s="82"/>
      <c r="BH590" s="254">
        <f t="shared" si="213"/>
        <v>0</v>
      </c>
      <c r="BI590" s="254">
        <f t="shared" si="214"/>
        <v>0</v>
      </c>
    </row>
    <row r="591" spans="1:65" ht="27" hidden="1" customHeight="1" x14ac:dyDescent="0.25">
      <c r="A591" s="516"/>
      <c r="B591" s="497"/>
      <c r="C591" s="517"/>
      <c r="D591" s="14" t="s">
        <v>290</v>
      </c>
      <c r="E591" s="9"/>
      <c r="F591" s="125"/>
      <c r="G591" s="125"/>
      <c r="H591" s="125"/>
      <c r="I591" s="108"/>
      <c r="J591" s="109"/>
      <c r="K591" s="109"/>
      <c r="L591" s="109"/>
      <c r="M591" s="109"/>
      <c r="N591" s="109"/>
      <c r="O591" s="109"/>
      <c r="P591" s="109"/>
      <c r="Q591" s="109"/>
      <c r="R591" s="109"/>
      <c r="S591" s="109"/>
      <c r="T591" s="109"/>
      <c r="U591" s="109"/>
      <c r="AC591" s="54"/>
      <c r="AD591" s="219"/>
      <c r="AE591" s="54"/>
      <c r="AF591" s="82"/>
      <c r="AG591" s="82"/>
      <c r="AH591" s="82"/>
      <c r="AI591" s="82"/>
      <c r="AJ591" s="82"/>
      <c r="AK591" s="82"/>
      <c r="AL591" s="82"/>
      <c r="AM591" s="82"/>
      <c r="AN591" s="82"/>
      <c r="AO591" s="82"/>
      <c r="AP591" s="82"/>
      <c r="AQ591" s="82"/>
      <c r="AR591" s="82"/>
      <c r="AS591" s="82"/>
      <c r="AT591" s="82"/>
      <c r="AU591" s="82"/>
      <c r="AV591" s="82"/>
      <c r="AW591" s="82"/>
      <c r="AX591" s="82"/>
      <c r="AY591" s="82"/>
      <c r="AZ591" s="82"/>
      <c r="BA591" s="82"/>
      <c r="BB591" s="82"/>
      <c r="BC591" s="82"/>
      <c r="BD591" s="82"/>
      <c r="BE591" s="82"/>
      <c r="BH591" s="254">
        <f t="shared" si="213"/>
        <v>0</v>
      </c>
      <c r="BI591" s="254">
        <f t="shared" si="214"/>
        <v>0</v>
      </c>
    </row>
    <row r="592" spans="1:65" ht="27.75" hidden="1" customHeight="1" x14ac:dyDescent="0.25">
      <c r="A592" s="516"/>
      <c r="B592" s="497"/>
      <c r="C592" s="517"/>
      <c r="D592" s="29" t="s">
        <v>291</v>
      </c>
      <c r="E592" s="9" t="s">
        <v>292</v>
      </c>
      <c r="F592" s="125"/>
      <c r="G592" s="125"/>
      <c r="H592" s="125"/>
      <c r="I592" s="108"/>
      <c r="J592" s="109"/>
      <c r="K592" s="109"/>
      <c r="L592" s="109"/>
      <c r="M592" s="109"/>
      <c r="N592" s="109"/>
      <c r="O592" s="109"/>
      <c r="P592" s="109"/>
      <c r="Q592" s="109"/>
      <c r="R592" s="109"/>
      <c r="S592" s="109"/>
      <c r="T592" s="109"/>
      <c r="U592" s="109"/>
      <c r="AC592" s="54"/>
      <c r="AD592" s="219"/>
      <c r="AE592" s="54"/>
      <c r="AF592" s="89"/>
      <c r="AG592" s="89"/>
      <c r="AH592" s="89"/>
      <c r="AI592" s="89"/>
      <c r="AJ592" s="89"/>
      <c r="AK592" s="89"/>
      <c r="AL592" s="89"/>
      <c r="AM592" s="89"/>
      <c r="AN592" s="89"/>
      <c r="AO592" s="89"/>
      <c r="AP592" s="89"/>
      <c r="AQ592" s="89"/>
      <c r="AR592" s="89"/>
      <c r="AS592" s="89"/>
      <c r="AT592" s="89"/>
      <c r="AU592" s="89"/>
      <c r="AV592" s="89"/>
      <c r="AW592" s="89"/>
      <c r="AX592" s="89"/>
      <c r="AY592" s="89"/>
      <c r="AZ592" s="89"/>
      <c r="BA592" s="89"/>
      <c r="BB592" s="89"/>
      <c r="BC592" s="89"/>
      <c r="BD592" s="89"/>
      <c r="BE592" s="89"/>
      <c r="BH592" s="254">
        <f t="shared" si="213"/>
        <v>0</v>
      </c>
      <c r="BI592" s="254">
        <f t="shared" si="214"/>
        <v>0</v>
      </c>
    </row>
    <row r="593" spans="1:61" ht="35.25" hidden="1" customHeight="1" x14ac:dyDescent="0.25">
      <c r="A593" s="516"/>
      <c r="B593" s="497"/>
      <c r="C593" s="517"/>
      <c r="D593" s="14" t="s">
        <v>293</v>
      </c>
      <c r="E593" s="9" t="s">
        <v>46</v>
      </c>
      <c r="F593" s="125"/>
      <c r="G593" s="125"/>
      <c r="H593" s="125"/>
      <c r="I593" s="108"/>
      <c r="J593" s="109"/>
      <c r="K593" s="109"/>
      <c r="L593" s="109"/>
      <c r="M593" s="109"/>
      <c r="N593" s="109"/>
      <c r="O593" s="109"/>
      <c r="P593" s="109"/>
      <c r="Q593" s="109"/>
      <c r="R593" s="109"/>
      <c r="S593" s="109"/>
      <c r="T593" s="109"/>
      <c r="U593" s="109"/>
      <c r="AC593" s="54"/>
      <c r="AD593" s="219"/>
      <c r="AE593" s="54"/>
      <c r="AF593" s="89"/>
      <c r="AG593" s="89"/>
      <c r="AH593" s="89"/>
      <c r="AI593" s="89"/>
      <c r="AJ593" s="89"/>
      <c r="AK593" s="89"/>
      <c r="AL593" s="89"/>
      <c r="AM593" s="89"/>
      <c r="AN593" s="89"/>
      <c r="AO593" s="89"/>
      <c r="AP593" s="89"/>
      <c r="AQ593" s="89"/>
      <c r="AR593" s="89"/>
      <c r="AS593" s="89"/>
      <c r="AT593" s="89"/>
      <c r="AU593" s="89"/>
      <c r="AV593" s="89"/>
      <c r="AW593" s="89"/>
      <c r="AX593" s="89"/>
      <c r="AY593" s="89"/>
      <c r="AZ593" s="89"/>
      <c r="BA593" s="89"/>
      <c r="BB593" s="89"/>
      <c r="BC593" s="89"/>
      <c r="BD593" s="89"/>
      <c r="BE593" s="89"/>
      <c r="BH593" s="254">
        <f t="shared" si="213"/>
        <v>0</v>
      </c>
      <c r="BI593" s="254">
        <f t="shared" si="214"/>
        <v>0</v>
      </c>
    </row>
    <row r="594" spans="1:61" ht="26.25" hidden="1" customHeight="1" x14ac:dyDescent="0.25">
      <c r="A594" s="516"/>
      <c r="B594" s="497"/>
      <c r="C594" s="517"/>
      <c r="D594" s="14" t="s">
        <v>294</v>
      </c>
      <c r="E594" s="9" t="s">
        <v>286</v>
      </c>
      <c r="F594" s="125"/>
      <c r="G594" s="125"/>
      <c r="H594" s="125"/>
      <c r="I594" s="108"/>
      <c r="J594" s="109"/>
      <c r="K594" s="109"/>
      <c r="L594" s="109"/>
      <c r="M594" s="109"/>
      <c r="N594" s="109"/>
      <c r="O594" s="109"/>
      <c r="P594" s="109"/>
      <c r="Q594" s="109"/>
      <c r="R594" s="109"/>
      <c r="S594" s="109"/>
      <c r="T594" s="109"/>
      <c r="U594" s="109"/>
      <c r="AC594" s="54"/>
      <c r="AD594" s="219"/>
      <c r="AE594" s="54"/>
      <c r="AF594" s="89"/>
      <c r="AG594" s="89"/>
      <c r="AH594" s="89"/>
      <c r="AI594" s="89"/>
      <c r="AJ594" s="89"/>
      <c r="AK594" s="89"/>
      <c r="AL594" s="89"/>
      <c r="AM594" s="89"/>
      <c r="AN594" s="89"/>
      <c r="AO594" s="89"/>
      <c r="AP594" s="89"/>
      <c r="AQ594" s="89"/>
      <c r="AR594" s="89"/>
      <c r="AS594" s="89"/>
      <c r="AT594" s="89"/>
      <c r="AU594" s="89"/>
      <c r="AV594" s="89"/>
      <c r="AW594" s="89"/>
      <c r="AX594" s="89"/>
      <c r="AY594" s="89"/>
      <c r="AZ594" s="89"/>
      <c r="BA594" s="89"/>
      <c r="BB594" s="89"/>
      <c r="BC594" s="89"/>
      <c r="BD594" s="89"/>
      <c r="BE594" s="89"/>
      <c r="BH594" s="254">
        <f t="shared" si="213"/>
        <v>0</v>
      </c>
      <c r="BI594" s="254">
        <f t="shared" si="214"/>
        <v>0</v>
      </c>
    </row>
    <row r="595" spans="1:61" ht="20.100000000000001" hidden="1" customHeight="1" x14ac:dyDescent="0.25">
      <c r="A595" s="516"/>
      <c r="B595" s="497"/>
      <c r="C595" s="517"/>
      <c r="D595" s="14" t="s">
        <v>295</v>
      </c>
      <c r="E595" s="9" t="s">
        <v>46</v>
      </c>
      <c r="F595" s="125"/>
      <c r="G595" s="125"/>
      <c r="H595" s="125"/>
      <c r="I595" s="108"/>
      <c r="J595" s="109"/>
      <c r="K595" s="109"/>
      <c r="L595" s="109"/>
      <c r="M595" s="109"/>
      <c r="N595" s="109"/>
      <c r="O595" s="109"/>
      <c r="P595" s="109"/>
      <c r="Q595" s="109"/>
      <c r="R595" s="109"/>
      <c r="S595" s="109"/>
      <c r="T595" s="109"/>
      <c r="U595" s="109"/>
      <c r="AC595" s="54"/>
      <c r="AD595" s="219"/>
      <c r="AE595" s="54"/>
      <c r="AF595" s="89"/>
      <c r="AG595" s="89"/>
      <c r="AH595" s="89"/>
      <c r="AI595" s="89"/>
      <c r="AJ595" s="89"/>
      <c r="AK595" s="89"/>
      <c r="AL595" s="89"/>
      <c r="AM595" s="89"/>
      <c r="AN595" s="89"/>
      <c r="AO595" s="89"/>
      <c r="AP595" s="89"/>
      <c r="AQ595" s="89"/>
      <c r="AR595" s="89"/>
      <c r="AS595" s="89"/>
      <c r="AT595" s="89"/>
      <c r="AU595" s="89"/>
      <c r="AV595" s="89"/>
      <c r="AW595" s="89"/>
      <c r="AX595" s="89"/>
      <c r="AY595" s="89"/>
      <c r="AZ595" s="89"/>
      <c r="BA595" s="89"/>
      <c r="BB595" s="89"/>
      <c r="BC595" s="89"/>
      <c r="BD595" s="89"/>
      <c r="BE595" s="89"/>
      <c r="BH595" s="254">
        <f t="shared" si="213"/>
        <v>0</v>
      </c>
      <c r="BI595" s="254">
        <f t="shared" si="214"/>
        <v>0</v>
      </c>
    </row>
    <row r="596" spans="1:61" ht="26.25" hidden="1" customHeight="1" x14ac:dyDescent="0.25">
      <c r="A596" s="516"/>
      <c r="B596" s="497"/>
      <c r="C596" s="517"/>
      <c r="D596" s="14" t="s">
        <v>296</v>
      </c>
      <c r="E596" s="9" t="s">
        <v>46</v>
      </c>
      <c r="F596" s="125"/>
      <c r="G596" s="125"/>
      <c r="H596" s="125"/>
      <c r="I596" s="108"/>
      <c r="J596" s="109"/>
      <c r="K596" s="109"/>
      <c r="L596" s="109"/>
      <c r="M596" s="109"/>
      <c r="N596" s="109"/>
      <c r="O596" s="109"/>
      <c r="P596" s="109"/>
      <c r="Q596" s="109"/>
      <c r="R596" s="109"/>
      <c r="S596" s="109"/>
      <c r="T596" s="109"/>
      <c r="U596" s="109"/>
      <c r="AC596" s="54"/>
      <c r="AD596" s="219"/>
      <c r="AE596" s="54"/>
      <c r="AF596" s="89"/>
      <c r="AG596" s="89"/>
      <c r="AH596" s="89"/>
      <c r="AI596" s="89"/>
      <c r="AJ596" s="89"/>
      <c r="AK596" s="89"/>
      <c r="AL596" s="89"/>
      <c r="AM596" s="89"/>
      <c r="AN596" s="89"/>
      <c r="AO596" s="89"/>
      <c r="AP596" s="89"/>
      <c r="AQ596" s="89"/>
      <c r="AR596" s="89"/>
      <c r="AS596" s="89"/>
      <c r="AT596" s="89"/>
      <c r="AU596" s="89"/>
      <c r="AV596" s="89"/>
      <c r="AW596" s="89"/>
      <c r="AX596" s="89"/>
      <c r="AY596" s="89"/>
      <c r="AZ596" s="89"/>
      <c r="BA596" s="89"/>
      <c r="BB596" s="89"/>
      <c r="BC596" s="89"/>
      <c r="BD596" s="89"/>
      <c r="BE596" s="89"/>
      <c r="BH596" s="254">
        <f t="shared" si="213"/>
        <v>0</v>
      </c>
      <c r="BI596" s="254">
        <f t="shared" si="214"/>
        <v>0</v>
      </c>
    </row>
    <row r="597" spans="1:61" ht="43.5" hidden="1" customHeight="1" x14ac:dyDescent="0.25">
      <c r="A597" s="516"/>
      <c r="B597" s="497"/>
      <c r="C597" s="517"/>
      <c r="D597" s="14" t="s">
        <v>297</v>
      </c>
      <c r="E597" s="9" t="s">
        <v>46</v>
      </c>
      <c r="F597" s="125"/>
      <c r="G597" s="125"/>
      <c r="H597" s="125"/>
      <c r="I597" s="108"/>
      <c r="J597" s="109"/>
      <c r="K597" s="109"/>
      <c r="L597" s="109"/>
      <c r="M597" s="109"/>
      <c r="N597" s="109"/>
      <c r="O597" s="109"/>
      <c r="P597" s="109"/>
      <c r="Q597" s="109"/>
      <c r="R597" s="109"/>
      <c r="S597" s="109"/>
      <c r="T597" s="109"/>
      <c r="U597" s="109"/>
      <c r="AC597" s="54"/>
      <c r="AD597" s="219"/>
      <c r="AE597" s="54"/>
      <c r="AF597" s="89"/>
      <c r="AG597" s="89"/>
      <c r="AH597" s="89"/>
      <c r="AI597" s="89"/>
      <c r="AJ597" s="89"/>
      <c r="AK597" s="89"/>
      <c r="AL597" s="89"/>
      <c r="AM597" s="89"/>
      <c r="AN597" s="89"/>
      <c r="AO597" s="89"/>
      <c r="AP597" s="89"/>
      <c r="AQ597" s="89"/>
      <c r="AR597" s="89"/>
      <c r="AS597" s="89"/>
      <c r="AT597" s="89"/>
      <c r="AU597" s="89"/>
      <c r="AV597" s="89"/>
      <c r="AW597" s="89"/>
      <c r="AX597" s="89"/>
      <c r="AY597" s="89"/>
      <c r="AZ597" s="89"/>
      <c r="BA597" s="89"/>
      <c r="BB597" s="89"/>
      <c r="BC597" s="89"/>
      <c r="BD597" s="89"/>
      <c r="BE597" s="89"/>
      <c r="BH597" s="254">
        <f t="shared" si="213"/>
        <v>0</v>
      </c>
      <c r="BI597" s="254">
        <f t="shared" si="214"/>
        <v>0</v>
      </c>
    </row>
    <row r="598" spans="1:61" ht="43.5" hidden="1" customHeight="1" x14ac:dyDescent="0.25">
      <c r="A598" s="516"/>
      <c r="B598" s="497"/>
      <c r="C598" s="517"/>
      <c r="D598" s="14" t="s">
        <v>298</v>
      </c>
      <c r="E598" s="9" t="s">
        <v>46</v>
      </c>
      <c r="F598" s="125"/>
      <c r="G598" s="125"/>
      <c r="H598" s="125"/>
      <c r="I598" s="108"/>
      <c r="J598" s="109"/>
      <c r="K598" s="109"/>
      <c r="L598" s="109"/>
      <c r="M598" s="109"/>
      <c r="N598" s="109"/>
      <c r="O598" s="109"/>
      <c r="P598" s="109"/>
      <c r="Q598" s="109"/>
      <c r="R598" s="109"/>
      <c r="S598" s="109"/>
      <c r="T598" s="109"/>
      <c r="U598" s="109"/>
      <c r="AC598" s="54"/>
      <c r="AD598" s="219"/>
      <c r="AE598" s="54"/>
      <c r="AF598" s="89"/>
      <c r="AG598" s="89"/>
      <c r="AH598" s="89"/>
      <c r="AI598" s="89"/>
      <c r="AJ598" s="89"/>
      <c r="AK598" s="89"/>
      <c r="AL598" s="89"/>
      <c r="AM598" s="89"/>
      <c r="AN598" s="89"/>
      <c r="AO598" s="89"/>
      <c r="AP598" s="89"/>
      <c r="AQ598" s="89"/>
      <c r="AR598" s="89"/>
      <c r="AS598" s="89"/>
      <c r="AT598" s="89"/>
      <c r="AU598" s="89"/>
      <c r="AV598" s="89"/>
      <c r="AW598" s="89"/>
      <c r="AX598" s="89"/>
      <c r="AY598" s="89"/>
      <c r="AZ598" s="89"/>
      <c r="BA598" s="89"/>
      <c r="BB598" s="89"/>
      <c r="BC598" s="89"/>
      <c r="BD598" s="89"/>
      <c r="BE598" s="89"/>
      <c r="BH598" s="254">
        <f t="shared" si="213"/>
        <v>0</v>
      </c>
      <c r="BI598" s="254">
        <f t="shared" si="214"/>
        <v>0</v>
      </c>
    </row>
    <row r="599" spans="1:61" ht="24.95" hidden="1" customHeight="1" x14ac:dyDescent="0.25">
      <c r="A599" s="516"/>
      <c r="B599" s="497"/>
      <c r="C599" s="517"/>
      <c r="D599" s="14" t="s">
        <v>299</v>
      </c>
      <c r="E599" s="9" t="s">
        <v>300</v>
      </c>
      <c r="F599" s="125"/>
      <c r="G599" s="121"/>
      <c r="H599" s="121" t="s">
        <v>23</v>
      </c>
      <c r="I599" s="116"/>
      <c r="J599" s="117"/>
      <c r="K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AC599" s="54"/>
      <c r="AD599" s="219"/>
      <c r="AE599" s="54"/>
      <c r="AF599" s="89"/>
      <c r="AG599" s="89"/>
      <c r="AH599" s="89"/>
      <c r="AI599" s="89"/>
      <c r="AJ599" s="89"/>
      <c r="AK599" s="89"/>
      <c r="AL599" s="89"/>
      <c r="AM599" s="89"/>
      <c r="AN599" s="89"/>
      <c r="AO599" s="89"/>
      <c r="AP599" s="89"/>
      <c r="AQ599" s="89"/>
      <c r="AR599" s="89"/>
      <c r="AS599" s="89"/>
      <c r="AT599" s="89"/>
      <c r="AU599" s="89"/>
      <c r="AV599" s="89"/>
      <c r="AW599" s="89"/>
      <c r="AX599" s="89"/>
      <c r="AY599" s="89"/>
      <c r="AZ599" s="89"/>
      <c r="BA599" s="89"/>
      <c r="BB599" s="89"/>
      <c r="BC599" s="89"/>
      <c r="BD599" s="89"/>
      <c r="BE599" s="89"/>
      <c r="BH599" s="254">
        <f t="shared" si="213"/>
        <v>0</v>
      </c>
      <c r="BI599" s="254">
        <f t="shared" si="214"/>
        <v>0</v>
      </c>
    </row>
    <row r="600" spans="1:61" ht="24.95" hidden="1" customHeight="1" x14ac:dyDescent="0.25">
      <c r="A600" s="516"/>
      <c r="B600" s="497"/>
      <c r="C600" s="517"/>
      <c r="D600" s="14" t="s">
        <v>301</v>
      </c>
      <c r="E600" s="9" t="s">
        <v>302</v>
      </c>
      <c r="F600" s="125"/>
      <c r="G600" s="121"/>
      <c r="H600" s="121" t="s">
        <v>23</v>
      </c>
      <c r="I600" s="116"/>
      <c r="J600" s="117"/>
      <c r="K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AC600" s="54"/>
      <c r="AD600" s="219"/>
      <c r="AE600" s="54"/>
      <c r="AF600" s="89"/>
      <c r="AG600" s="89"/>
      <c r="AH600" s="89"/>
      <c r="AI600" s="89"/>
      <c r="AJ600" s="89"/>
      <c r="AK600" s="89"/>
      <c r="AL600" s="89"/>
      <c r="AM600" s="89"/>
      <c r="AN600" s="89"/>
      <c r="AO600" s="89"/>
      <c r="AP600" s="89"/>
      <c r="AQ600" s="89"/>
      <c r="AR600" s="89"/>
      <c r="AS600" s="89"/>
      <c r="AT600" s="89"/>
      <c r="AU600" s="89"/>
      <c r="AV600" s="89"/>
      <c r="AW600" s="89"/>
      <c r="AX600" s="89"/>
      <c r="AY600" s="89"/>
      <c r="AZ600" s="89"/>
      <c r="BA600" s="89"/>
      <c r="BB600" s="89"/>
      <c r="BC600" s="89"/>
      <c r="BD600" s="89"/>
      <c r="BE600" s="89"/>
      <c r="BH600" s="254">
        <f t="shared" si="213"/>
        <v>0</v>
      </c>
      <c r="BI600" s="254">
        <f t="shared" si="214"/>
        <v>0</v>
      </c>
    </row>
    <row r="601" spans="1:61" ht="24.95" hidden="1" customHeight="1" x14ac:dyDescent="0.25">
      <c r="A601" s="516"/>
      <c r="B601" s="497"/>
      <c r="C601" s="517"/>
      <c r="D601" s="14" t="s">
        <v>303</v>
      </c>
      <c r="E601" s="9" t="s">
        <v>302</v>
      </c>
      <c r="F601" s="125"/>
      <c r="G601" s="121"/>
      <c r="H601" s="121" t="s">
        <v>23</v>
      </c>
      <c r="I601" s="116"/>
      <c r="J601" s="117"/>
      <c r="K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AC601" s="54"/>
      <c r="AD601" s="219"/>
      <c r="AE601" s="54"/>
      <c r="AF601" s="82"/>
      <c r="AG601" s="82"/>
      <c r="AH601" s="82"/>
      <c r="AI601" s="82"/>
      <c r="AJ601" s="82"/>
      <c r="AK601" s="82"/>
      <c r="AL601" s="82"/>
      <c r="AM601" s="82"/>
      <c r="AN601" s="82"/>
      <c r="AO601" s="82"/>
      <c r="AP601" s="82"/>
      <c r="AQ601" s="82"/>
      <c r="AR601" s="82"/>
      <c r="AS601" s="82"/>
      <c r="AT601" s="82"/>
      <c r="AU601" s="82"/>
      <c r="AV601" s="82"/>
      <c r="AW601" s="82"/>
      <c r="AX601" s="82"/>
      <c r="AY601" s="82"/>
      <c r="AZ601" s="82"/>
      <c r="BA601" s="82"/>
      <c r="BB601" s="82"/>
      <c r="BC601" s="82"/>
      <c r="BD601" s="82"/>
      <c r="BE601" s="82"/>
      <c r="BH601" s="254">
        <f t="shared" si="213"/>
        <v>0</v>
      </c>
      <c r="BI601" s="254">
        <f t="shared" si="214"/>
        <v>0</v>
      </c>
    </row>
    <row r="602" spans="1:61" ht="20.100000000000001" hidden="1" customHeight="1" x14ac:dyDescent="0.25">
      <c r="A602" s="516"/>
      <c r="B602" s="497"/>
      <c r="C602" s="517"/>
      <c r="D602" s="14" t="s">
        <v>304</v>
      </c>
      <c r="E602" s="9" t="s">
        <v>257</v>
      </c>
      <c r="F602" s="125"/>
      <c r="G602" s="121"/>
      <c r="H602" s="121"/>
      <c r="I602" s="116"/>
      <c r="J602" s="117"/>
      <c r="K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AC602" s="54"/>
      <c r="AD602" s="219"/>
      <c r="AE602" s="54"/>
      <c r="AF602" s="82"/>
      <c r="AG602" s="82"/>
      <c r="AH602" s="82"/>
      <c r="AI602" s="82"/>
      <c r="AJ602" s="82"/>
      <c r="AK602" s="82"/>
      <c r="AL602" s="82"/>
      <c r="AM602" s="82"/>
      <c r="AN602" s="82"/>
      <c r="AO602" s="82"/>
      <c r="AP602" s="82"/>
      <c r="AQ602" s="82"/>
      <c r="AR602" s="82"/>
      <c r="AS602" s="82"/>
      <c r="AT602" s="82"/>
      <c r="AU602" s="82"/>
      <c r="AV602" s="82"/>
      <c r="AW602" s="82"/>
      <c r="AX602" s="82"/>
      <c r="AY602" s="82"/>
      <c r="AZ602" s="82"/>
      <c r="BA602" s="82"/>
      <c r="BB602" s="82"/>
      <c r="BC602" s="82"/>
      <c r="BD602" s="82"/>
      <c r="BE602" s="82"/>
      <c r="BH602" s="254">
        <f t="shared" si="213"/>
        <v>0</v>
      </c>
      <c r="BI602" s="254">
        <f t="shared" si="214"/>
        <v>0</v>
      </c>
    </row>
    <row r="603" spans="1:61" ht="20.100000000000001" hidden="1" customHeight="1" x14ac:dyDescent="0.25">
      <c r="A603" s="516"/>
      <c r="B603" s="497"/>
      <c r="C603" s="517"/>
      <c r="D603" s="14" t="s">
        <v>305</v>
      </c>
      <c r="E603" s="9" t="s">
        <v>46</v>
      </c>
      <c r="F603" s="125"/>
      <c r="G603" s="121"/>
      <c r="H603" s="121"/>
      <c r="I603" s="116"/>
      <c r="J603" s="117"/>
      <c r="K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AC603" s="54"/>
      <c r="AD603" s="219"/>
      <c r="AE603" s="54"/>
      <c r="AF603" s="82"/>
      <c r="AG603" s="82"/>
      <c r="AH603" s="82"/>
      <c r="AI603" s="82"/>
      <c r="AJ603" s="82"/>
      <c r="AK603" s="82"/>
      <c r="AL603" s="82"/>
      <c r="AM603" s="82"/>
      <c r="AN603" s="82"/>
      <c r="AO603" s="82"/>
      <c r="AP603" s="82"/>
      <c r="AQ603" s="82"/>
      <c r="AR603" s="82"/>
      <c r="AS603" s="82"/>
      <c r="AT603" s="82"/>
      <c r="AU603" s="82"/>
      <c r="AV603" s="82"/>
      <c r="AW603" s="82"/>
      <c r="AX603" s="82"/>
      <c r="AY603" s="82"/>
      <c r="AZ603" s="82"/>
      <c r="BA603" s="82"/>
      <c r="BB603" s="82"/>
      <c r="BC603" s="82"/>
      <c r="BD603" s="82"/>
      <c r="BE603" s="82"/>
      <c r="BH603" s="254">
        <f t="shared" si="213"/>
        <v>0</v>
      </c>
      <c r="BI603" s="254">
        <f t="shared" si="214"/>
        <v>0</v>
      </c>
    </row>
    <row r="604" spans="1:61" ht="20.100000000000001" hidden="1" customHeight="1" x14ac:dyDescent="0.25">
      <c r="A604" s="516"/>
      <c r="B604" s="497"/>
      <c r="C604" s="517"/>
      <c r="D604" s="14" t="s">
        <v>306</v>
      </c>
      <c r="E604" s="9" t="s">
        <v>46</v>
      </c>
      <c r="F604" s="125"/>
      <c r="G604" s="121"/>
      <c r="H604" s="121"/>
      <c r="I604" s="116"/>
      <c r="J604" s="117"/>
      <c r="K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AC604" s="54"/>
      <c r="AD604" s="219"/>
      <c r="AE604" s="54"/>
      <c r="AF604" s="82"/>
      <c r="AG604" s="82"/>
      <c r="AH604" s="82"/>
      <c r="AI604" s="82"/>
      <c r="AJ604" s="82"/>
      <c r="AK604" s="82"/>
      <c r="AL604" s="82"/>
      <c r="AM604" s="82"/>
      <c r="AN604" s="82"/>
      <c r="AO604" s="82"/>
      <c r="AP604" s="82"/>
      <c r="AQ604" s="82"/>
      <c r="AR604" s="82"/>
      <c r="AS604" s="82"/>
      <c r="AT604" s="82"/>
      <c r="AU604" s="82"/>
      <c r="AV604" s="82"/>
      <c r="AW604" s="82"/>
      <c r="AX604" s="82"/>
      <c r="AY604" s="82"/>
      <c r="AZ604" s="82"/>
      <c r="BA604" s="82"/>
      <c r="BB604" s="82"/>
      <c r="BC604" s="82"/>
      <c r="BD604" s="82"/>
      <c r="BE604" s="82"/>
      <c r="BH604" s="254">
        <f t="shared" si="213"/>
        <v>0</v>
      </c>
      <c r="BI604" s="254">
        <f t="shared" si="214"/>
        <v>0</v>
      </c>
    </row>
    <row r="605" spans="1:61" ht="29.25" hidden="1" customHeight="1" x14ac:dyDescent="0.25">
      <c r="A605" s="516"/>
      <c r="B605" s="497"/>
      <c r="C605" s="517"/>
      <c r="D605" s="14" t="s">
        <v>307</v>
      </c>
      <c r="E605" s="9" t="s">
        <v>257</v>
      </c>
      <c r="F605" s="125"/>
      <c r="G605" s="121"/>
      <c r="H605" s="121"/>
      <c r="I605" s="116"/>
      <c r="J605" s="117"/>
      <c r="K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AC605" s="54"/>
      <c r="AD605" s="219"/>
      <c r="AE605" s="54"/>
      <c r="AF605" s="82"/>
      <c r="AG605" s="82"/>
      <c r="AH605" s="82"/>
      <c r="AI605" s="82"/>
      <c r="AJ605" s="82"/>
      <c r="AK605" s="82"/>
      <c r="AL605" s="82"/>
      <c r="AM605" s="82"/>
      <c r="AN605" s="82"/>
      <c r="AO605" s="82"/>
      <c r="AP605" s="82"/>
      <c r="AQ605" s="82"/>
      <c r="AR605" s="82"/>
      <c r="AS605" s="82"/>
      <c r="AT605" s="82"/>
      <c r="AU605" s="82"/>
      <c r="AV605" s="82"/>
      <c r="AW605" s="82"/>
      <c r="AX605" s="82"/>
      <c r="AY605" s="82"/>
      <c r="AZ605" s="82"/>
      <c r="BA605" s="82"/>
      <c r="BB605" s="82"/>
      <c r="BC605" s="82"/>
      <c r="BD605" s="82"/>
      <c r="BE605" s="82"/>
      <c r="BH605" s="254">
        <f t="shared" si="213"/>
        <v>0</v>
      </c>
      <c r="BI605" s="254">
        <f t="shared" si="214"/>
        <v>0</v>
      </c>
    </row>
    <row r="606" spans="1:61" ht="27" hidden="1" customHeight="1" x14ac:dyDescent="0.25">
      <c r="A606" s="516"/>
      <c r="B606" s="497"/>
      <c r="C606" s="517"/>
      <c r="D606" s="14" t="s">
        <v>274</v>
      </c>
      <c r="E606" s="9" t="s">
        <v>129</v>
      </c>
      <c r="F606" s="125"/>
      <c r="G606" s="121"/>
      <c r="H606" s="121"/>
      <c r="I606" s="116"/>
      <c r="J606" s="117"/>
      <c r="K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AC606" s="54"/>
      <c r="AD606" s="219"/>
      <c r="AE606" s="54"/>
      <c r="AF606" s="82"/>
      <c r="AG606" s="82"/>
      <c r="AH606" s="82"/>
      <c r="AI606" s="82"/>
      <c r="AJ606" s="82"/>
      <c r="AK606" s="82"/>
      <c r="AL606" s="82"/>
      <c r="AM606" s="82"/>
      <c r="AN606" s="82"/>
      <c r="AO606" s="82"/>
      <c r="AP606" s="82"/>
      <c r="AQ606" s="82"/>
      <c r="AR606" s="82"/>
      <c r="AS606" s="82"/>
      <c r="AT606" s="82"/>
      <c r="AU606" s="82"/>
      <c r="AV606" s="82"/>
      <c r="AW606" s="82"/>
      <c r="AX606" s="82"/>
      <c r="AY606" s="82"/>
      <c r="AZ606" s="82"/>
      <c r="BA606" s="82"/>
      <c r="BB606" s="82"/>
      <c r="BC606" s="82"/>
      <c r="BD606" s="82"/>
      <c r="BE606" s="82"/>
      <c r="BH606" s="254">
        <f t="shared" si="213"/>
        <v>0</v>
      </c>
      <c r="BI606" s="254">
        <f t="shared" si="214"/>
        <v>0</v>
      </c>
    </row>
    <row r="607" spans="1:61" ht="52.5" hidden="1" customHeight="1" x14ac:dyDescent="0.25">
      <c r="A607" s="516"/>
      <c r="B607" s="497"/>
      <c r="C607" s="517"/>
      <c r="D607" s="14" t="s">
        <v>308</v>
      </c>
      <c r="E607" s="9" t="s">
        <v>257</v>
      </c>
      <c r="F607" s="125"/>
      <c r="G607" s="121"/>
      <c r="H607" s="121" t="s">
        <v>23</v>
      </c>
      <c r="I607" s="116"/>
      <c r="J607" s="117"/>
      <c r="K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AC607" s="54"/>
      <c r="AD607" s="219"/>
      <c r="AE607" s="54"/>
      <c r="AF607" s="82"/>
      <c r="AG607" s="82"/>
      <c r="AH607" s="82"/>
      <c r="AI607" s="82"/>
      <c r="AJ607" s="82"/>
      <c r="AK607" s="82"/>
      <c r="AL607" s="82"/>
      <c r="AM607" s="82"/>
      <c r="AN607" s="82"/>
      <c r="AO607" s="82"/>
      <c r="AP607" s="82"/>
      <c r="AQ607" s="82"/>
      <c r="AR607" s="82"/>
      <c r="AS607" s="82"/>
      <c r="AT607" s="82"/>
      <c r="AU607" s="82"/>
      <c r="AV607" s="82"/>
      <c r="AW607" s="82"/>
      <c r="AX607" s="82"/>
      <c r="AY607" s="82"/>
      <c r="AZ607" s="82"/>
      <c r="BA607" s="82"/>
      <c r="BB607" s="82"/>
      <c r="BC607" s="82"/>
      <c r="BD607" s="82"/>
      <c r="BE607" s="82"/>
      <c r="BH607" s="254">
        <f t="shared" si="213"/>
        <v>0</v>
      </c>
      <c r="BI607" s="254">
        <f t="shared" si="214"/>
        <v>0</v>
      </c>
    </row>
    <row r="608" spans="1:61" ht="29.25" hidden="1" customHeight="1" x14ac:dyDescent="0.25">
      <c r="A608" s="516"/>
      <c r="B608" s="497"/>
      <c r="C608" s="517"/>
      <c r="D608" s="14" t="s">
        <v>309</v>
      </c>
      <c r="E608" s="9" t="s">
        <v>257</v>
      </c>
      <c r="F608" s="125"/>
      <c r="G608" s="121"/>
      <c r="H608" s="121" t="s">
        <v>23</v>
      </c>
      <c r="I608" s="116"/>
      <c r="J608" s="117"/>
      <c r="K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AC608" s="54"/>
      <c r="AD608" s="219"/>
      <c r="AE608" s="54"/>
      <c r="AF608" s="82"/>
      <c r="AG608" s="82"/>
      <c r="AH608" s="82"/>
      <c r="AI608" s="82"/>
      <c r="AJ608" s="82"/>
      <c r="AK608" s="82"/>
      <c r="AL608" s="82"/>
      <c r="AM608" s="82"/>
      <c r="AN608" s="82"/>
      <c r="AO608" s="82"/>
      <c r="AP608" s="82"/>
      <c r="AQ608" s="82"/>
      <c r="AR608" s="82"/>
      <c r="AS608" s="82"/>
      <c r="AT608" s="82"/>
      <c r="AU608" s="82"/>
      <c r="AV608" s="82"/>
      <c r="AW608" s="82"/>
      <c r="AX608" s="82"/>
      <c r="AY608" s="82"/>
      <c r="AZ608" s="82"/>
      <c r="BA608" s="82"/>
      <c r="BB608" s="82"/>
      <c r="BC608" s="82"/>
      <c r="BD608" s="82"/>
      <c r="BE608" s="82"/>
      <c r="BH608" s="254">
        <f t="shared" si="213"/>
        <v>0</v>
      </c>
      <c r="BI608" s="254">
        <f t="shared" si="214"/>
        <v>0</v>
      </c>
    </row>
    <row r="609" spans="1:61" ht="20.100000000000001" hidden="1" customHeight="1" x14ac:dyDescent="0.25">
      <c r="A609" s="516"/>
      <c r="B609" s="497"/>
      <c r="C609" s="517"/>
      <c r="D609" s="14" t="s">
        <v>310</v>
      </c>
      <c r="E609" s="9" t="s">
        <v>311</v>
      </c>
      <c r="F609" s="125"/>
      <c r="G609" s="121"/>
      <c r="H609" s="121"/>
      <c r="I609" s="116"/>
      <c r="J609" s="117"/>
      <c r="K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AC609" s="54"/>
      <c r="AD609" s="219"/>
      <c r="AE609" s="54"/>
      <c r="AF609" s="82"/>
      <c r="AG609" s="82"/>
      <c r="AH609" s="82"/>
      <c r="AI609" s="82"/>
      <c r="AJ609" s="82"/>
      <c r="AK609" s="82"/>
      <c r="AL609" s="82"/>
      <c r="AM609" s="82"/>
      <c r="AN609" s="82"/>
      <c r="AO609" s="82"/>
      <c r="AP609" s="82"/>
      <c r="AQ609" s="82"/>
      <c r="AR609" s="82"/>
      <c r="AS609" s="82"/>
      <c r="AT609" s="82"/>
      <c r="AU609" s="82"/>
      <c r="AV609" s="82"/>
      <c r="AW609" s="82"/>
      <c r="AX609" s="82"/>
      <c r="AY609" s="82"/>
      <c r="AZ609" s="82"/>
      <c r="BA609" s="82"/>
      <c r="BB609" s="82"/>
      <c r="BC609" s="82"/>
      <c r="BD609" s="82"/>
      <c r="BE609" s="82"/>
      <c r="BH609" s="254">
        <f t="shared" si="213"/>
        <v>0</v>
      </c>
      <c r="BI609" s="254">
        <f t="shared" si="214"/>
        <v>0</v>
      </c>
    </row>
    <row r="610" spans="1:61" ht="20.100000000000001" hidden="1" customHeight="1" x14ac:dyDescent="0.25">
      <c r="A610" s="516"/>
      <c r="B610" s="497"/>
      <c r="C610" s="517"/>
      <c r="D610" s="14" t="s">
        <v>312</v>
      </c>
      <c r="E610" s="9" t="s">
        <v>244</v>
      </c>
      <c r="F610" s="125"/>
      <c r="G610" s="121"/>
      <c r="H610" s="121" t="s">
        <v>23</v>
      </c>
      <c r="I610" s="116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AC610" s="54"/>
      <c r="AD610" s="219"/>
      <c r="AE610" s="54"/>
      <c r="AF610" s="82"/>
      <c r="AG610" s="82"/>
      <c r="AH610" s="82"/>
      <c r="AI610" s="82"/>
      <c r="AJ610" s="82"/>
      <c r="AK610" s="82"/>
      <c r="AL610" s="82"/>
      <c r="AM610" s="82"/>
      <c r="AN610" s="82"/>
      <c r="AO610" s="82"/>
      <c r="AP610" s="82"/>
      <c r="AQ610" s="82"/>
      <c r="AR610" s="82"/>
      <c r="AS610" s="82"/>
      <c r="AT610" s="82"/>
      <c r="AU610" s="82"/>
      <c r="AV610" s="82"/>
      <c r="AW610" s="82"/>
      <c r="AX610" s="82"/>
      <c r="AY610" s="82"/>
      <c r="AZ610" s="82"/>
      <c r="BA610" s="82"/>
      <c r="BB610" s="82"/>
      <c r="BC610" s="82"/>
      <c r="BD610" s="82"/>
      <c r="BE610" s="82"/>
      <c r="BH610" s="254">
        <f t="shared" si="213"/>
        <v>0</v>
      </c>
      <c r="BI610" s="254">
        <f t="shared" si="214"/>
        <v>0</v>
      </c>
    </row>
    <row r="611" spans="1:61" ht="28.5" hidden="1" customHeight="1" x14ac:dyDescent="0.25">
      <c r="A611" s="516"/>
      <c r="B611" s="497"/>
      <c r="C611" s="517"/>
      <c r="D611" s="14" t="s">
        <v>313</v>
      </c>
      <c r="E611" s="9" t="s">
        <v>302</v>
      </c>
      <c r="F611" s="125"/>
      <c r="G611" s="121"/>
      <c r="H611" s="121" t="s">
        <v>23</v>
      </c>
      <c r="I611" s="116"/>
      <c r="J611" s="117"/>
      <c r="K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AC611" s="54"/>
      <c r="AD611" s="219"/>
      <c r="AE611" s="54"/>
      <c r="AF611" s="82"/>
      <c r="AG611" s="82"/>
      <c r="AH611" s="82"/>
      <c r="AI611" s="82"/>
      <c r="AJ611" s="82"/>
      <c r="AK611" s="82"/>
      <c r="AL611" s="82"/>
      <c r="AM611" s="82"/>
      <c r="AN611" s="82"/>
      <c r="AO611" s="82"/>
      <c r="AP611" s="82"/>
      <c r="AQ611" s="82"/>
      <c r="AR611" s="82"/>
      <c r="AS611" s="82"/>
      <c r="AT611" s="82"/>
      <c r="AU611" s="82"/>
      <c r="AV611" s="82"/>
      <c r="AW611" s="82"/>
      <c r="AX611" s="82"/>
      <c r="AY611" s="82"/>
      <c r="AZ611" s="82"/>
      <c r="BA611" s="82"/>
      <c r="BB611" s="82"/>
      <c r="BC611" s="82"/>
      <c r="BD611" s="82"/>
      <c r="BE611" s="82"/>
      <c r="BH611" s="254">
        <f t="shared" si="213"/>
        <v>0</v>
      </c>
      <c r="BI611" s="254">
        <f t="shared" si="214"/>
        <v>0</v>
      </c>
    </row>
    <row r="612" spans="1:61" ht="27.75" hidden="1" customHeight="1" x14ac:dyDescent="0.25">
      <c r="A612" s="516"/>
      <c r="B612" s="497"/>
      <c r="C612" s="517"/>
      <c r="D612" s="14" t="s">
        <v>314</v>
      </c>
      <c r="E612" s="9" t="s">
        <v>315</v>
      </c>
      <c r="F612" s="125"/>
      <c r="G612" s="121"/>
      <c r="H612" s="121" t="s">
        <v>23</v>
      </c>
      <c r="I612" s="116"/>
      <c r="J612" s="117"/>
      <c r="K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AC612" s="54"/>
      <c r="AD612" s="219"/>
      <c r="AE612" s="54"/>
      <c r="AF612" s="82"/>
      <c r="AG612" s="82"/>
      <c r="AH612" s="82"/>
      <c r="AI612" s="82"/>
      <c r="AJ612" s="82"/>
      <c r="AK612" s="82"/>
      <c r="AL612" s="82"/>
      <c r="AM612" s="82"/>
      <c r="AN612" s="82"/>
      <c r="AO612" s="82"/>
      <c r="AP612" s="82"/>
      <c r="AQ612" s="82"/>
      <c r="AR612" s="82"/>
      <c r="AS612" s="82"/>
      <c r="AT612" s="82"/>
      <c r="AU612" s="82"/>
      <c r="AV612" s="82"/>
      <c r="AW612" s="82"/>
      <c r="AX612" s="82"/>
      <c r="AY612" s="82"/>
      <c r="AZ612" s="82"/>
      <c r="BA612" s="82"/>
      <c r="BB612" s="82"/>
      <c r="BC612" s="82"/>
      <c r="BD612" s="82"/>
      <c r="BE612" s="82"/>
      <c r="BH612" s="254">
        <f t="shared" si="213"/>
        <v>0</v>
      </c>
      <c r="BI612" s="254">
        <f t="shared" si="214"/>
        <v>0</v>
      </c>
    </row>
    <row r="613" spans="1:61" ht="20.100000000000001" hidden="1" customHeight="1" x14ac:dyDescent="0.25">
      <c r="A613" s="516"/>
      <c r="B613" s="497"/>
      <c r="C613" s="517"/>
      <c r="D613" s="14" t="s">
        <v>316</v>
      </c>
      <c r="E613" s="9" t="s">
        <v>46</v>
      </c>
      <c r="F613" s="125"/>
      <c r="G613" s="121"/>
      <c r="H613" s="121" t="s">
        <v>23</v>
      </c>
      <c r="I613" s="116"/>
      <c r="J613" s="117"/>
      <c r="K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AC613" s="54"/>
      <c r="AD613" s="219"/>
      <c r="AE613" s="54"/>
      <c r="AF613" s="82"/>
      <c r="AG613" s="82"/>
      <c r="AH613" s="82"/>
      <c r="AI613" s="82"/>
      <c r="AJ613" s="82"/>
      <c r="AK613" s="82"/>
      <c r="AL613" s="82"/>
      <c r="AM613" s="82"/>
      <c r="AN613" s="82"/>
      <c r="AO613" s="82"/>
      <c r="AP613" s="82"/>
      <c r="AQ613" s="82"/>
      <c r="AR613" s="82"/>
      <c r="AS613" s="82"/>
      <c r="AT613" s="82"/>
      <c r="AU613" s="82"/>
      <c r="AV613" s="82"/>
      <c r="AW613" s="82"/>
      <c r="AX613" s="82"/>
      <c r="AY613" s="82"/>
      <c r="AZ613" s="82"/>
      <c r="BA613" s="82"/>
      <c r="BB613" s="82"/>
      <c r="BC613" s="82"/>
      <c r="BD613" s="82"/>
      <c r="BE613" s="82"/>
      <c r="BH613" s="254">
        <f t="shared" si="213"/>
        <v>0</v>
      </c>
      <c r="BI613" s="254">
        <f t="shared" si="214"/>
        <v>0</v>
      </c>
    </row>
    <row r="614" spans="1:61" ht="12.75" hidden="1" customHeight="1" x14ac:dyDescent="0.25">
      <c r="A614" s="516"/>
      <c r="B614" s="497"/>
      <c r="C614" s="517"/>
      <c r="D614" s="14" t="s">
        <v>317</v>
      </c>
      <c r="E614" s="9"/>
      <c r="F614" s="125"/>
      <c r="G614" s="121"/>
      <c r="H614" s="121"/>
      <c r="I614" s="116"/>
      <c r="J614" s="117"/>
      <c r="K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AC614" s="54"/>
      <c r="AD614" s="219"/>
      <c r="AE614" s="54"/>
      <c r="AF614" s="82"/>
      <c r="AG614" s="82"/>
      <c r="AH614" s="82"/>
      <c r="AI614" s="82"/>
      <c r="AJ614" s="82"/>
      <c r="AK614" s="82"/>
      <c r="AL614" s="82"/>
      <c r="AM614" s="82"/>
      <c r="AN614" s="82"/>
      <c r="AO614" s="82"/>
      <c r="AP614" s="82"/>
      <c r="AQ614" s="82"/>
      <c r="AR614" s="82"/>
      <c r="AS614" s="82"/>
      <c r="AT614" s="82"/>
      <c r="AU614" s="82"/>
      <c r="AV614" s="82"/>
      <c r="AW614" s="82"/>
      <c r="AX614" s="82"/>
      <c r="AY614" s="82"/>
      <c r="AZ614" s="82"/>
      <c r="BA614" s="82"/>
      <c r="BB614" s="82"/>
      <c r="BC614" s="82"/>
      <c r="BD614" s="82"/>
      <c r="BE614" s="82"/>
      <c r="BH614" s="254">
        <f t="shared" si="213"/>
        <v>0</v>
      </c>
      <c r="BI614" s="254">
        <f t="shared" si="214"/>
        <v>0</v>
      </c>
    </row>
    <row r="615" spans="1:61" ht="20.100000000000001" hidden="1" customHeight="1" x14ac:dyDescent="0.25">
      <c r="A615" s="516"/>
      <c r="B615" s="497"/>
      <c r="C615" s="517"/>
      <c r="D615" s="14" t="s">
        <v>318</v>
      </c>
      <c r="E615" s="9" t="s">
        <v>46</v>
      </c>
      <c r="F615" s="125"/>
      <c r="G615" s="121"/>
      <c r="H615" s="121" t="s">
        <v>23</v>
      </c>
      <c r="I615" s="116"/>
      <c r="J615" s="117"/>
      <c r="K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AC615" s="54"/>
      <c r="AD615" s="219"/>
      <c r="AE615" s="54"/>
      <c r="AF615" s="82"/>
      <c r="AG615" s="82"/>
      <c r="AH615" s="82"/>
      <c r="AI615" s="82"/>
      <c r="AJ615" s="82"/>
      <c r="AK615" s="82"/>
      <c r="AL615" s="82"/>
      <c r="AM615" s="82"/>
      <c r="AN615" s="82"/>
      <c r="AO615" s="82"/>
      <c r="AP615" s="82"/>
      <c r="AQ615" s="82"/>
      <c r="AR615" s="82"/>
      <c r="AS615" s="82"/>
      <c r="AT615" s="82"/>
      <c r="AU615" s="82"/>
      <c r="AV615" s="82"/>
      <c r="AW615" s="82"/>
      <c r="AX615" s="82"/>
      <c r="AY615" s="82"/>
      <c r="AZ615" s="82"/>
      <c r="BA615" s="82"/>
      <c r="BB615" s="82"/>
      <c r="BC615" s="82"/>
      <c r="BD615" s="82"/>
      <c r="BE615" s="82"/>
      <c r="BH615" s="254">
        <f t="shared" si="213"/>
        <v>0</v>
      </c>
      <c r="BI615" s="254">
        <f t="shared" si="214"/>
        <v>0</v>
      </c>
    </row>
    <row r="616" spans="1:61" ht="27.75" hidden="1" customHeight="1" x14ac:dyDescent="0.25">
      <c r="A616" s="516"/>
      <c r="B616" s="497"/>
      <c r="C616" s="517"/>
      <c r="D616" s="14" t="s">
        <v>319</v>
      </c>
      <c r="E616" s="9" t="s">
        <v>320</v>
      </c>
      <c r="F616" s="125"/>
      <c r="G616" s="121"/>
      <c r="H616" s="121" t="s">
        <v>23</v>
      </c>
      <c r="I616" s="116"/>
      <c r="J616" s="117"/>
      <c r="K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AC616" s="54"/>
      <c r="AD616" s="219"/>
      <c r="AE616" s="54"/>
      <c r="AF616" s="82"/>
      <c r="AG616" s="82"/>
      <c r="AH616" s="82"/>
      <c r="AI616" s="82"/>
      <c r="AJ616" s="82"/>
      <c r="AK616" s="82"/>
      <c r="AL616" s="82"/>
      <c r="AM616" s="82"/>
      <c r="AN616" s="82"/>
      <c r="AO616" s="82"/>
      <c r="AP616" s="82"/>
      <c r="AQ616" s="82"/>
      <c r="AR616" s="82"/>
      <c r="AS616" s="82"/>
      <c r="AT616" s="82"/>
      <c r="AU616" s="82"/>
      <c r="AV616" s="82"/>
      <c r="AW616" s="82"/>
      <c r="AX616" s="82"/>
      <c r="AY616" s="82"/>
      <c r="AZ616" s="82"/>
      <c r="BA616" s="82"/>
      <c r="BB616" s="82"/>
      <c r="BC616" s="82"/>
      <c r="BD616" s="82"/>
      <c r="BE616" s="82"/>
      <c r="BH616" s="254">
        <f t="shared" si="213"/>
        <v>0</v>
      </c>
      <c r="BI616" s="254">
        <f t="shared" si="214"/>
        <v>0</v>
      </c>
    </row>
    <row r="617" spans="1:61" ht="31.5" hidden="1" customHeight="1" x14ac:dyDescent="0.25">
      <c r="A617" s="516"/>
      <c r="B617" s="497"/>
      <c r="C617" s="517"/>
      <c r="D617" s="14" t="s">
        <v>321</v>
      </c>
      <c r="E617" s="9" t="s">
        <v>46</v>
      </c>
      <c r="F617" s="125"/>
      <c r="G617" s="121"/>
      <c r="H617" s="121" t="s">
        <v>23</v>
      </c>
      <c r="I617" s="116"/>
      <c r="J617" s="117"/>
      <c r="K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AC617" s="54"/>
      <c r="AD617" s="219"/>
      <c r="AE617" s="54"/>
      <c r="AF617" s="82"/>
      <c r="AG617" s="82"/>
      <c r="AH617" s="82"/>
      <c r="AI617" s="82"/>
      <c r="AJ617" s="82"/>
      <c r="AK617" s="82"/>
      <c r="AL617" s="82"/>
      <c r="AM617" s="82"/>
      <c r="AN617" s="82"/>
      <c r="AO617" s="82"/>
      <c r="AP617" s="82"/>
      <c r="AQ617" s="82"/>
      <c r="AR617" s="82"/>
      <c r="AS617" s="82"/>
      <c r="AT617" s="82"/>
      <c r="AU617" s="82"/>
      <c r="AV617" s="82"/>
      <c r="AW617" s="82"/>
      <c r="AX617" s="82"/>
      <c r="AY617" s="82"/>
      <c r="AZ617" s="82"/>
      <c r="BA617" s="82"/>
      <c r="BB617" s="82"/>
      <c r="BC617" s="82"/>
      <c r="BD617" s="82"/>
      <c r="BE617" s="82"/>
      <c r="BH617" s="254">
        <f t="shared" si="213"/>
        <v>0</v>
      </c>
      <c r="BI617" s="254">
        <f t="shared" si="214"/>
        <v>0</v>
      </c>
    </row>
    <row r="618" spans="1:61" ht="24.95" hidden="1" customHeight="1" x14ac:dyDescent="0.25">
      <c r="A618" s="516"/>
      <c r="B618" s="497"/>
      <c r="C618" s="517"/>
      <c r="D618" s="14" t="s">
        <v>322</v>
      </c>
      <c r="E618" s="9" t="s">
        <v>244</v>
      </c>
      <c r="F618" s="125"/>
      <c r="G618" s="121"/>
      <c r="H618" s="121" t="s">
        <v>23</v>
      </c>
      <c r="I618" s="116"/>
      <c r="J618" s="117"/>
      <c r="K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AC618" s="54"/>
      <c r="AD618" s="219"/>
      <c r="AE618" s="54"/>
      <c r="AF618" s="82"/>
      <c r="AG618" s="82"/>
      <c r="AH618" s="82"/>
      <c r="AI618" s="82"/>
      <c r="AJ618" s="82"/>
      <c r="AK618" s="82"/>
      <c r="AL618" s="82"/>
      <c r="AM618" s="82"/>
      <c r="AN618" s="82"/>
      <c r="AO618" s="82"/>
      <c r="AP618" s="82"/>
      <c r="AQ618" s="82"/>
      <c r="AR618" s="82"/>
      <c r="AS618" s="82"/>
      <c r="AT618" s="82"/>
      <c r="AU618" s="82"/>
      <c r="AV618" s="82"/>
      <c r="AW618" s="82"/>
      <c r="AX618" s="82"/>
      <c r="AY618" s="82"/>
      <c r="AZ618" s="82"/>
      <c r="BA618" s="82"/>
      <c r="BB618" s="82"/>
      <c r="BC618" s="82"/>
      <c r="BD618" s="82"/>
      <c r="BE618" s="82"/>
      <c r="BH618" s="254">
        <f t="shared" si="213"/>
        <v>0</v>
      </c>
      <c r="BI618" s="254">
        <f t="shared" si="214"/>
        <v>0</v>
      </c>
    </row>
    <row r="619" spans="1:61" ht="50.25" hidden="1" customHeight="1" x14ac:dyDescent="0.25">
      <c r="A619" s="516"/>
      <c r="B619" s="497"/>
      <c r="C619" s="517"/>
      <c r="D619" s="14" t="s">
        <v>323</v>
      </c>
      <c r="E619" s="9" t="s">
        <v>324</v>
      </c>
      <c r="F619" s="125"/>
      <c r="G619" s="121"/>
      <c r="H619" s="121" t="s">
        <v>23</v>
      </c>
      <c r="I619" s="116"/>
      <c r="J619" s="117"/>
      <c r="K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AC619" s="54"/>
      <c r="AD619" s="219"/>
      <c r="AE619" s="54"/>
      <c r="AF619" s="82"/>
      <c r="AG619" s="82"/>
      <c r="AH619" s="82"/>
      <c r="AI619" s="82"/>
      <c r="AJ619" s="82"/>
      <c r="AK619" s="82"/>
      <c r="AL619" s="82"/>
      <c r="AM619" s="82"/>
      <c r="AN619" s="82"/>
      <c r="AO619" s="82"/>
      <c r="AP619" s="82"/>
      <c r="AQ619" s="82"/>
      <c r="AR619" s="82"/>
      <c r="AS619" s="82"/>
      <c r="AT619" s="82"/>
      <c r="AU619" s="82"/>
      <c r="AV619" s="82"/>
      <c r="AW619" s="82"/>
      <c r="AX619" s="82"/>
      <c r="AY619" s="82"/>
      <c r="AZ619" s="82"/>
      <c r="BA619" s="82"/>
      <c r="BB619" s="82"/>
      <c r="BC619" s="82"/>
      <c r="BD619" s="82"/>
      <c r="BE619" s="82"/>
      <c r="BH619" s="254">
        <f t="shared" si="213"/>
        <v>0</v>
      </c>
      <c r="BI619" s="254">
        <f t="shared" si="214"/>
        <v>0</v>
      </c>
    </row>
    <row r="620" spans="1:61" ht="24.95" hidden="1" customHeight="1" x14ac:dyDescent="0.25">
      <c r="A620" s="516"/>
      <c r="B620" s="497"/>
      <c r="C620" s="517"/>
      <c r="D620" s="14" t="s">
        <v>325</v>
      </c>
      <c r="E620" s="9" t="s">
        <v>184</v>
      </c>
      <c r="F620" s="125"/>
      <c r="G620" s="121"/>
      <c r="H620" s="121"/>
      <c r="I620" s="116"/>
      <c r="J620" s="117"/>
      <c r="K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AC620" s="54"/>
      <c r="AD620" s="219"/>
      <c r="AE620" s="54"/>
      <c r="AF620" s="82"/>
      <c r="AG620" s="82"/>
      <c r="AH620" s="82"/>
      <c r="AI620" s="82"/>
      <c r="AJ620" s="82"/>
      <c r="AK620" s="82"/>
      <c r="AL620" s="82"/>
      <c r="AM620" s="82"/>
      <c r="AN620" s="82"/>
      <c r="AO620" s="82"/>
      <c r="AP620" s="82"/>
      <c r="AQ620" s="82"/>
      <c r="AR620" s="82"/>
      <c r="AS620" s="82"/>
      <c r="AT620" s="82"/>
      <c r="AU620" s="82"/>
      <c r="AV620" s="82"/>
      <c r="AW620" s="82"/>
      <c r="AX620" s="82"/>
      <c r="AY620" s="82"/>
      <c r="AZ620" s="82"/>
      <c r="BA620" s="82"/>
      <c r="BB620" s="82"/>
      <c r="BC620" s="82"/>
      <c r="BD620" s="82"/>
      <c r="BE620" s="82"/>
      <c r="BH620" s="254">
        <f t="shared" si="213"/>
        <v>0</v>
      </c>
      <c r="BI620" s="254">
        <f t="shared" si="214"/>
        <v>0</v>
      </c>
    </row>
    <row r="621" spans="1:61" ht="24.95" hidden="1" customHeight="1" x14ac:dyDescent="0.25">
      <c r="A621" s="516"/>
      <c r="B621" s="497"/>
      <c r="C621" s="517"/>
      <c r="D621" s="14" t="s">
        <v>325</v>
      </c>
      <c r="E621" s="9" t="s">
        <v>257</v>
      </c>
      <c r="F621" s="125"/>
      <c r="G621" s="121"/>
      <c r="H621" s="121"/>
      <c r="I621" s="116"/>
      <c r="J621" s="117"/>
      <c r="K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AC621" s="54"/>
      <c r="AD621" s="219"/>
      <c r="AE621" s="54"/>
      <c r="AF621" s="82"/>
      <c r="AG621" s="82"/>
      <c r="AH621" s="82"/>
      <c r="AI621" s="82"/>
      <c r="AJ621" s="82"/>
      <c r="AK621" s="82"/>
      <c r="AL621" s="82"/>
      <c r="AM621" s="82"/>
      <c r="AN621" s="82"/>
      <c r="AO621" s="82"/>
      <c r="AP621" s="82"/>
      <c r="AQ621" s="82"/>
      <c r="AR621" s="82"/>
      <c r="AS621" s="82"/>
      <c r="AT621" s="82"/>
      <c r="AU621" s="82"/>
      <c r="AV621" s="82"/>
      <c r="AW621" s="82"/>
      <c r="AX621" s="82"/>
      <c r="AY621" s="82"/>
      <c r="AZ621" s="82"/>
      <c r="BA621" s="82"/>
      <c r="BB621" s="82"/>
      <c r="BC621" s="82"/>
      <c r="BD621" s="82"/>
      <c r="BE621" s="82"/>
      <c r="BH621" s="254">
        <f t="shared" si="213"/>
        <v>0</v>
      </c>
      <c r="BI621" s="254">
        <f t="shared" si="214"/>
        <v>0</v>
      </c>
    </row>
    <row r="622" spans="1:61" ht="24.95" hidden="1" customHeight="1" x14ac:dyDescent="0.25">
      <c r="A622" s="516"/>
      <c r="B622" s="497"/>
      <c r="C622" s="517"/>
      <c r="D622" s="14" t="s">
        <v>326</v>
      </c>
      <c r="E622" s="9" t="s">
        <v>46</v>
      </c>
      <c r="F622" s="125"/>
      <c r="G622" s="121"/>
      <c r="H622" s="121"/>
      <c r="I622" s="116"/>
      <c r="J622" s="117"/>
      <c r="K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AC622" s="54"/>
      <c r="AD622" s="219"/>
      <c r="AE622" s="54"/>
      <c r="AF622" s="82"/>
      <c r="AG622" s="82"/>
      <c r="AH622" s="82"/>
      <c r="AI622" s="82"/>
      <c r="AJ622" s="82"/>
      <c r="AK622" s="82"/>
      <c r="AL622" s="82"/>
      <c r="AM622" s="82"/>
      <c r="AN622" s="82"/>
      <c r="AO622" s="82"/>
      <c r="AP622" s="82"/>
      <c r="AQ622" s="82"/>
      <c r="AR622" s="82"/>
      <c r="AS622" s="82"/>
      <c r="AT622" s="82"/>
      <c r="AU622" s="82"/>
      <c r="AV622" s="82"/>
      <c r="AW622" s="82"/>
      <c r="AX622" s="82"/>
      <c r="AY622" s="82"/>
      <c r="AZ622" s="82"/>
      <c r="BA622" s="82"/>
      <c r="BB622" s="82"/>
      <c r="BC622" s="82"/>
      <c r="BD622" s="82"/>
      <c r="BE622" s="82"/>
      <c r="BH622" s="254">
        <f t="shared" si="213"/>
        <v>0</v>
      </c>
      <c r="BI622" s="254">
        <f t="shared" si="214"/>
        <v>0</v>
      </c>
    </row>
    <row r="623" spans="1:61" ht="24.95" hidden="1" customHeight="1" x14ac:dyDescent="0.25">
      <c r="A623" s="516"/>
      <c r="B623" s="497"/>
      <c r="C623" s="517"/>
      <c r="D623" s="14" t="s">
        <v>298</v>
      </c>
      <c r="E623" s="9" t="s">
        <v>46</v>
      </c>
      <c r="F623" s="125"/>
      <c r="G623" s="121"/>
      <c r="H623" s="121"/>
      <c r="I623" s="116"/>
      <c r="J623" s="117"/>
      <c r="K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AC623" s="54"/>
      <c r="AD623" s="219"/>
      <c r="AE623" s="54"/>
      <c r="AF623" s="82"/>
      <c r="AG623" s="82"/>
      <c r="AH623" s="82"/>
      <c r="AI623" s="82"/>
      <c r="AJ623" s="82"/>
      <c r="AK623" s="82"/>
      <c r="AL623" s="82"/>
      <c r="AM623" s="82"/>
      <c r="AN623" s="82"/>
      <c r="AO623" s="82"/>
      <c r="AP623" s="82"/>
      <c r="AQ623" s="82"/>
      <c r="AR623" s="82"/>
      <c r="AS623" s="82"/>
      <c r="AT623" s="82"/>
      <c r="AU623" s="82"/>
      <c r="AV623" s="82"/>
      <c r="AW623" s="82"/>
      <c r="AX623" s="82"/>
      <c r="AY623" s="82"/>
      <c r="AZ623" s="82"/>
      <c r="BA623" s="82"/>
      <c r="BB623" s="82"/>
      <c r="BC623" s="82"/>
      <c r="BD623" s="82"/>
      <c r="BE623" s="82"/>
      <c r="BH623" s="254">
        <f t="shared" si="213"/>
        <v>0</v>
      </c>
      <c r="BI623" s="254">
        <f t="shared" si="214"/>
        <v>0</v>
      </c>
    </row>
    <row r="624" spans="1:61" ht="24.95" hidden="1" customHeight="1" x14ac:dyDescent="0.25">
      <c r="A624" s="516"/>
      <c r="B624" s="497"/>
      <c r="C624" s="517"/>
      <c r="D624" s="14" t="s">
        <v>327</v>
      </c>
      <c r="E624" s="9" t="s">
        <v>257</v>
      </c>
      <c r="F624" s="125"/>
      <c r="G624" s="121"/>
      <c r="H624" s="121"/>
      <c r="I624" s="116"/>
      <c r="J624" s="117"/>
      <c r="K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AC624" s="54"/>
      <c r="AD624" s="219"/>
      <c r="AE624" s="54"/>
      <c r="AF624" s="82"/>
      <c r="AG624" s="82"/>
      <c r="AH624" s="82"/>
      <c r="AI624" s="82"/>
      <c r="AJ624" s="82"/>
      <c r="AK624" s="82"/>
      <c r="AL624" s="82"/>
      <c r="AM624" s="82"/>
      <c r="AN624" s="82"/>
      <c r="AO624" s="82"/>
      <c r="AP624" s="82"/>
      <c r="AQ624" s="82"/>
      <c r="AR624" s="82"/>
      <c r="AS624" s="82"/>
      <c r="AT624" s="82"/>
      <c r="AU624" s="82"/>
      <c r="AV624" s="82"/>
      <c r="AW624" s="82"/>
      <c r="AX624" s="82"/>
      <c r="AY624" s="82"/>
      <c r="AZ624" s="82"/>
      <c r="BA624" s="82"/>
      <c r="BB624" s="82"/>
      <c r="BC624" s="82"/>
      <c r="BD624" s="82"/>
      <c r="BE624" s="82"/>
      <c r="BH624" s="254">
        <f t="shared" si="213"/>
        <v>0</v>
      </c>
      <c r="BI624" s="254">
        <f t="shared" si="214"/>
        <v>0</v>
      </c>
    </row>
    <row r="625" spans="1:65" ht="24.95" hidden="1" customHeight="1" x14ac:dyDescent="0.25">
      <c r="A625" s="516"/>
      <c r="B625" s="497"/>
      <c r="C625" s="517"/>
      <c r="D625" s="14" t="s">
        <v>328</v>
      </c>
      <c r="E625" s="9" t="s">
        <v>46</v>
      </c>
      <c r="F625" s="125"/>
      <c r="G625" s="121"/>
      <c r="H625" s="121"/>
      <c r="I625" s="116"/>
      <c r="J625" s="117"/>
      <c r="K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AC625" s="54"/>
      <c r="AD625" s="219"/>
      <c r="AE625" s="54"/>
      <c r="AF625" s="82"/>
      <c r="AG625" s="82"/>
      <c r="AH625" s="82"/>
      <c r="AI625" s="82"/>
      <c r="AJ625" s="82"/>
      <c r="AK625" s="82"/>
      <c r="AL625" s="82"/>
      <c r="AM625" s="82"/>
      <c r="AN625" s="82"/>
      <c r="AO625" s="82"/>
      <c r="AP625" s="82"/>
      <c r="AQ625" s="82"/>
      <c r="AR625" s="82"/>
      <c r="AS625" s="82"/>
      <c r="AT625" s="82"/>
      <c r="AU625" s="82"/>
      <c r="AV625" s="82"/>
      <c r="AW625" s="82"/>
      <c r="AX625" s="82"/>
      <c r="AY625" s="82"/>
      <c r="AZ625" s="82"/>
      <c r="BA625" s="82"/>
      <c r="BB625" s="82"/>
      <c r="BC625" s="82"/>
      <c r="BD625" s="82"/>
      <c r="BE625" s="82"/>
      <c r="BH625" s="254">
        <f t="shared" si="213"/>
        <v>0</v>
      </c>
      <c r="BI625" s="254">
        <f t="shared" si="214"/>
        <v>0</v>
      </c>
    </row>
    <row r="626" spans="1:65" ht="24.95" hidden="1" customHeight="1" x14ac:dyDescent="0.25">
      <c r="A626" s="516"/>
      <c r="B626" s="497"/>
      <c r="C626" s="517"/>
      <c r="D626" s="14" t="s">
        <v>329</v>
      </c>
      <c r="E626" s="9" t="s">
        <v>46</v>
      </c>
      <c r="F626" s="125"/>
      <c r="G626" s="121"/>
      <c r="H626" s="121"/>
      <c r="I626" s="116"/>
      <c r="J626" s="117"/>
      <c r="K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AC626" s="54"/>
      <c r="AD626" s="219"/>
      <c r="AE626" s="54"/>
      <c r="AF626" s="82"/>
      <c r="AG626" s="82"/>
      <c r="AH626" s="82"/>
      <c r="AI626" s="82"/>
      <c r="AJ626" s="82"/>
      <c r="AK626" s="82"/>
      <c r="AL626" s="82"/>
      <c r="AM626" s="82"/>
      <c r="AN626" s="82"/>
      <c r="AO626" s="82"/>
      <c r="AP626" s="82"/>
      <c r="AQ626" s="82"/>
      <c r="AR626" s="82"/>
      <c r="AS626" s="82"/>
      <c r="AT626" s="82"/>
      <c r="AU626" s="82"/>
      <c r="AV626" s="82"/>
      <c r="AW626" s="82"/>
      <c r="AX626" s="82"/>
      <c r="AY626" s="82"/>
      <c r="AZ626" s="82"/>
      <c r="BA626" s="82"/>
      <c r="BB626" s="82"/>
      <c r="BC626" s="82"/>
      <c r="BD626" s="82"/>
      <c r="BE626" s="82"/>
      <c r="BH626" s="254">
        <f t="shared" si="213"/>
        <v>0</v>
      </c>
      <c r="BI626" s="254">
        <f t="shared" si="214"/>
        <v>0</v>
      </c>
    </row>
    <row r="627" spans="1:65" ht="24.95" hidden="1" customHeight="1" x14ac:dyDescent="0.25">
      <c r="A627" s="516"/>
      <c r="B627" s="497"/>
      <c r="C627" s="517"/>
      <c r="D627" s="14" t="s">
        <v>330</v>
      </c>
      <c r="E627" s="9" t="s">
        <v>187</v>
      </c>
      <c r="F627" s="125"/>
      <c r="G627" s="121"/>
      <c r="H627" s="121"/>
      <c r="I627" s="116"/>
      <c r="J627" s="117"/>
      <c r="K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AC627" s="54"/>
      <c r="AD627" s="219"/>
      <c r="AE627" s="54"/>
      <c r="AF627" s="82"/>
      <c r="AG627" s="82"/>
      <c r="AH627" s="82"/>
      <c r="AI627" s="82"/>
      <c r="AJ627" s="82"/>
      <c r="AK627" s="82"/>
      <c r="AL627" s="82"/>
      <c r="AM627" s="82"/>
      <c r="AN627" s="82"/>
      <c r="AO627" s="82"/>
      <c r="AP627" s="82"/>
      <c r="AQ627" s="82"/>
      <c r="AR627" s="82"/>
      <c r="AS627" s="82"/>
      <c r="AT627" s="82"/>
      <c r="AU627" s="82"/>
      <c r="AV627" s="82"/>
      <c r="AW627" s="82"/>
      <c r="AX627" s="82"/>
      <c r="AY627" s="82"/>
      <c r="AZ627" s="82"/>
      <c r="BA627" s="82"/>
      <c r="BB627" s="82"/>
      <c r="BC627" s="82"/>
      <c r="BD627" s="82"/>
      <c r="BE627" s="82"/>
      <c r="BH627" s="254">
        <f t="shared" si="213"/>
        <v>0</v>
      </c>
      <c r="BI627" s="254">
        <f t="shared" si="214"/>
        <v>0</v>
      </c>
    </row>
    <row r="628" spans="1:65" ht="12.75" hidden="1" customHeight="1" x14ac:dyDescent="0.25">
      <c r="A628" s="516"/>
      <c r="B628" s="497"/>
      <c r="C628" s="517"/>
      <c r="D628" s="14" t="s">
        <v>331</v>
      </c>
      <c r="E628" s="9" t="s">
        <v>302</v>
      </c>
      <c r="F628" s="125"/>
      <c r="G628" s="121"/>
      <c r="H628" s="121"/>
      <c r="I628" s="116"/>
      <c r="J628" s="117"/>
      <c r="K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AC628" s="54"/>
      <c r="AD628" s="219"/>
      <c r="AE628" s="54"/>
      <c r="AF628" s="82"/>
      <c r="AG628" s="82"/>
      <c r="AH628" s="82"/>
      <c r="AI628" s="82"/>
      <c r="AJ628" s="82"/>
      <c r="AK628" s="82"/>
      <c r="AL628" s="82"/>
      <c r="AM628" s="82"/>
      <c r="AN628" s="82"/>
      <c r="AO628" s="82"/>
      <c r="AP628" s="82"/>
      <c r="AQ628" s="82"/>
      <c r="AR628" s="82"/>
      <c r="AS628" s="82"/>
      <c r="AT628" s="82"/>
      <c r="AU628" s="82"/>
      <c r="AV628" s="82"/>
      <c r="AW628" s="82"/>
      <c r="AX628" s="82"/>
      <c r="AY628" s="82"/>
      <c r="AZ628" s="82"/>
      <c r="BA628" s="82"/>
      <c r="BB628" s="82"/>
      <c r="BC628" s="82"/>
      <c r="BD628" s="82"/>
      <c r="BE628" s="82"/>
      <c r="BH628" s="254">
        <f t="shared" si="213"/>
        <v>0</v>
      </c>
      <c r="BI628" s="254">
        <f t="shared" si="214"/>
        <v>0</v>
      </c>
    </row>
    <row r="629" spans="1:65" ht="25.5" hidden="1" customHeight="1" x14ac:dyDescent="0.25">
      <c r="A629" s="516"/>
      <c r="B629" s="497"/>
      <c r="C629" s="517"/>
      <c r="D629" s="14" t="s">
        <v>291</v>
      </c>
      <c r="E629" s="9" t="s">
        <v>46</v>
      </c>
      <c r="F629" s="125"/>
      <c r="G629" s="121"/>
      <c r="H629" s="121"/>
      <c r="I629" s="116"/>
      <c r="J629" s="117"/>
      <c r="K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AC629" s="54"/>
      <c r="AD629" s="219"/>
      <c r="AE629" s="54"/>
      <c r="AF629" s="82"/>
      <c r="AG629" s="82"/>
      <c r="AH629" s="82"/>
      <c r="AI629" s="82"/>
      <c r="AJ629" s="82"/>
      <c r="AK629" s="82"/>
      <c r="AL629" s="82"/>
      <c r="AM629" s="82"/>
      <c r="AN629" s="82"/>
      <c r="AO629" s="82"/>
      <c r="AP629" s="82"/>
      <c r="AQ629" s="82"/>
      <c r="AR629" s="82"/>
      <c r="AS629" s="82"/>
      <c r="AT629" s="82"/>
      <c r="AU629" s="82"/>
      <c r="AV629" s="82"/>
      <c r="AW629" s="82"/>
      <c r="AX629" s="82"/>
      <c r="AY629" s="82"/>
      <c r="AZ629" s="82"/>
      <c r="BA629" s="82"/>
      <c r="BB629" s="82"/>
      <c r="BC629" s="82"/>
      <c r="BD629" s="82"/>
      <c r="BE629" s="82"/>
      <c r="BH629" s="254">
        <f t="shared" si="213"/>
        <v>0</v>
      </c>
      <c r="BI629" s="254">
        <f t="shared" si="214"/>
        <v>0</v>
      </c>
    </row>
    <row r="630" spans="1:65" ht="38.25" hidden="1" customHeight="1" x14ac:dyDescent="0.25">
      <c r="A630" s="516"/>
      <c r="B630" s="497"/>
      <c r="C630" s="517"/>
      <c r="D630" s="14" t="s">
        <v>332</v>
      </c>
      <c r="E630" s="9" t="s">
        <v>284</v>
      </c>
      <c r="F630" s="125"/>
      <c r="G630" s="121"/>
      <c r="H630" s="121"/>
      <c r="I630" s="116"/>
      <c r="J630" s="117"/>
      <c r="K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AC630" s="81"/>
      <c r="AD630" s="263"/>
      <c r="AE630" s="81"/>
      <c r="AF630" s="192"/>
      <c r="AG630" s="192"/>
      <c r="AH630" s="192"/>
      <c r="AI630" s="192"/>
      <c r="AJ630" s="192"/>
      <c r="AK630" s="192"/>
      <c r="AL630" s="192"/>
      <c r="AM630" s="192"/>
      <c r="AN630" s="192"/>
      <c r="AO630" s="192"/>
      <c r="AP630" s="192"/>
      <c r="AQ630" s="192"/>
      <c r="AR630" s="192"/>
      <c r="AS630" s="192"/>
      <c r="AT630" s="192"/>
      <c r="AU630" s="192"/>
      <c r="AV630" s="192"/>
      <c r="AW630" s="192"/>
      <c r="AX630" s="192"/>
      <c r="AY630" s="192"/>
      <c r="AZ630" s="192"/>
      <c r="BA630" s="192"/>
      <c r="BB630" s="192"/>
      <c r="BC630" s="192"/>
      <c r="BD630" s="192"/>
      <c r="BE630" s="192"/>
      <c r="BH630" s="254">
        <f t="shared" ref="BH630:BH693" si="215">+BK630-AE630</f>
        <v>0</v>
      </c>
      <c r="BI630" s="254">
        <f t="shared" ref="BI630:BI693" si="216">+BL630-AD630</f>
        <v>0</v>
      </c>
    </row>
    <row r="631" spans="1:65" ht="38.25" hidden="1" customHeight="1" x14ac:dyDescent="0.25">
      <c r="A631" s="516"/>
      <c r="B631" s="497"/>
      <c r="C631" s="517"/>
      <c r="D631" s="14" t="s">
        <v>333</v>
      </c>
      <c r="E631" s="9" t="s">
        <v>334</v>
      </c>
      <c r="F631" s="125"/>
      <c r="G631" s="121"/>
      <c r="H631" s="121"/>
      <c r="I631" s="116"/>
      <c r="J631" s="117"/>
      <c r="K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AF631" s="82"/>
      <c r="AG631" s="82"/>
      <c r="AH631" s="220"/>
      <c r="AI631" s="220"/>
      <c r="AJ631" s="220"/>
      <c r="AK631" s="220"/>
      <c r="AL631" s="220"/>
      <c r="AM631" s="220"/>
      <c r="AN631" s="220"/>
      <c r="AO631" s="220"/>
      <c r="AP631" s="220"/>
      <c r="AQ631" s="220"/>
      <c r="AR631" s="220"/>
      <c r="AS631" s="220"/>
      <c r="AT631" s="220"/>
      <c r="AU631" s="220"/>
      <c r="AV631" s="220"/>
      <c r="AW631" s="220"/>
      <c r="AX631" s="220"/>
      <c r="AY631" s="220"/>
      <c r="AZ631" s="220"/>
      <c r="BA631" s="220"/>
      <c r="BB631" s="220"/>
      <c r="BC631" s="220"/>
      <c r="BD631" s="220"/>
      <c r="BE631" s="220"/>
      <c r="BH631" s="254">
        <f t="shared" si="215"/>
        <v>0</v>
      </c>
      <c r="BI631" s="254">
        <f t="shared" si="216"/>
        <v>0</v>
      </c>
    </row>
    <row r="632" spans="1:65" ht="37.5" hidden="1" customHeight="1" x14ac:dyDescent="0.25">
      <c r="A632" s="516"/>
      <c r="B632" s="497"/>
      <c r="C632" s="517"/>
      <c r="D632" s="14" t="s">
        <v>335</v>
      </c>
      <c r="E632" s="9" t="s">
        <v>187</v>
      </c>
      <c r="F632" s="125"/>
      <c r="G632" s="121"/>
      <c r="H632" s="121"/>
      <c r="I632" s="116"/>
      <c r="J632" s="117"/>
      <c r="K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AF632" s="82"/>
      <c r="AG632" s="82"/>
      <c r="AH632" s="220"/>
      <c r="AI632" s="220"/>
      <c r="AJ632" s="220"/>
      <c r="AK632" s="220"/>
      <c r="AL632" s="220"/>
      <c r="AM632" s="220"/>
      <c r="AN632" s="220"/>
      <c r="AO632" s="220"/>
      <c r="AP632" s="220"/>
      <c r="AQ632" s="220"/>
      <c r="AR632" s="220"/>
      <c r="AS632" s="220"/>
      <c r="AT632" s="220"/>
      <c r="AU632" s="220"/>
      <c r="AV632" s="220"/>
      <c r="AW632" s="220"/>
      <c r="AX632" s="220"/>
      <c r="AY632" s="220"/>
      <c r="AZ632" s="220"/>
      <c r="BA632" s="220"/>
      <c r="BB632" s="220"/>
      <c r="BC632" s="220"/>
      <c r="BD632" s="220"/>
      <c r="BE632" s="220"/>
      <c r="BH632" s="254">
        <f t="shared" si="215"/>
        <v>0</v>
      </c>
      <c r="BI632" s="254">
        <f t="shared" si="216"/>
        <v>0</v>
      </c>
    </row>
    <row r="633" spans="1:65" ht="51" hidden="1" customHeight="1" x14ac:dyDescent="0.25">
      <c r="A633" s="516"/>
      <c r="B633" s="497"/>
      <c r="C633" s="517"/>
      <c r="D633" s="14" t="s">
        <v>336</v>
      </c>
      <c r="E633" s="9"/>
      <c r="F633" s="125"/>
      <c r="G633" s="121"/>
      <c r="H633" s="121"/>
      <c r="I633" s="116"/>
      <c r="J633" s="117"/>
      <c r="K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AC633" s="54"/>
      <c r="AD633" s="219"/>
      <c r="AE633" s="54"/>
      <c r="AF633" s="256"/>
      <c r="AG633" s="256"/>
      <c r="AH633" s="256"/>
      <c r="AI633" s="256"/>
      <c r="AJ633" s="256"/>
      <c r="AK633" s="256"/>
      <c r="AL633" s="256"/>
      <c r="AM633" s="256"/>
      <c r="AN633" s="256"/>
      <c r="AO633" s="256"/>
      <c r="AP633" s="256"/>
      <c r="AQ633" s="256"/>
      <c r="AR633" s="256"/>
      <c r="AS633" s="256"/>
      <c r="AT633" s="256"/>
      <c r="AU633" s="256"/>
      <c r="AV633" s="256"/>
      <c r="AW633" s="256"/>
      <c r="AX633" s="256"/>
      <c r="AY633" s="256"/>
      <c r="AZ633" s="256"/>
      <c r="BA633" s="256"/>
      <c r="BB633" s="256"/>
      <c r="BC633" s="256"/>
      <c r="BD633" s="82"/>
      <c r="BE633" s="82"/>
      <c r="BH633" s="254">
        <f t="shared" si="215"/>
        <v>0</v>
      </c>
      <c r="BI633" s="254">
        <f t="shared" si="216"/>
        <v>0</v>
      </c>
    </row>
    <row r="634" spans="1:65" ht="38.25" hidden="1" customHeight="1" x14ac:dyDescent="0.25">
      <c r="A634" s="516"/>
      <c r="B634" s="497"/>
      <c r="C634" s="517"/>
      <c r="D634" s="14" t="s">
        <v>337</v>
      </c>
      <c r="E634" s="9"/>
      <c r="F634" s="125"/>
      <c r="G634" s="121"/>
      <c r="H634" s="121"/>
      <c r="I634" s="116"/>
      <c r="J634" s="117"/>
      <c r="K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AC634" s="54"/>
      <c r="AD634" s="219"/>
      <c r="AE634" s="54"/>
      <c r="AF634" s="258"/>
      <c r="AG634" s="258"/>
      <c r="AH634" s="258"/>
      <c r="AI634" s="258"/>
      <c r="AJ634" s="258"/>
      <c r="AK634" s="258"/>
      <c r="AL634" s="258"/>
      <c r="AM634" s="258"/>
      <c r="AN634" s="258"/>
      <c r="AO634" s="258"/>
      <c r="AP634" s="258"/>
      <c r="AQ634" s="258"/>
      <c r="AR634" s="258"/>
      <c r="AS634" s="258"/>
      <c r="AT634" s="258"/>
      <c r="AU634" s="258"/>
      <c r="AV634" s="258"/>
      <c r="AW634" s="258"/>
      <c r="AX634" s="258"/>
      <c r="AY634" s="258"/>
      <c r="AZ634" s="258"/>
      <c r="BA634" s="258"/>
      <c r="BB634" s="258"/>
      <c r="BC634" s="256"/>
      <c r="BD634" s="82"/>
      <c r="BE634" s="82"/>
      <c r="BH634" s="254">
        <f t="shared" si="215"/>
        <v>0</v>
      </c>
      <c r="BI634" s="254">
        <f t="shared" si="216"/>
        <v>0</v>
      </c>
    </row>
    <row r="635" spans="1:65" ht="25.5" hidden="1" customHeight="1" x14ac:dyDescent="0.25">
      <c r="A635" s="516"/>
      <c r="B635" s="497"/>
      <c r="C635" s="517"/>
      <c r="D635" s="14" t="s">
        <v>338</v>
      </c>
      <c r="E635" s="9"/>
      <c r="F635" s="125"/>
      <c r="G635" s="121"/>
      <c r="H635" s="121"/>
      <c r="I635" s="116"/>
      <c r="J635" s="117"/>
      <c r="K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AC635" s="54"/>
      <c r="AD635" s="219"/>
      <c r="AE635" s="54"/>
      <c r="AF635" s="267"/>
      <c r="AG635" s="257"/>
      <c r="AH635" s="257"/>
      <c r="AI635" s="257"/>
      <c r="AJ635" s="257"/>
      <c r="AK635" s="257"/>
      <c r="AL635" s="257"/>
      <c r="AM635" s="257"/>
      <c r="AN635" s="257"/>
      <c r="AO635" s="257"/>
      <c r="AP635" s="257"/>
      <c r="AQ635" s="257"/>
      <c r="AR635" s="257"/>
      <c r="AS635" s="257"/>
      <c r="AT635" s="257"/>
      <c r="AU635" s="257"/>
      <c r="AV635" s="257"/>
      <c r="AW635" s="257"/>
      <c r="AX635" s="257"/>
      <c r="AY635" s="257"/>
      <c r="AZ635" s="257"/>
      <c r="BA635" s="257"/>
      <c r="BB635" s="257"/>
      <c r="BC635" s="272"/>
      <c r="BD635" s="82"/>
      <c r="BE635" s="82"/>
      <c r="BH635" s="254">
        <f t="shared" si="215"/>
        <v>0</v>
      </c>
      <c r="BI635" s="254">
        <f t="shared" si="216"/>
        <v>0</v>
      </c>
    </row>
    <row r="636" spans="1:65" ht="12.75" hidden="1" customHeight="1" x14ac:dyDescent="0.25">
      <c r="A636" s="516"/>
      <c r="B636" s="497"/>
      <c r="C636" s="517"/>
      <c r="D636" s="14" t="s">
        <v>339</v>
      </c>
      <c r="E636" s="9" t="s">
        <v>46</v>
      </c>
      <c r="F636" s="125"/>
      <c r="G636" s="121"/>
      <c r="H636" s="121"/>
      <c r="I636" s="116"/>
      <c r="J636" s="117"/>
      <c r="K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AC636" s="54"/>
      <c r="AD636" s="219"/>
      <c r="AE636" s="54"/>
      <c r="AF636" s="268"/>
      <c r="AG636" s="240"/>
      <c r="AH636" s="240"/>
      <c r="AI636" s="240"/>
      <c r="AJ636" s="240"/>
      <c r="AK636" s="240"/>
      <c r="AL636" s="240"/>
      <c r="AM636" s="240"/>
      <c r="AN636" s="240"/>
      <c r="AO636" s="240"/>
      <c r="AP636" s="240"/>
      <c r="AQ636" s="240"/>
      <c r="AR636" s="240"/>
      <c r="AS636" s="240"/>
      <c r="AT636" s="240"/>
      <c r="AU636" s="240"/>
      <c r="AV636" s="240"/>
      <c r="AW636" s="240"/>
      <c r="AX636" s="240"/>
      <c r="AY636" s="240"/>
      <c r="AZ636" s="240"/>
      <c r="BA636" s="240"/>
      <c r="BB636" s="240"/>
      <c r="BC636" s="270"/>
      <c r="BD636" s="82"/>
      <c r="BE636" s="82"/>
      <c r="BH636" s="254">
        <f t="shared" si="215"/>
        <v>0</v>
      </c>
      <c r="BI636" s="254">
        <f t="shared" si="216"/>
        <v>0</v>
      </c>
    </row>
    <row r="637" spans="1:65" ht="25.5" hidden="1" customHeight="1" x14ac:dyDescent="0.25">
      <c r="A637" s="516"/>
      <c r="B637" s="497"/>
      <c r="C637" s="517"/>
      <c r="D637" s="14" t="s">
        <v>340</v>
      </c>
      <c r="E637" s="9" t="s">
        <v>341</v>
      </c>
      <c r="F637" s="125"/>
      <c r="G637" s="121"/>
      <c r="H637" s="121"/>
      <c r="I637" s="116"/>
      <c r="J637" s="117"/>
      <c r="K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AA637" s="47"/>
      <c r="AB637" s="47"/>
      <c r="AC637" s="54"/>
      <c r="AD637" s="219"/>
      <c r="AE637" s="54"/>
      <c r="AF637" s="82"/>
      <c r="AG637" s="82"/>
      <c r="AH637" s="82"/>
      <c r="AI637" s="82"/>
      <c r="AJ637" s="82"/>
      <c r="AK637" s="82"/>
      <c r="AL637" s="82"/>
      <c r="AM637" s="82"/>
      <c r="AN637" s="82"/>
      <c r="AO637" s="82"/>
      <c r="AP637" s="82"/>
      <c r="AQ637" s="82"/>
      <c r="AR637" s="82"/>
      <c r="AS637" s="82"/>
      <c r="AT637" s="82"/>
      <c r="AU637" s="82"/>
      <c r="AV637" s="82"/>
      <c r="AW637" s="82"/>
      <c r="AX637" s="82"/>
      <c r="AY637" s="82"/>
      <c r="AZ637" s="82"/>
      <c r="BA637" s="82"/>
      <c r="BB637" s="82"/>
      <c r="BC637" s="82"/>
      <c r="BD637" s="82"/>
      <c r="BE637" s="82"/>
      <c r="BF637" s="47"/>
      <c r="BG637" s="47"/>
      <c r="BH637" s="254">
        <f t="shared" si="215"/>
        <v>0</v>
      </c>
      <c r="BI637" s="254">
        <f t="shared" si="216"/>
        <v>0</v>
      </c>
      <c r="BJ637" s="195"/>
      <c r="BK637" s="213"/>
      <c r="BL637" s="213"/>
      <c r="BM637" s="47"/>
    </row>
    <row r="638" spans="1:65" ht="25.5" hidden="1" customHeight="1" x14ac:dyDescent="0.25">
      <c r="A638" s="516"/>
      <c r="B638" s="497"/>
      <c r="C638" s="517"/>
      <c r="D638" s="14" t="s">
        <v>342</v>
      </c>
      <c r="E638" s="9" t="s">
        <v>269</v>
      </c>
      <c r="F638" s="125"/>
      <c r="G638" s="121"/>
      <c r="H638" s="121"/>
      <c r="I638" s="116"/>
      <c r="J638" s="117"/>
      <c r="K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AC638" s="54"/>
      <c r="AD638" s="219"/>
      <c r="AE638" s="54"/>
      <c r="AF638" s="82"/>
      <c r="AG638" s="82"/>
      <c r="AH638" s="82"/>
      <c r="AI638" s="82"/>
      <c r="AJ638" s="82"/>
      <c r="AK638" s="82"/>
      <c r="AL638" s="82"/>
      <c r="AM638" s="82"/>
      <c r="AN638" s="82"/>
      <c r="AO638" s="82"/>
      <c r="AP638" s="82"/>
      <c r="AQ638" s="82"/>
      <c r="AR638" s="82"/>
      <c r="AS638" s="82"/>
      <c r="AT638" s="82"/>
      <c r="AU638" s="82"/>
      <c r="AV638" s="82"/>
      <c r="AW638" s="82"/>
      <c r="AX638" s="82"/>
      <c r="AY638" s="82"/>
      <c r="AZ638" s="82"/>
      <c r="BA638" s="82"/>
      <c r="BB638" s="82"/>
      <c r="BC638" s="82"/>
      <c r="BD638" s="82"/>
      <c r="BE638" s="82"/>
      <c r="BH638" s="254">
        <f t="shared" si="215"/>
        <v>0</v>
      </c>
      <c r="BI638" s="254">
        <f t="shared" si="216"/>
        <v>0</v>
      </c>
    </row>
    <row r="639" spans="1:65" ht="12.75" hidden="1" customHeight="1" x14ac:dyDescent="0.25">
      <c r="A639" s="516"/>
      <c r="B639" s="497"/>
      <c r="C639" s="517"/>
      <c r="D639" s="14" t="s">
        <v>343</v>
      </c>
      <c r="E639" s="9" t="s">
        <v>46</v>
      </c>
      <c r="F639" s="125"/>
      <c r="G639" s="121"/>
      <c r="H639" s="121"/>
      <c r="I639" s="116"/>
      <c r="J639" s="117"/>
      <c r="K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AC639" s="54"/>
      <c r="AD639" s="219"/>
      <c r="AE639" s="54"/>
      <c r="AF639" s="82"/>
      <c r="AG639" s="82"/>
      <c r="AH639" s="82"/>
      <c r="AI639" s="82"/>
      <c r="AJ639" s="82"/>
      <c r="AK639" s="82"/>
      <c r="AL639" s="82"/>
      <c r="AM639" s="82"/>
      <c r="AN639" s="82"/>
      <c r="AO639" s="82"/>
      <c r="AP639" s="82"/>
      <c r="AQ639" s="82"/>
      <c r="AR639" s="82"/>
      <c r="AS639" s="82"/>
      <c r="AT639" s="82"/>
      <c r="AU639" s="82"/>
      <c r="AV639" s="82"/>
      <c r="AW639" s="82"/>
      <c r="AX639" s="82"/>
      <c r="AY639" s="82"/>
      <c r="AZ639" s="82"/>
      <c r="BA639" s="82"/>
      <c r="BB639" s="82"/>
      <c r="BC639" s="82"/>
      <c r="BD639" s="82"/>
      <c r="BE639" s="82"/>
      <c r="BH639" s="254">
        <f t="shared" si="215"/>
        <v>0</v>
      </c>
      <c r="BI639" s="254">
        <f t="shared" si="216"/>
        <v>0</v>
      </c>
    </row>
    <row r="640" spans="1:65" ht="12.75" hidden="1" customHeight="1" x14ac:dyDescent="0.25">
      <c r="A640" s="516"/>
      <c r="B640" s="497"/>
      <c r="C640" s="517"/>
      <c r="D640" s="14" t="s">
        <v>344</v>
      </c>
      <c r="E640" s="9" t="s">
        <v>46</v>
      </c>
      <c r="F640" s="125"/>
      <c r="G640" s="121"/>
      <c r="H640" s="121"/>
      <c r="I640" s="116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AC640" s="54"/>
      <c r="AD640" s="219"/>
      <c r="AE640" s="54"/>
      <c r="AF640" s="82"/>
      <c r="AG640" s="82"/>
      <c r="AH640" s="82"/>
      <c r="AI640" s="82"/>
      <c r="AJ640" s="82"/>
      <c r="AK640" s="82"/>
      <c r="AL640" s="82"/>
      <c r="AM640" s="82"/>
      <c r="AN640" s="82"/>
      <c r="AO640" s="82"/>
      <c r="AP640" s="82"/>
      <c r="AQ640" s="82"/>
      <c r="AR640" s="82"/>
      <c r="AS640" s="82"/>
      <c r="AT640" s="82"/>
      <c r="AU640" s="82"/>
      <c r="AV640" s="82"/>
      <c r="AW640" s="82"/>
      <c r="AX640" s="82"/>
      <c r="AY640" s="82"/>
      <c r="AZ640" s="82"/>
      <c r="BA640" s="82"/>
      <c r="BB640" s="82"/>
      <c r="BC640" s="82"/>
      <c r="BD640" s="82"/>
      <c r="BE640" s="82"/>
      <c r="BH640" s="254">
        <f t="shared" si="215"/>
        <v>0</v>
      </c>
      <c r="BI640" s="254">
        <f t="shared" si="216"/>
        <v>0</v>
      </c>
    </row>
    <row r="641" spans="1:65" ht="25.5" hidden="1" customHeight="1" x14ac:dyDescent="0.25">
      <c r="A641" s="516"/>
      <c r="B641" s="497"/>
      <c r="C641" s="517"/>
      <c r="D641" s="14" t="s">
        <v>345</v>
      </c>
      <c r="E641" s="9" t="s">
        <v>46</v>
      </c>
      <c r="F641" s="125"/>
      <c r="G641" s="121"/>
      <c r="H641" s="121"/>
      <c r="I641" s="116"/>
      <c r="J641" s="117"/>
      <c r="K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AC641" s="54"/>
      <c r="AD641" s="219"/>
      <c r="AE641" s="54"/>
      <c r="AF641" s="82"/>
      <c r="AG641" s="82"/>
      <c r="AH641" s="82"/>
      <c r="AI641" s="82"/>
      <c r="AJ641" s="82"/>
      <c r="AK641" s="82"/>
      <c r="AL641" s="82"/>
      <c r="AM641" s="82"/>
      <c r="AN641" s="82"/>
      <c r="AO641" s="82"/>
      <c r="AP641" s="82"/>
      <c r="AQ641" s="82"/>
      <c r="AR641" s="82"/>
      <c r="AS641" s="82"/>
      <c r="AT641" s="82"/>
      <c r="AU641" s="82"/>
      <c r="AV641" s="82"/>
      <c r="AW641" s="82"/>
      <c r="AX641" s="82"/>
      <c r="AY641" s="82"/>
      <c r="AZ641" s="82"/>
      <c r="BA641" s="82"/>
      <c r="BB641" s="82"/>
      <c r="BC641" s="82"/>
      <c r="BD641" s="82"/>
      <c r="BE641" s="82"/>
      <c r="BH641" s="254">
        <f t="shared" si="215"/>
        <v>0</v>
      </c>
      <c r="BI641" s="254">
        <f t="shared" si="216"/>
        <v>0</v>
      </c>
    </row>
    <row r="642" spans="1:65" ht="12.75" hidden="1" customHeight="1" x14ac:dyDescent="0.25">
      <c r="A642" s="516"/>
      <c r="B642" s="497"/>
      <c r="C642" s="517"/>
      <c r="D642" s="16" t="s">
        <v>346</v>
      </c>
      <c r="E642" s="9" t="s">
        <v>46</v>
      </c>
      <c r="F642" s="125"/>
      <c r="G642" s="121"/>
      <c r="H642" s="121"/>
      <c r="I642" s="116"/>
      <c r="J642" s="117"/>
      <c r="K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AC642" s="54"/>
      <c r="AD642" s="219"/>
      <c r="AE642" s="54"/>
      <c r="AF642" s="82"/>
      <c r="AG642" s="82"/>
      <c r="AH642" s="82"/>
      <c r="AI642" s="82"/>
      <c r="AJ642" s="82"/>
      <c r="AK642" s="82"/>
      <c r="AL642" s="82"/>
      <c r="AM642" s="82"/>
      <c r="AN642" s="82"/>
      <c r="AO642" s="82"/>
      <c r="AP642" s="82"/>
      <c r="AQ642" s="82"/>
      <c r="AR642" s="82"/>
      <c r="AS642" s="82"/>
      <c r="AT642" s="82"/>
      <c r="AU642" s="82"/>
      <c r="AV642" s="82"/>
      <c r="AW642" s="82"/>
      <c r="AX642" s="82"/>
      <c r="AY642" s="82"/>
      <c r="AZ642" s="82"/>
      <c r="BA642" s="82"/>
      <c r="BB642" s="82"/>
      <c r="BC642" s="82"/>
      <c r="BD642" s="82"/>
      <c r="BE642" s="82"/>
      <c r="BH642" s="254">
        <f t="shared" si="215"/>
        <v>0</v>
      </c>
      <c r="BI642" s="254">
        <f t="shared" si="216"/>
        <v>0</v>
      </c>
    </row>
    <row r="643" spans="1:65" ht="12.75" hidden="1" customHeight="1" x14ac:dyDescent="0.25">
      <c r="A643" s="516"/>
      <c r="B643" s="497"/>
      <c r="C643" s="517"/>
      <c r="D643" s="30" t="s">
        <v>347</v>
      </c>
      <c r="E643" s="9" t="s">
        <v>46</v>
      </c>
      <c r="F643" s="125"/>
      <c r="G643" s="121"/>
      <c r="H643" s="121"/>
      <c r="I643" s="116"/>
      <c r="J643" s="117"/>
      <c r="K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AC643" s="54"/>
      <c r="AD643" s="219"/>
      <c r="AE643" s="54"/>
      <c r="AF643" s="82"/>
      <c r="AG643" s="82"/>
      <c r="AH643" s="82"/>
      <c r="AI643" s="82"/>
      <c r="AJ643" s="82"/>
      <c r="AK643" s="82"/>
      <c r="AL643" s="82"/>
      <c r="AM643" s="82"/>
      <c r="AN643" s="82"/>
      <c r="AO643" s="82"/>
      <c r="AP643" s="82"/>
      <c r="AQ643" s="82"/>
      <c r="AR643" s="82"/>
      <c r="AS643" s="82"/>
      <c r="AT643" s="82"/>
      <c r="AU643" s="82"/>
      <c r="AV643" s="82"/>
      <c r="AW643" s="82"/>
      <c r="AX643" s="82"/>
      <c r="AY643" s="82"/>
      <c r="AZ643" s="82"/>
      <c r="BA643" s="82"/>
      <c r="BB643" s="82"/>
      <c r="BC643" s="82"/>
      <c r="BD643" s="82"/>
      <c r="BE643" s="82"/>
      <c r="BH643" s="254">
        <f t="shared" si="215"/>
        <v>0</v>
      </c>
      <c r="BI643" s="254">
        <f t="shared" si="216"/>
        <v>0</v>
      </c>
    </row>
    <row r="644" spans="1:65" ht="12.75" hidden="1" customHeight="1" x14ac:dyDescent="0.25">
      <c r="A644" s="516"/>
      <c r="B644" s="525"/>
      <c r="C644" s="518"/>
      <c r="D644" s="31" t="s">
        <v>348</v>
      </c>
      <c r="E644" s="22" t="s">
        <v>46</v>
      </c>
      <c r="F644" s="143"/>
      <c r="G644" s="144"/>
      <c r="H644" s="144"/>
      <c r="I644" s="116"/>
      <c r="J644" s="117"/>
      <c r="K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AC644" s="54"/>
      <c r="AD644" s="219"/>
      <c r="AE644" s="54"/>
      <c r="AF644" s="89"/>
      <c r="AG644" s="89"/>
      <c r="AH644" s="89"/>
      <c r="AI644" s="89"/>
      <c r="AJ644" s="89"/>
      <c r="AK644" s="89"/>
      <c r="AL644" s="89"/>
      <c r="AM644" s="89"/>
      <c r="AN644" s="89"/>
      <c r="AO644" s="89"/>
      <c r="AP644" s="89"/>
      <c r="AQ644" s="89"/>
      <c r="AR644" s="89"/>
      <c r="AS644" s="89"/>
      <c r="AT644" s="89"/>
      <c r="AU644" s="89"/>
      <c r="AV644" s="89"/>
      <c r="AW644" s="89"/>
      <c r="AX644" s="89"/>
      <c r="AY644" s="89"/>
      <c r="AZ644" s="89"/>
      <c r="BA644" s="89"/>
      <c r="BB644" s="89"/>
      <c r="BC644" s="89"/>
      <c r="BD644" s="89"/>
      <c r="BE644" s="89"/>
      <c r="BH644" s="254">
        <f t="shared" si="215"/>
        <v>0</v>
      </c>
      <c r="BI644" s="254">
        <f t="shared" si="216"/>
        <v>0</v>
      </c>
    </row>
    <row r="645" spans="1:65" ht="18.75" hidden="1" customHeight="1" x14ac:dyDescent="0.25">
      <c r="A645" s="504" t="s">
        <v>17</v>
      </c>
      <c r="B645" s="504"/>
      <c r="C645" s="504"/>
      <c r="D645" s="504"/>
      <c r="E645" s="504"/>
      <c r="F645" s="145"/>
      <c r="G645" s="146"/>
      <c r="H645" s="146"/>
      <c r="I645" s="116"/>
      <c r="J645" s="117"/>
      <c r="K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AC645" s="54"/>
      <c r="AD645" s="219"/>
      <c r="AE645" s="54"/>
      <c r="AF645" s="89"/>
      <c r="AG645" s="89"/>
      <c r="AH645" s="89"/>
      <c r="AI645" s="89"/>
      <c r="AJ645" s="89"/>
      <c r="AK645" s="89"/>
      <c r="AL645" s="89"/>
      <c r="AM645" s="89"/>
      <c r="AN645" s="89"/>
      <c r="AO645" s="89"/>
      <c r="AP645" s="89"/>
      <c r="AQ645" s="89"/>
      <c r="AR645" s="89"/>
      <c r="AS645" s="89"/>
      <c r="AT645" s="89"/>
      <c r="AU645" s="89"/>
      <c r="AV645" s="89"/>
      <c r="AW645" s="89"/>
      <c r="AX645" s="89"/>
      <c r="AY645" s="89"/>
      <c r="AZ645" s="89"/>
      <c r="BA645" s="89"/>
      <c r="BB645" s="89"/>
      <c r="BC645" s="89"/>
      <c r="BD645" s="89"/>
      <c r="BE645" s="89"/>
      <c r="BH645" s="254">
        <f t="shared" si="215"/>
        <v>0</v>
      </c>
      <c r="BI645" s="254">
        <f t="shared" si="216"/>
        <v>0</v>
      </c>
    </row>
    <row r="646" spans="1:65" ht="18.75" hidden="1" customHeight="1" x14ac:dyDescent="0.25">
      <c r="A646" s="16"/>
      <c r="B646" s="10"/>
      <c r="C646" s="16"/>
      <c r="D646" s="16"/>
      <c r="E646" s="10"/>
      <c r="F646" s="108"/>
      <c r="G646" s="116"/>
      <c r="H646" s="116"/>
      <c r="I646" s="116"/>
      <c r="J646" s="117"/>
      <c r="K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AC646" s="54"/>
      <c r="AD646" s="219"/>
      <c r="AE646" s="54"/>
      <c r="AF646" s="89"/>
      <c r="AG646" s="89"/>
      <c r="AH646" s="89"/>
      <c r="AI646" s="89"/>
      <c r="AJ646" s="89"/>
      <c r="AK646" s="89"/>
      <c r="AL646" s="89"/>
      <c r="AM646" s="89"/>
      <c r="AN646" s="89"/>
      <c r="AO646" s="89"/>
      <c r="AP646" s="89"/>
      <c r="AQ646" s="89"/>
      <c r="AR646" s="89"/>
      <c r="AS646" s="89"/>
      <c r="AT646" s="89"/>
      <c r="AU646" s="89"/>
      <c r="AV646" s="89"/>
      <c r="AW646" s="89"/>
      <c r="AX646" s="89"/>
      <c r="AY646" s="89"/>
      <c r="AZ646" s="89"/>
      <c r="BA646" s="89"/>
      <c r="BB646" s="89"/>
      <c r="BC646" s="89"/>
      <c r="BD646" s="89"/>
      <c r="BE646" s="89"/>
      <c r="BH646" s="254">
        <f t="shared" si="215"/>
        <v>0</v>
      </c>
      <c r="BI646" s="254">
        <f t="shared" si="216"/>
        <v>0</v>
      </c>
    </row>
    <row r="647" spans="1:65" ht="18.75" hidden="1" customHeight="1" x14ac:dyDescent="0.25">
      <c r="A647" s="16"/>
      <c r="B647" s="10"/>
      <c r="C647" s="16"/>
      <c r="D647" s="16"/>
      <c r="E647" s="10"/>
      <c r="F647" s="108"/>
      <c r="G647" s="116"/>
      <c r="H647" s="116"/>
      <c r="I647" s="116"/>
      <c r="J647" s="117"/>
      <c r="K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AC647" s="54"/>
      <c r="AD647" s="219"/>
      <c r="AE647" s="54"/>
      <c r="AF647" s="89"/>
      <c r="AG647" s="89"/>
      <c r="AH647" s="89"/>
      <c r="AI647" s="89"/>
      <c r="AJ647" s="89"/>
      <c r="AK647" s="89"/>
      <c r="AL647" s="89"/>
      <c r="AM647" s="89"/>
      <c r="AN647" s="89"/>
      <c r="AO647" s="89"/>
      <c r="AP647" s="89"/>
      <c r="AQ647" s="89"/>
      <c r="AR647" s="89"/>
      <c r="AS647" s="89"/>
      <c r="AT647" s="89"/>
      <c r="AU647" s="89"/>
      <c r="AV647" s="89"/>
      <c r="AW647" s="89"/>
      <c r="AX647" s="89"/>
      <c r="AY647" s="89"/>
      <c r="AZ647" s="89"/>
      <c r="BA647" s="89"/>
      <c r="BB647" s="89"/>
      <c r="BC647" s="89"/>
      <c r="BD647" s="89"/>
      <c r="BE647" s="89"/>
      <c r="BH647" s="254">
        <f t="shared" si="215"/>
        <v>0</v>
      </c>
      <c r="BI647" s="254">
        <f t="shared" si="216"/>
        <v>0</v>
      </c>
    </row>
    <row r="648" spans="1:65" ht="15" hidden="1" customHeight="1" x14ac:dyDescent="0.25">
      <c r="A648" s="17"/>
      <c r="B648" s="15"/>
      <c r="C648" s="16"/>
      <c r="D648" s="16"/>
      <c r="E648" s="17"/>
      <c r="F648" s="111"/>
      <c r="G648" s="112"/>
      <c r="H648" s="112"/>
      <c r="I648" s="112"/>
      <c r="J648" s="113"/>
      <c r="K648" s="113"/>
      <c r="L648" s="113"/>
      <c r="M648" s="113"/>
      <c r="N648" s="113"/>
      <c r="O648" s="113"/>
      <c r="P648" s="113"/>
      <c r="Q648" s="113"/>
      <c r="R648" s="113"/>
      <c r="S648" s="113"/>
      <c r="T648" s="113"/>
      <c r="U648" s="113"/>
      <c r="AC648" s="54"/>
      <c r="AD648" s="219"/>
      <c r="AE648" s="54"/>
      <c r="AF648" s="89"/>
      <c r="AG648" s="89"/>
      <c r="AH648" s="89"/>
      <c r="AI648" s="89"/>
      <c r="AJ648" s="89"/>
      <c r="AK648" s="89"/>
      <c r="AL648" s="89"/>
      <c r="AM648" s="89"/>
      <c r="AN648" s="89"/>
      <c r="AO648" s="89"/>
      <c r="AP648" s="89"/>
      <c r="AQ648" s="89"/>
      <c r="AR648" s="89"/>
      <c r="AS648" s="89"/>
      <c r="AT648" s="89"/>
      <c r="AU648" s="89"/>
      <c r="AV648" s="89"/>
      <c r="AW648" s="89"/>
      <c r="AX648" s="89"/>
      <c r="AY648" s="89"/>
      <c r="AZ648" s="89"/>
      <c r="BA648" s="89"/>
      <c r="BB648" s="89"/>
      <c r="BC648" s="89"/>
      <c r="BD648" s="89"/>
      <c r="BE648" s="89"/>
      <c r="BH648" s="254">
        <f t="shared" si="215"/>
        <v>0</v>
      </c>
      <c r="BI648" s="254">
        <f t="shared" si="216"/>
        <v>0</v>
      </c>
    </row>
    <row r="649" spans="1:65" ht="18.75" hidden="1" customHeight="1" x14ac:dyDescent="0.25">
      <c r="A649" s="23" t="s">
        <v>8</v>
      </c>
      <c r="B649" s="519" t="s">
        <v>349</v>
      </c>
      <c r="C649" s="519"/>
      <c r="D649" s="519"/>
      <c r="E649" s="17"/>
      <c r="F649" s="111"/>
      <c r="G649" s="112"/>
      <c r="H649" s="112"/>
      <c r="I649" s="112"/>
      <c r="J649" s="113"/>
      <c r="K649" s="113"/>
      <c r="L649" s="113"/>
      <c r="M649" s="113"/>
      <c r="N649" s="113"/>
      <c r="O649" s="113"/>
      <c r="P649" s="113"/>
      <c r="Q649" s="113"/>
      <c r="R649" s="113"/>
      <c r="S649" s="113"/>
      <c r="T649" s="113"/>
      <c r="U649" s="113"/>
      <c r="AC649" s="54"/>
      <c r="AD649" s="219"/>
      <c r="AE649" s="54"/>
      <c r="AF649" s="89"/>
      <c r="AG649" s="89"/>
      <c r="AH649" s="89"/>
      <c r="AI649" s="89"/>
      <c r="AJ649" s="89"/>
      <c r="AK649" s="89"/>
      <c r="AL649" s="89"/>
      <c r="AM649" s="89"/>
      <c r="AN649" s="89"/>
      <c r="AO649" s="89"/>
      <c r="AP649" s="89"/>
      <c r="AQ649" s="89"/>
      <c r="AR649" s="89"/>
      <c r="AS649" s="89"/>
      <c r="AT649" s="89"/>
      <c r="AU649" s="89"/>
      <c r="AV649" s="89"/>
      <c r="AW649" s="89"/>
      <c r="AX649" s="89"/>
      <c r="AY649" s="89"/>
      <c r="AZ649" s="89"/>
      <c r="BA649" s="89"/>
      <c r="BB649" s="89"/>
      <c r="BC649" s="89"/>
      <c r="BD649" s="89"/>
      <c r="BE649" s="89"/>
      <c r="BH649" s="254">
        <f t="shared" si="215"/>
        <v>0</v>
      </c>
      <c r="BI649" s="254">
        <f t="shared" si="216"/>
        <v>0</v>
      </c>
    </row>
    <row r="650" spans="1:65" ht="25.5" hidden="1" customHeight="1" x14ac:dyDescent="0.25">
      <c r="A650" s="18" t="s">
        <v>211</v>
      </c>
      <c r="B650" s="520" t="s">
        <v>212</v>
      </c>
      <c r="C650" s="520"/>
      <c r="D650" s="520"/>
      <c r="E650" s="520"/>
      <c r="F650" s="520"/>
      <c r="G650" s="520"/>
      <c r="H650" s="520"/>
      <c r="I650" s="114"/>
      <c r="J650" s="115"/>
      <c r="K650" s="115"/>
      <c r="L650" s="115"/>
      <c r="M650" s="115"/>
      <c r="N650" s="115"/>
      <c r="O650" s="115"/>
      <c r="P650" s="115"/>
      <c r="Q650" s="115"/>
      <c r="R650" s="115"/>
      <c r="S650" s="115"/>
      <c r="T650" s="115"/>
      <c r="U650" s="115"/>
      <c r="AC650" s="54"/>
      <c r="AD650" s="219"/>
      <c r="AE650" s="54"/>
      <c r="AF650" s="89"/>
      <c r="AG650" s="89"/>
      <c r="AH650" s="89"/>
      <c r="AI650" s="89"/>
      <c r="AJ650" s="89"/>
      <c r="AK650" s="89"/>
      <c r="AL650" s="89"/>
      <c r="AM650" s="89"/>
      <c r="AN650" s="89"/>
      <c r="AO650" s="89"/>
      <c r="AP650" s="89"/>
      <c r="AQ650" s="89"/>
      <c r="AR650" s="89"/>
      <c r="AS650" s="89"/>
      <c r="AT650" s="89"/>
      <c r="AU650" s="89"/>
      <c r="AV650" s="89"/>
      <c r="AW650" s="89"/>
      <c r="AX650" s="89"/>
      <c r="AY650" s="89"/>
      <c r="AZ650" s="89"/>
      <c r="BA650" s="89"/>
      <c r="BB650" s="89"/>
      <c r="BC650" s="89"/>
      <c r="BD650" s="89"/>
      <c r="BE650" s="89"/>
      <c r="BH650" s="254">
        <f t="shared" si="215"/>
        <v>0</v>
      </c>
      <c r="BI650" s="254">
        <f t="shared" si="216"/>
        <v>0</v>
      </c>
    </row>
    <row r="651" spans="1:65" ht="15" hidden="1" customHeight="1" x14ac:dyDescent="0.25">
      <c r="A651" s="16"/>
      <c r="B651" s="67" t="s">
        <v>213</v>
      </c>
      <c r="C651" s="505" t="s">
        <v>214</v>
      </c>
      <c r="D651" s="505"/>
      <c r="E651" s="505"/>
      <c r="F651" s="505"/>
      <c r="G651" s="505"/>
      <c r="H651" s="505"/>
      <c r="I651" s="114"/>
      <c r="J651" s="115"/>
      <c r="K651" s="115"/>
      <c r="L651" s="115"/>
      <c r="M651" s="115"/>
      <c r="N651" s="115"/>
      <c r="O651" s="115"/>
      <c r="P651" s="115"/>
      <c r="Q651" s="115"/>
      <c r="R651" s="115"/>
      <c r="S651" s="115"/>
      <c r="T651" s="115"/>
      <c r="U651" s="115"/>
      <c r="AC651" s="54"/>
      <c r="AD651" s="219"/>
      <c r="AE651" s="54"/>
      <c r="AF651" s="89"/>
      <c r="AG651" s="89"/>
      <c r="AH651" s="89"/>
      <c r="AI651" s="89"/>
      <c r="AJ651" s="89"/>
      <c r="AK651" s="89"/>
      <c r="AL651" s="89"/>
      <c r="AM651" s="89"/>
      <c r="AN651" s="89"/>
      <c r="AO651" s="89"/>
      <c r="AP651" s="89"/>
      <c r="AQ651" s="89"/>
      <c r="AR651" s="89"/>
      <c r="AS651" s="89"/>
      <c r="AT651" s="89"/>
      <c r="AU651" s="89"/>
      <c r="AV651" s="89"/>
      <c r="AW651" s="89"/>
      <c r="AX651" s="89"/>
      <c r="AY651" s="89"/>
      <c r="AZ651" s="89"/>
      <c r="BA651" s="89"/>
      <c r="BB651" s="89"/>
      <c r="BC651" s="89"/>
      <c r="BD651" s="89"/>
      <c r="BE651" s="89"/>
      <c r="BH651" s="254">
        <f t="shared" si="215"/>
        <v>0</v>
      </c>
      <c r="BI651" s="254">
        <f t="shared" si="216"/>
        <v>0</v>
      </c>
    </row>
    <row r="652" spans="1:65" ht="21.75" hidden="1" customHeight="1" x14ac:dyDescent="0.25">
      <c r="A652" s="491" t="s">
        <v>12</v>
      </c>
      <c r="B652" s="506" t="s">
        <v>13</v>
      </c>
      <c r="C652" s="506" t="s">
        <v>14</v>
      </c>
      <c r="D652" s="509" t="s">
        <v>15</v>
      </c>
      <c r="E652" s="512" t="s">
        <v>16</v>
      </c>
      <c r="F652" s="129"/>
      <c r="G652" s="494" t="s">
        <v>433</v>
      </c>
      <c r="H652" s="494"/>
      <c r="I652" s="494"/>
      <c r="J652" s="130"/>
      <c r="K652" s="130"/>
      <c r="L652" s="130"/>
      <c r="M652" s="130"/>
      <c r="N652" s="130"/>
      <c r="O652" s="130"/>
      <c r="P652" s="130"/>
      <c r="Q652" s="130"/>
      <c r="R652" s="130"/>
      <c r="S652" s="130"/>
      <c r="T652" s="130"/>
      <c r="U652" s="130"/>
      <c r="AC652" s="54"/>
      <c r="AD652" s="219"/>
      <c r="AE652" s="54"/>
      <c r="AF652" s="89"/>
      <c r="AG652" s="89"/>
      <c r="AH652" s="89"/>
      <c r="AI652" s="89"/>
      <c r="AJ652" s="89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H652" s="254">
        <f t="shared" si="215"/>
        <v>0</v>
      </c>
      <c r="BI652" s="254">
        <f t="shared" si="216"/>
        <v>0</v>
      </c>
    </row>
    <row r="653" spans="1:65" ht="27.75" hidden="1" customHeight="1" x14ac:dyDescent="0.25">
      <c r="A653" s="492"/>
      <c r="B653" s="507"/>
      <c r="C653" s="507"/>
      <c r="D653" s="510"/>
      <c r="E653" s="513"/>
      <c r="F653" s="131"/>
      <c r="G653" s="531" t="s">
        <v>441</v>
      </c>
      <c r="H653" s="531"/>
      <c r="I653" s="532"/>
      <c r="J653" s="132"/>
      <c r="K653" s="132"/>
      <c r="L653" s="132"/>
      <c r="M653" s="132"/>
      <c r="N653" s="132"/>
      <c r="O653" s="132"/>
      <c r="P653" s="132"/>
      <c r="Q653" s="132"/>
      <c r="R653" s="132"/>
      <c r="S653" s="132"/>
      <c r="T653" s="132"/>
      <c r="U653" s="132"/>
      <c r="AC653" s="54"/>
      <c r="AD653" s="219"/>
      <c r="AE653" s="54"/>
      <c r="AF653" s="89"/>
      <c r="AG653" s="89"/>
      <c r="AH653" s="89"/>
      <c r="AI653" s="89"/>
      <c r="AJ653" s="89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H653" s="254">
        <f t="shared" si="215"/>
        <v>0</v>
      </c>
      <c r="BI653" s="254">
        <f t="shared" si="216"/>
        <v>0</v>
      </c>
    </row>
    <row r="654" spans="1:65" ht="27" hidden="1" customHeight="1" x14ac:dyDescent="0.25">
      <c r="A654" s="492"/>
      <c r="B654" s="507"/>
      <c r="C654" s="507"/>
      <c r="D654" s="510"/>
      <c r="E654" s="513"/>
      <c r="F654" s="131"/>
      <c r="G654" s="495">
        <v>2021</v>
      </c>
      <c r="H654" s="495">
        <v>2022</v>
      </c>
      <c r="I654" s="495">
        <v>2023</v>
      </c>
      <c r="J654" s="133"/>
      <c r="K654" s="133"/>
      <c r="L654" s="133"/>
      <c r="M654" s="133"/>
      <c r="N654" s="133"/>
      <c r="O654" s="133"/>
      <c r="P654" s="133"/>
      <c r="Q654" s="133"/>
      <c r="R654" s="133"/>
      <c r="S654" s="133"/>
      <c r="T654" s="133"/>
      <c r="U654" s="133"/>
      <c r="AC654" s="54"/>
      <c r="AD654" s="219"/>
      <c r="AE654" s="54"/>
      <c r="AF654" s="82"/>
      <c r="AG654" s="82"/>
      <c r="AH654" s="82"/>
      <c r="AI654" s="82"/>
      <c r="AJ654" s="8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H654" s="254">
        <f t="shared" si="215"/>
        <v>0</v>
      </c>
      <c r="BI654" s="254">
        <f t="shared" si="216"/>
        <v>0</v>
      </c>
    </row>
    <row r="655" spans="1:65" ht="51" hidden="1" customHeight="1" x14ac:dyDescent="0.25">
      <c r="A655" s="493"/>
      <c r="B655" s="508"/>
      <c r="C655" s="508"/>
      <c r="D655" s="511"/>
      <c r="E655" s="514"/>
      <c r="F655" s="134"/>
      <c r="G655" s="496"/>
      <c r="H655" s="496"/>
      <c r="I655" s="496"/>
      <c r="J655" s="135"/>
      <c r="K655" s="135"/>
      <c r="L655" s="135"/>
      <c r="M655" s="135"/>
      <c r="N655" s="135"/>
      <c r="O655" s="135"/>
      <c r="P655" s="135"/>
      <c r="Q655" s="135"/>
      <c r="R655" s="135"/>
      <c r="S655" s="135"/>
      <c r="T655" s="135"/>
      <c r="U655" s="135"/>
      <c r="AC655" s="54"/>
      <c r="AD655" s="219"/>
      <c r="AE655" s="54"/>
      <c r="AF655" s="82"/>
      <c r="AG655" s="82"/>
      <c r="AH655" s="82"/>
      <c r="AI655" s="82"/>
      <c r="AJ655" s="82"/>
      <c r="AK655" s="82"/>
      <c r="AL655" s="82"/>
      <c r="AM655" s="82"/>
      <c r="AN655" s="82"/>
      <c r="AO655" s="82"/>
      <c r="AP655" s="82"/>
      <c r="AQ655" s="82"/>
      <c r="AR655" s="82"/>
      <c r="AS655" s="82"/>
      <c r="AT655" s="82"/>
      <c r="AU655" s="82"/>
      <c r="AV655" s="82"/>
      <c r="AW655" s="82"/>
      <c r="AX655" s="82"/>
      <c r="AY655" s="82"/>
      <c r="AZ655" s="82"/>
      <c r="BA655" s="82"/>
      <c r="BB655" s="82"/>
      <c r="BC655" s="82"/>
      <c r="BD655" s="82"/>
      <c r="BE655" s="82"/>
      <c r="BH655" s="254">
        <f t="shared" si="215"/>
        <v>0</v>
      </c>
      <c r="BI655" s="254">
        <f t="shared" si="216"/>
        <v>0</v>
      </c>
    </row>
    <row r="656" spans="1:65" s="47" customFormat="1" ht="18.75" hidden="1" customHeight="1" x14ac:dyDescent="0.25">
      <c r="A656" s="516"/>
      <c r="B656" s="497" t="s">
        <v>277</v>
      </c>
      <c r="C656" s="517" t="s">
        <v>350</v>
      </c>
      <c r="D656" s="523" t="s">
        <v>17</v>
      </c>
      <c r="E656" s="524"/>
      <c r="F656" s="145"/>
      <c r="G656" s="146">
        <f>SUM(G657)</f>
        <v>0</v>
      </c>
      <c r="H656" s="146">
        <f>SUM(H657)</f>
        <v>32</v>
      </c>
      <c r="I656" s="116"/>
      <c r="J656" s="117"/>
      <c r="K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Y656" s="6"/>
      <c r="Z656" s="6"/>
      <c r="AA656" s="44"/>
      <c r="AB656" s="44"/>
      <c r="AC656" s="54"/>
      <c r="AD656" s="219"/>
      <c r="AE656" s="54"/>
      <c r="AF656" s="82"/>
      <c r="AG656" s="82"/>
      <c r="AH656" s="82"/>
      <c r="AI656" s="82"/>
      <c r="AJ656" s="82"/>
      <c r="AK656" s="82"/>
      <c r="AL656" s="82"/>
      <c r="AM656" s="82"/>
      <c r="AN656" s="82"/>
      <c r="AO656" s="82"/>
      <c r="AP656" s="82"/>
      <c r="AQ656" s="82"/>
      <c r="AR656" s="82"/>
      <c r="AS656" s="82"/>
      <c r="AT656" s="82"/>
      <c r="AU656" s="82"/>
      <c r="AV656" s="82"/>
      <c r="AW656" s="82"/>
      <c r="AX656" s="82"/>
      <c r="AY656" s="82"/>
      <c r="AZ656" s="82"/>
      <c r="BA656" s="82"/>
      <c r="BB656" s="82"/>
      <c r="BC656" s="82"/>
      <c r="BD656" s="82"/>
      <c r="BE656" s="82"/>
      <c r="BF656" s="44"/>
      <c r="BG656" s="44"/>
      <c r="BH656" s="254">
        <f t="shared" si="215"/>
        <v>0</v>
      </c>
      <c r="BI656" s="254">
        <f t="shared" si="216"/>
        <v>0</v>
      </c>
      <c r="BJ656" s="170"/>
      <c r="BK656" s="169"/>
      <c r="BL656" s="169"/>
      <c r="BM656" s="44"/>
    </row>
    <row r="657" spans="1:61" ht="25.5" hidden="1" customHeight="1" x14ac:dyDescent="0.25">
      <c r="A657" s="516"/>
      <c r="B657" s="497"/>
      <c r="C657" s="517"/>
      <c r="D657" s="14" t="s">
        <v>351</v>
      </c>
      <c r="E657" s="9" t="s">
        <v>129</v>
      </c>
      <c r="F657" s="125"/>
      <c r="G657" s="121"/>
      <c r="H657" s="121">
        <v>32</v>
      </c>
      <c r="I657" s="116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AC657" s="54"/>
      <c r="AD657" s="219"/>
      <c r="AE657" s="54"/>
      <c r="AF657" s="82"/>
      <c r="AG657" s="82"/>
      <c r="AH657" s="82"/>
      <c r="AI657" s="82"/>
      <c r="AJ657" s="8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H657" s="254">
        <f t="shared" si="215"/>
        <v>0</v>
      </c>
      <c r="BI657" s="254">
        <f t="shared" si="216"/>
        <v>0</v>
      </c>
    </row>
    <row r="658" spans="1:61" ht="18.75" hidden="1" customHeight="1" x14ac:dyDescent="0.25">
      <c r="A658" s="516"/>
      <c r="B658" s="497"/>
      <c r="C658" s="517"/>
      <c r="D658" s="523" t="s">
        <v>17</v>
      </c>
      <c r="E658" s="524"/>
      <c r="F658" s="147"/>
      <c r="G658" s="148">
        <f>SUM(G659)</f>
        <v>0</v>
      </c>
      <c r="H658" s="148">
        <f>SUM(H659)</f>
        <v>61</v>
      </c>
      <c r="I658" s="116"/>
      <c r="J658" s="117"/>
      <c r="K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AC658" s="54"/>
      <c r="AD658" s="219"/>
      <c r="AE658" s="54"/>
      <c r="AF658" s="82"/>
      <c r="AG658" s="82"/>
      <c r="AH658" s="82"/>
      <c r="AI658" s="82"/>
      <c r="AJ658" s="82"/>
      <c r="AK658" s="82"/>
      <c r="AL658" s="82"/>
      <c r="AM658" s="82"/>
      <c r="AN658" s="82"/>
      <c r="AO658" s="82"/>
      <c r="AP658" s="82"/>
      <c r="AQ658" s="82"/>
      <c r="AR658" s="82"/>
      <c r="AS658" s="82"/>
      <c r="AT658" s="82"/>
      <c r="AU658" s="82"/>
      <c r="AV658" s="82"/>
      <c r="AW658" s="82"/>
      <c r="AX658" s="82"/>
      <c r="AY658" s="82"/>
      <c r="AZ658" s="82"/>
      <c r="BA658" s="82"/>
      <c r="BB658" s="82"/>
      <c r="BC658" s="82"/>
      <c r="BD658" s="82"/>
      <c r="BE658" s="82"/>
      <c r="BH658" s="254">
        <f t="shared" si="215"/>
        <v>0</v>
      </c>
      <c r="BI658" s="254">
        <f t="shared" si="216"/>
        <v>0</v>
      </c>
    </row>
    <row r="659" spans="1:61" ht="25.5" hidden="1" customHeight="1" x14ac:dyDescent="0.25">
      <c r="A659" s="516"/>
      <c r="B659" s="497"/>
      <c r="C659" s="517"/>
      <c r="D659" s="14" t="s">
        <v>352</v>
      </c>
      <c r="E659" s="9" t="s">
        <v>192</v>
      </c>
      <c r="F659" s="125"/>
      <c r="G659" s="121"/>
      <c r="H659" s="121">
        <v>61</v>
      </c>
      <c r="I659" s="116"/>
      <c r="J659" s="117"/>
      <c r="K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AC659" s="54"/>
      <c r="AD659" s="219"/>
      <c r="AE659" s="54"/>
      <c r="AF659" s="82"/>
      <c r="AG659" s="82"/>
      <c r="AH659" s="82"/>
      <c r="AI659" s="82"/>
      <c r="AJ659" s="82"/>
      <c r="AK659" s="82"/>
      <c r="AL659" s="82"/>
      <c r="AM659" s="82"/>
      <c r="AN659" s="82"/>
      <c r="AO659" s="82"/>
      <c r="AP659" s="82"/>
      <c r="AQ659" s="82"/>
      <c r="AR659" s="82"/>
      <c r="AS659" s="82"/>
      <c r="AT659" s="82"/>
      <c r="AU659" s="82"/>
      <c r="AV659" s="82"/>
      <c r="AW659" s="82"/>
      <c r="AX659" s="82"/>
      <c r="AY659" s="82"/>
      <c r="AZ659" s="82"/>
      <c r="BA659" s="82"/>
      <c r="BB659" s="82"/>
      <c r="BC659" s="82"/>
      <c r="BD659" s="82"/>
      <c r="BE659" s="82"/>
      <c r="BH659" s="254">
        <f t="shared" si="215"/>
        <v>0</v>
      </c>
      <c r="BI659" s="254">
        <f t="shared" si="216"/>
        <v>0</v>
      </c>
    </row>
    <row r="660" spans="1:61" ht="12.75" hidden="1" customHeight="1" x14ac:dyDescent="0.25">
      <c r="A660" s="516"/>
      <c r="B660" s="497"/>
      <c r="C660" s="517"/>
      <c r="D660" s="14" t="s">
        <v>353</v>
      </c>
      <c r="E660" s="9" t="s">
        <v>129</v>
      </c>
      <c r="F660" s="125"/>
      <c r="G660" s="121"/>
      <c r="H660" s="121"/>
      <c r="I660" s="116"/>
      <c r="J660" s="117"/>
      <c r="K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AC660" s="54"/>
      <c r="AD660" s="219"/>
      <c r="AE660" s="54"/>
      <c r="AF660" s="82"/>
      <c r="AG660" s="82"/>
      <c r="AH660" s="82"/>
      <c r="AI660" s="82"/>
      <c r="AJ660" s="82"/>
      <c r="AK660" s="82"/>
      <c r="AL660" s="82"/>
      <c r="AM660" s="82"/>
      <c r="AN660" s="82"/>
      <c r="AO660" s="82"/>
      <c r="AP660" s="82"/>
      <c r="AQ660" s="82"/>
      <c r="AR660" s="82"/>
      <c r="AS660" s="82"/>
      <c r="AT660" s="82"/>
      <c r="AU660" s="82"/>
      <c r="AV660" s="82"/>
      <c r="AW660" s="82"/>
      <c r="AX660" s="82"/>
      <c r="AY660" s="82"/>
      <c r="AZ660" s="82"/>
      <c r="BA660" s="82"/>
      <c r="BB660" s="82"/>
      <c r="BC660" s="82"/>
      <c r="BD660" s="82"/>
      <c r="BE660" s="82"/>
      <c r="BH660" s="254">
        <f t="shared" si="215"/>
        <v>0</v>
      </c>
      <c r="BI660" s="254">
        <f t="shared" si="216"/>
        <v>0</v>
      </c>
    </row>
    <row r="661" spans="1:61" ht="12.75" hidden="1" customHeight="1" x14ac:dyDescent="0.25">
      <c r="A661" s="516"/>
      <c r="B661" s="525"/>
      <c r="C661" s="518"/>
      <c r="D661" s="32" t="s">
        <v>354</v>
      </c>
      <c r="E661" s="22" t="s">
        <v>129</v>
      </c>
      <c r="F661" s="143"/>
      <c r="G661" s="144"/>
      <c r="H661" s="144"/>
      <c r="I661" s="116"/>
      <c r="J661" s="117"/>
      <c r="K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AC661" s="54"/>
      <c r="AD661" s="219"/>
      <c r="AE661" s="54"/>
      <c r="AF661" s="82"/>
      <c r="AG661" s="82"/>
      <c r="AH661" s="82"/>
      <c r="AI661" s="82"/>
      <c r="AJ661" s="82"/>
      <c r="AK661" s="82"/>
      <c r="AL661" s="82"/>
      <c r="AM661" s="82"/>
      <c r="AN661" s="82"/>
      <c r="AO661" s="82"/>
      <c r="AP661" s="82"/>
      <c r="AQ661" s="82"/>
      <c r="AR661" s="82"/>
      <c r="AS661" s="82"/>
      <c r="AT661" s="82"/>
      <c r="AU661" s="82"/>
      <c r="AV661" s="82"/>
      <c r="AW661" s="82"/>
      <c r="AX661" s="82"/>
      <c r="AY661" s="82"/>
      <c r="AZ661" s="82"/>
      <c r="BA661" s="82"/>
      <c r="BB661" s="82"/>
      <c r="BC661" s="82"/>
      <c r="BD661" s="82"/>
      <c r="BE661" s="82"/>
      <c r="BH661" s="254">
        <f t="shared" si="215"/>
        <v>0</v>
      </c>
      <c r="BI661" s="254">
        <f t="shared" si="216"/>
        <v>0</v>
      </c>
    </row>
    <row r="662" spans="1:61" ht="18.75" hidden="1" customHeight="1" x14ac:dyDescent="0.25">
      <c r="A662" s="504" t="s">
        <v>17</v>
      </c>
      <c r="B662" s="504"/>
      <c r="C662" s="504"/>
      <c r="D662" s="504"/>
      <c r="E662" s="504"/>
      <c r="F662" s="145"/>
      <c r="G662" s="146"/>
      <c r="H662" s="146"/>
      <c r="I662" s="116"/>
      <c r="J662" s="117"/>
      <c r="K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AC662" s="54"/>
      <c r="AD662" s="219"/>
      <c r="AE662" s="54"/>
      <c r="AF662" s="82"/>
      <c r="AG662" s="82"/>
      <c r="AH662" s="82"/>
      <c r="AI662" s="82"/>
      <c r="AJ662" s="82"/>
      <c r="AK662" s="82"/>
      <c r="AL662" s="82"/>
      <c r="AM662" s="82"/>
      <c r="AN662" s="82"/>
      <c r="AO662" s="82"/>
      <c r="AP662" s="82"/>
      <c r="AQ662" s="82"/>
      <c r="AR662" s="82"/>
      <c r="AS662" s="82"/>
      <c r="AT662" s="82"/>
      <c r="AU662" s="82"/>
      <c r="AV662" s="82"/>
      <c r="AW662" s="82"/>
      <c r="AX662" s="82"/>
      <c r="AY662" s="82"/>
      <c r="AZ662" s="82"/>
      <c r="BA662" s="82"/>
      <c r="BB662" s="82"/>
      <c r="BC662" s="82"/>
      <c r="BD662" s="82"/>
      <c r="BE662" s="82"/>
      <c r="BH662" s="254">
        <f t="shared" si="215"/>
        <v>0</v>
      </c>
      <c r="BI662" s="254">
        <f t="shared" si="216"/>
        <v>0</v>
      </c>
    </row>
    <row r="663" spans="1:61" ht="18.75" hidden="1" customHeight="1" x14ac:dyDescent="0.25">
      <c r="A663" s="16"/>
      <c r="B663" s="10"/>
      <c r="C663" s="16"/>
      <c r="D663" s="16"/>
      <c r="E663" s="10"/>
      <c r="F663" s="108"/>
      <c r="G663" s="116"/>
      <c r="H663" s="116"/>
      <c r="I663" s="116"/>
      <c r="J663" s="117"/>
      <c r="K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AC663" s="54"/>
      <c r="AD663" s="219"/>
      <c r="AE663" s="54"/>
      <c r="AF663" s="82"/>
      <c r="AG663" s="82"/>
      <c r="AH663" s="82"/>
      <c r="AI663" s="82"/>
      <c r="AJ663" s="82"/>
      <c r="AK663" s="82"/>
      <c r="AL663" s="82"/>
      <c r="AM663" s="82"/>
      <c r="AN663" s="82"/>
      <c r="AO663" s="82"/>
      <c r="AP663" s="82"/>
      <c r="AQ663" s="82"/>
      <c r="AR663" s="82"/>
      <c r="AS663" s="82"/>
      <c r="AT663" s="82"/>
      <c r="AU663" s="82"/>
      <c r="AV663" s="82"/>
      <c r="AW663" s="82"/>
      <c r="AX663" s="82"/>
      <c r="AY663" s="82"/>
      <c r="AZ663" s="82"/>
      <c r="BA663" s="82"/>
      <c r="BB663" s="82"/>
      <c r="BC663" s="82"/>
      <c r="BD663" s="82"/>
      <c r="BE663" s="82"/>
      <c r="BH663" s="254">
        <f t="shared" si="215"/>
        <v>0</v>
      </c>
      <c r="BI663" s="254">
        <f t="shared" si="216"/>
        <v>0</v>
      </c>
    </row>
    <row r="664" spans="1:61" ht="18.75" hidden="1" customHeight="1" x14ac:dyDescent="0.25">
      <c r="A664" s="16"/>
      <c r="B664" s="10"/>
      <c r="C664" s="16"/>
      <c r="D664" s="16"/>
      <c r="E664" s="10"/>
      <c r="F664" s="108"/>
      <c r="G664" s="116"/>
      <c r="H664" s="116"/>
      <c r="I664" s="116"/>
      <c r="J664" s="117"/>
      <c r="K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AC664" s="54"/>
      <c r="AD664" s="219"/>
      <c r="AE664" s="54"/>
      <c r="AF664" s="82"/>
      <c r="AG664" s="82"/>
      <c r="AH664" s="82"/>
      <c r="AI664" s="82"/>
      <c r="AJ664" s="82"/>
      <c r="AK664" s="82"/>
      <c r="AL664" s="82"/>
      <c r="AM664" s="82"/>
      <c r="AN664" s="82"/>
      <c r="AO664" s="82"/>
      <c r="AP664" s="82"/>
      <c r="AQ664" s="82"/>
      <c r="AR664" s="82"/>
      <c r="AS664" s="82"/>
      <c r="AT664" s="82"/>
      <c r="AU664" s="82"/>
      <c r="AV664" s="82"/>
      <c r="AW664" s="82"/>
      <c r="AX664" s="82"/>
      <c r="AY664" s="82"/>
      <c r="AZ664" s="82"/>
      <c r="BA664" s="82"/>
      <c r="BB664" s="82"/>
      <c r="BC664" s="82"/>
      <c r="BD664" s="82"/>
      <c r="BE664" s="82"/>
      <c r="BH664" s="254">
        <f t="shared" si="215"/>
        <v>0</v>
      </c>
      <c r="BI664" s="254">
        <f t="shared" si="216"/>
        <v>0</v>
      </c>
    </row>
    <row r="665" spans="1:61" ht="15" hidden="1" customHeight="1" x14ac:dyDescent="0.25">
      <c r="A665" s="17"/>
      <c r="B665" s="15"/>
      <c r="C665" s="16"/>
      <c r="D665" s="16"/>
      <c r="E665" s="17"/>
      <c r="F665" s="111"/>
      <c r="G665" s="112"/>
      <c r="H665" s="112"/>
      <c r="I665" s="112"/>
      <c r="J665" s="113"/>
      <c r="K665" s="113"/>
      <c r="L665" s="113"/>
      <c r="M665" s="113"/>
      <c r="N665" s="113"/>
      <c r="O665" s="113"/>
      <c r="P665" s="113"/>
      <c r="Q665" s="113"/>
      <c r="R665" s="113"/>
      <c r="S665" s="113"/>
      <c r="T665" s="113"/>
      <c r="U665" s="113"/>
      <c r="AC665" s="54"/>
      <c r="AD665" s="219"/>
      <c r="AE665" s="54"/>
      <c r="AF665" s="82"/>
      <c r="AG665" s="82"/>
      <c r="AH665" s="82"/>
      <c r="AI665" s="82"/>
      <c r="AJ665" s="82"/>
      <c r="AK665" s="82"/>
      <c r="AL665" s="82"/>
      <c r="AM665" s="82"/>
      <c r="AN665" s="82"/>
      <c r="AO665" s="82"/>
      <c r="AP665" s="82"/>
      <c r="AQ665" s="82"/>
      <c r="AR665" s="82"/>
      <c r="AS665" s="82"/>
      <c r="AT665" s="82"/>
      <c r="AU665" s="82"/>
      <c r="AV665" s="82"/>
      <c r="AW665" s="82"/>
      <c r="AX665" s="82"/>
      <c r="AY665" s="82"/>
      <c r="AZ665" s="82"/>
      <c r="BA665" s="82"/>
      <c r="BB665" s="82"/>
      <c r="BC665" s="82"/>
      <c r="BD665" s="82"/>
      <c r="BE665" s="82"/>
      <c r="BH665" s="254">
        <f t="shared" si="215"/>
        <v>0</v>
      </c>
      <c r="BI665" s="254">
        <f t="shared" si="216"/>
        <v>0</v>
      </c>
    </row>
    <row r="666" spans="1:61" ht="18.75" hidden="1" customHeight="1" x14ac:dyDescent="0.25">
      <c r="A666" s="23" t="s">
        <v>8</v>
      </c>
      <c r="B666" s="519" t="s">
        <v>355</v>
      </c>
      <c r="C666" s="519"/>
      <c r="D666" s="519"/>
      <c r="E666" s="17"/>
      <c r="F666" s="111"/>
      <c r="G666" s="112"/>
      <c r="H666" s="112"/>
      <c r="I666" s="112"/>
      <c r="J666" s="113"/>
      <c r="K666" s="113"/>
      <c r="L666" s="113"/>
      <c r="M666" s="113"/>
      <c r="N666" s="113"/>
      <c r="O666" s="113"/>
      <c r="P666" s="113"/>
      <c r="Q666" s="113"/>
      <c r="R666" s="113"/>
      <c r="S666" s="113"/>
      <c r="T666" s="113"/>
      <c r="U666" s="113"/>
      <c r="AC666" s="54"/>
      <c r="AD666" s="219"/>
      <c r="AE666" s="54"/>
      <c r="AF666" s="82"/>
      <c r="AG666" s="82"/>
      <c r="AH666" s="82"/>
      <c r="AI666" s="82"/>
      <c r="AJ666" s="82"/>
      <c r="AK666" s="82"/>
      <c r="AL666" s="82"/>
      <c r="AM666" s="82"/>
      <c r="AN666" s="82"/>
      <c r="AO666" s="82"/>
      <c r="AP666" s="82"/>
      <c r="AQ666" s="82"/>
      <c r="AR666" s="82"/>
      <c r="AS666" s="82"/>
      <c r="AT666" s="82"/>
      <c r="AU666" s="82"/>
      <c r="AV666" s="82"/>
      <c r="AW666" s="82"/>
      <c r="AX666" s="82"/>
      <c r="AY666" s="82"/>
      <c r="AZ666" s="82"/>
      <c r="BA666" s="82"/>
      <c r="BB666" s="82"/>
      <c r="BC666" s="82"/>
      <c r="BD666" s="82"/>
      <c r="BE666" s="82"/>
      <c r="BH666" s="254">
        <f t="shared" si="215"/>
        <v>0</v>
      </c>
      <c r="BI666" s="254">
        <f t="shared" si="216"/>
        <v>0</v>
      </c>
    </row>
    <row r="667" spans="1:61" ht="32.25" hidden="1" customHeight="1" x14ac:dyDescent="0.25">
      <c r="A667" s="18" t="s">
        <v>211</v>
      </c>
      <c r="B667" s="520" t="s">
        <v>212</v>
      </c>
      <c r="C667" s="520"/>
      <c r="D667" s="520"/>
      <c r="E667" s="520"/>
      <c r="F667" s="520"/>
      <c r="G667" s="520"/>
      <c r="H667" s="520"/>
      <c r="I667" s="114"/>
      <c r="J667" s="115"/>
      <c r="K667" s="115"/>
      <c r="L667" s="115"/>
      <c r="M667" s="115"/>
      <c r="N667" s="115"/>
      <c r="O667" s="115"/>
      <c r="P667" s="115"/>
      <c r="Q667" s="115"/>
      <c r="R667" s="115"/>
      <c r="S667" s="115"/>
      <c r="T667" s="115"/>
      <c r="U667" s="115"/>
      <c r="AC667" s="54"/>
      <c r="AD667" s="219"/>
      <c r="AE667" s="54"/>
      <c r="AF667" s="82"/>
      <c r="AG667" s="82"/>
      <c r="AH667" s="82"/>
      <c r="AI667" s="82"/>
      <c r="AJ667" s="82"/>
      <c r="AK667" s="82"/>
      <c r="AL667" s="82"/>
      <c r="AM667" s="82"/>
      <c r="AN667" s="82"/>
      <c r="AO667" s="82"/>
      <c r="AP667" s="82"/>
      <c r="AQ667" s="82"/>
      <c r="AR667" s="82"/>
      <c r="AS667" s="82"/>
      <c r="AT667" s="82"/>
      <c r="AU667" s="82"/>
      <c r="AV667" s="82"/>
      <c r="AW667" s="82"/>
      <c r="AX667" s="82"/>
      <c r="AY667" s="82"/>
      <c r="AZ667" s="82"/>
      <c r="BA667" s="82"/>
      <c r="BB667" s="82"/>
      <c r="BC667" s="82"/>
      <c r="BD667" s="82"/>
      <c r="BE667" s="82"/>
      <c r="BH667" s="254">
        <f t="shared" si="215"/>
        <v>0</v>
      </c>
      <c r="BI667" s="254">
        <f t="shared" si="216"/>
        <v>0</v>
      </c>
    </row>
    <row r="668" spans="1:61" ht="31.5" hidden="1" customHeight="1" x14ac:dyDescent="0.25">
      <c r="A668" s="16"/>
      <c r="B668" s="67" t="s">
        <v>356</v>
      </c>
      <c r="C668" s="505" t="s">
        <v>357</v>
      </c>
      <c r="D668" s="505"/>
      <c r="E668" s="505"/>
      <c r="F668" s="505"/>
      <c r="G668" s="505"/>
      <c r="H668" s="505"/>
      <c r="I668" s="114"/>
      <c r="J668" s="115"/>
      <c r="K668" s="115"/>
      <c r="L668" s="115"/>
      <c r="M668" s="115"/>
      <c r="N668" s="115"/>
      <c r="O668" s="115"/>
      <c r="P668" s="115"/>
      <c r="Q668" s="115"/>
      <c r="R668" s="115"/>
      <c r="S668" s="115"/>
      <c r="T668" s="115"/>
      <c r="U668" s="115"/>
      <c r="AC668" s="54"/>
      <c r="AD668" s="219"/>
      <c r="AE668" s="54"/>
      <c r="AF668" s="82"/>
      <c r="AG668" s="82"/>
      <c r="AH668" s="82"/>
      <c r="AI668" s="82"/>
      <c r="AJ668" s="82"/>
      <c r="AK668" s="82"/>
      <c r="AL668" s="82"/>
      <c r="AM668" s="82"/>
      <c r="AN668" s="82"/>
      <c r="AO668" s="82"/>
      <c r="AP668" s="82"/>
      <c r="AQ668" s="82"/>
      <c r="AR668" s="82"/>
      <c r="AS668" s="82"/>
      <c r="AT668" s="82"/>
      <c r="AU668" s="82"/>
      <c r="AV668" s="82"/>
      <c r="AW668" s="82"/>
      <c r="AX668" s="82"/>
      <c r="AY668" s="82"/>
      <c r="AZ668" s="82"/>
      <c r="BA668" s="82"/>
      <c r="BB668" s="82"/>
      <c r="BC668" s="82"/>
      <c r="BD668" s="82"/>
      <c r="BE668" s="82"/>
      <c r="BH668" s="254">
        <f t="shared" si="215"/>
        <v>0</v>
      </c>
      <c r="BI668" s="254">
        <f t="shared" si="216"/>
        <v>0</v>
      </c>
    </row>
    <row r="669" spans="1:61" ht="21.75" hidden="1" customHeight="1" x14ac:dyDescent="0.25">
      <c r="A669" s="491" t="s">
        <v>12</v>
      </c>
      <c r="B669" s="506" t="s">
        <v>13</v>
      </c>
      <c r="C669" s="506" t="s">
        <v>14</v>
      </c>
      <c r="D669" s="509" t="s">
        <v>15</v>
      </c>
      <c r="E669" s="512" t="s">
        <v>16</v>
      </c>
      <c r="F669" s="129"/>
      <c r="G669" s="494" t="s">
        <v>433</v>
      </c>
      <c r="H669" s="494"/>
      <c r="I669" s="494"/>
      <c r="J669" s="130"/>
      <c r="K669" s="130"/>
      <c r="L669" s="130"/>
      <c r="M669" s="130"/>
      <c r="N669" s="130"/>
      <c r="O669" s="130"/>
      <c r="P669" s="130"/>
      <c r="Q669" s="130"/>
      <c r="R669" s="130"/>
      <c r="S669" s="130"/>
      <c r="T669" s="130"/>
      <c r="U669" s="130"/>
      <c r="AC669" s="54"/>
      <c r="AD669" s="219"/>
      <c r="AE669" s="54"/>
      <c r="AF669" s="82"/>
      <c r="AG669" s="82"/>
      <c r="AH669" s="82"/>
      <c r="AI669" s="82"/>
      <c r="AJ669" s="82"/>
      <c r="AK669" s="82"/>
      <c r="AL669" s="82"/>
      <c r="AM669" s="82"/>
      <c r="AN669" s="82"/>
      <c r="AO669" s="82"/>
      <c r="AP669" s="82"/>
      <c r="AQ669" s="82"/>
      <c r="AR669" s="82"/>
      <c r="AS669" s="82"/>
      <c r="AT669" s="82"/>
      <c r="AU669" s="82"/>
      <c r="AV669" s="82"/>
      <c r="AW669" s="82"/>
      <c r="AX669" s="82"/>
      <c r="AY669" s="82"/>
      <c r="AZ669" s="82"/>
      <c r="BA669" s="82"/>
      <c r="BB669" s="82"/>
      <c r="BC669" s="82"/>
      <c r="BD669" s="82"/>
      <c r="BE669" s="82"/>
      <c r="BH669" s="254">
        <f t="shared" si="215"/>
        <v>0</v>
      </c>
      <c r="BI669" s="254">
        <f t="shared" si="216"/>
        <v>0</v>
      </c>
    </row>
    <row r="670" spans="1:61" ht="27.75" hidden="1" customHeight="1" x14ac:dyDescent="0.25">
      <c r="A670" s="492"/>
      <c r="B670" s="507"/>
      <c r="C670" s="507"/>
      <c r="D670" s="510"/>
      <c r="E670" s="513"/>
      <c r="F670" s="131"/>
      <c r="G670" s="531" t="s">
        <v>441</v>
      </c>
      <c r="H670" s="531"/>
      <c r="I670" s="532"/>
      <c r="J670" s="132"/>
      <c r="K670" s="132"/>
      <c r="L670" s="132"/>
      <c r="M670" s="132"/>
      <c r="N670" s="132"/>
      <c r="O670" s="132"/>
      <c r="P670" s="132"/>
      <c r="Q670" s="132"/>
      <c r="R670" s="132"/>
      <c r="S670" s="132"/>
      <c r="T670" s="132"/>
      <c r="U670" s="132"/>
      <c r="AC670" s="54"/>
      <c r="AD670" s="219"/>
      <c r="AE670" s="54"/>
      <c r="AF670" s="82"/>
      <c r="AG670" s="82"/>
      <c r="AH670" s="82"/>
      <c r="AI670" s="82"/>
      <c r="AJ670" s="82"/>
      <c r="AK670" s="82"/>
      <c r="AL670" s="82"/>
      <c r="AM670" s="82"/>
      <c r="AN670" s="82"/>
      <c r="AO670" s="82"/>
      <c r="AP670" s="82"/>
      <c r="AQ670" s="82"/>
      <c r="AR670" s="82"/>
      <c r="AS670" s="82"/>
      <c r="AT670" s="82"/>
      <c r="AU670" s="82"/>
      <c r="AV670" s="82"/>
      <c r="AW670" s="82"/>
      <c r="AX670" s="82"/>
      <c r="AY670" s="82"/>
      <c r="AZ670" s="82"/>
      <c r="BA670" s="82"/>
      <c r="BB670" s="82"/>
      <c r="BC670" s="82"/>
      <c r="BD670" s="82"/>
      <c r="BE670" s="82"/>
      <c r="BH670" s="254">
        <f t="shared" si="215"/>
        <v>0</v>
      </c>
      <c r="BI670" s="254">
        <f t="shared" si="216"/>
        <v>0</v>
      </c>
    </row>
    <row r="671" spans="1:61" ht="27" hidden="1" customHeight="1" x14ac:dyDescent="0.25">
      <c r="A671" s="492"/>
      <c r="B671" s="507"/>
      <c r="C671" s="507"/>
      <c r="D671" s="510"/>
      <c r="E671" s="513"/>
      <c r="F671" s="131"/>
      <c r="G671" s="495">
        <v>2021</v>
      </c>
      <c r="H671" s="495">
        <v>2022</v>
      </c>
      <c r="I671" s="495">
        <v>2023</v>
      </c>
      <c r="J671" s="133"/>
      <c r="K671" s="133"/>
      <c r="L671" s="133"/>
      <c r="M671" s="133"/>
      <c r="N671" s="133"/>
      <c r="O671" s="133"/>
      <c r="P671" s="133"/>
      <c r="Q671" s="133"/>
      <c r="R671" s="133"/>
      <c r="S671" s="133"/>
      <c r="T671" s="133"/>
      <c r="U671" s="133"/>
      <c r="AC671" s="54"/>
      <c r="AD671" s="219"/>
      <c r="AE671" s="54"/>
      <c r="AF671" s="82"/>
      <c r="AG671" s="82"/>
      <c r="AH671" s="82"/>
      <c r="AI671" s="82"/>
      <c r="AJ671" s="82"/>
      <c r="AK671" s="82"/>
      <c r="AL671" s="82"/>
      <c r="AM671" s="82"/>
      <c r="AN671" s="82"/>
      <c r="AO671" s="82"/>
      <c r="AP671" s="82"/>
      <c r="AQ671" s="82"/>
      <c r="AR671" s="82"/>
      <c r="AS671" s="82"/>
      <c r="AT671" s="82"/>
      <c r="AU671" s="82"/>
      <c r="AV671" s="82"/>
      <c r="AW671" s="82"/>
      <c r="AX671" s="82"/>
      <c r="AY671" s="82"/>
      <c r="AZ671" s="82"/>
      <c r="BA671" s="82"/>
      <c r="BB671" s="82"/>
      <c r="BC671" s="82"/>
      <c r="BD671" s="82"/>
      <c r="BE671" s="82"/>
      <c r="BH671" s="254">
        <f t="shared" si="215"/>
        <v>0</v>
      </c>
      <c r="BI671" s="254">
        <f t="shared" si="216"/>
        <v>0</v>
      </c>
    </row>
    <row r="672" spans="1:61" ht="51" hidden="1" customHeight="1" x14ac:dyDescent="0.25">
      <c r="A672" s="493"/>
      <c r="B672" s="508"/>
      <c r="C672" s="508"/>
      <c r="D672" s="511"/>
      <c r="E672" s="514"/>
      <c r="F672" s="134"/>
      <c r="G672" s="496"/>
      <c r="H672" s="496"/>
      <c r="I672" s="496"/>
      <c r="J672" s="135"/>
      <c r="K672" s="135"/>
      <c r="L672" s="135"/>
      <c r="M672" s="135"/>
      <c r="N672" s="135"/>
      <c r="O672" s="135"/>
      <c r="P672" s="135"/>
      <c r="Q672" s="135"/>
      <c r="R672" s="135"/>
      <c r="S672" s="135"/>
      <c r="T672" s="135"/>
      <c r="U672" s="135"/>
      <c r="AC672" s="54"/>
      <c r="AD672" s="219"/>
      <c r="AE672" s="54"/>
      <c r="AF672" s="82"/>
      <c r="AG672" s="82"/>
      <c r="AH672" s="82"/>
      <c r="AI672" s="82"/>
      <c r="AJ672" s="82"/>
      <c r="AK672" s="82"/>
      <c r="AL672" s="82"/>
      <c r="AM672" s="82"/>
      <c r="AN672" s="82"/>
      <c r="AO672" s="82"/>
      <c r="AP672" s="82"/>
      <c r="AQ672" s="82"/>
      <c r="AR672" s="82"/>
      <c r="AS672" s="82"/>
      <c r="AT672" s="82"/>
      <c r="AU672" s="82"/>
      <c r="AV672" s="82"/>
      <c r="AW672" s="82"/>
      <c r="AX672" s="82"/>
      <c r="AY672" s="82"/>
      <c r="AZ672" s="82"/>
      <c r="BA672" s="82"/>
      <c r="BB672" s="82"/>
      <c r="BC672" s="82"/>
      <c r="BD672" s="82"/>
      <c r="BE672" s="82"/>
      <c r="BH672" s="254">
        <f t="shared" si="215"/>
        <v>0</v>
      </c>
      <c r="BI672" s="254">
        <f t="shared" si="216"/>
        <v>0</v>
      </c>
    </row>
    <row r="673" spans="1:65" s="47" customFormat="1" ht="15" hidden="1" customHeight="1" x14ac:dyDescent="0.25">
      <c r="A673" s="516"/>
      <c r="B673" s="497" t="s">
        <v>358</v>
      </c>
      <c r="C673" s="517" t="s">
        <v>359</v>
      </c>
      <c r="D673" s="523" t="s">
        <v>17</v>
      </c>
      <c r="E673" s="524"/>
      <c r="F673" s="145"/>
      <c r="G673" s="146">
        <f>SUM(G674:G681)</f>
        <v>0</v>
      </c>
      <c r="H673" s="146">
        <f>SUM(H674:H681)</f>
        <v>12</v>
      </c>
      <c r="I673" s="116"/>
      <c r="J673" s="117"/>
      <c r="K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Y673" s="6"/>
      <c r="Z673" s="6"/>
      <c r="AA673" s="44"/>
      <c r="AB673" s="44"/>
      <c r="AC673" s="54"/>
      <c r="AD673" s="219"/>
      <c r="AE673" s="54"/>
      <c r="AF673" s="82"/>
      <c r="AG673" s="82"/>
      <c r="AH673" s="82"/>
      <c r="AI673" s="82"/>
      <c r="AJ673" s="82"/>
      <c r="AK673" s="82"/>
      <c r="AL673" s="82"/>
      <c r="AM673" s="82"/>
      <c r="AN673" s="82"/>
      <c r="AO673" s="82"/>
      <c r="AP673" s="82"/>
      <c r="AQ673" s="82"/>
      <c r="AR673" s="82"/>
      <c r="AS673" s="82"/>
      <c r="AT673" s="82"/>
      <c r="AU673" s="82"/>
      <c r="AV673" s="82"/>
      <c r="AW673" s="82"/>
      <c r="AX673" s="82"/>
      <c r="AY673" s="82"/>
      <c r="AZ673" s="82"/>
      <c r="BA673" s="82"/>
      <c r="BB673" s="82"/>
      <c r="BC673" s="82"/>
      <c r="BD673" s="82"/>
      <c r="BE673" s="82"/>
      <c r="BF673" s="44"/>
      <c r="BG673" s="44"/>
      <c r="BH673" s="254">
        <f t="shared" si="215"/>
        <v>0</v>
      </c>
      <c r="BI673" s="254">
        <f t="shared" si="216"/>
        <v>0</v>
      </c>
      <c r="BJ673" s="170"/>
      <c r="BK673" s="169"/>
      <c r="BL673" s="169"/>
      <c r="BM673" s="44"/>
    </row>
    <row r="674" spans="1:65" ht="24.95" hidden="1" customHeight="1" x14ac:dyDescent="0.25">
      <c r="A674" s="516"/>
      <c r="B674" s="497"/>
      <c r="C674" s="517"/>
      <c r="D674" s="13" t="s">
        <v>360</v>
      </c>
      <c r="E674" s="33" t="s">
        <v>302</v>
      </c>
      <c r="F674" s="149"/>
      <c r="G674" s="121"/>
      <c r="H674" s="121"/>
      <c r="I674" s="116"/>
      <c r="J674" s="117"/>
      <c r="K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AC674" s="54"/>
      <c r="AD674" s="219"/>
      <c r="AE674" s="54"/>
      <c r="AF674" s="82"/>
      <c r="AG674" s="82"/>
      <c r="AH674" s="82"/>
      <c r="AI674" s="82"/>
      <c r="AJ674" s="82"/>
      <c r="AK674" s="82"/>
      <c r="AL674" s="82"/>
      <c r="AM674" s="82"/>
      <c r="AN674" s="82"/>
      <c r="AO674" s="82"/>
      <c r="AP674" s="82"/>
      <c r="AQ674" s="82"/>
      <c r="AR674" s="82"/>
      <c r="AS674" s="82"/>
      <c r="AT674" s="82"/>
      <c r="AU674" s="82"/>
      <c r="AV674" s="82"/>
      <c r="AW674" s="82"/>
      <c r="AX674" s="82"/>
      <c r="AY674" s="82"/>
      <c r="AZ674" s="82"/>
      <c r="BA674" s="82"/>
      <c r="BB674" s="82"/>
      <c r="BC674" s="82"/>
      <c r="BD674" s="82"/>
      <c r="BE674" s="82"/>
      <c r="BH674" s="254">
        <f t="shared" si="215"/>
        <v>0</v>
      </c>
      <c r="BI674" s="254">
        <f t="shared" si="216"/>
        <v>0</v>
      </c>
    </row>
    <row r="675" spans="1:65" ht="30" hidden="1" customHeight="1" x14ac:dyDescent="0.25">
      <c r="A675" s="516"/>
      <c r="B675" s="497"/>
      <c r="C675" s="517"/>
      <c r="D675" s="21" t="s">
        <v>361</v>
      </c>
      <c r="E675" s="9" t="s">
        <v>362</v>
      </c>
      <c r="F675" s="125"/>
      <c r="G675" s="121"/>
      <c r="H675" s="121"/>
      <c r="I675" s="116"/>
      <c r="J675" s="117"/>
      <c r="K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AC675" s="54"/>
      <c r="AD675" s="219"/>
      <c r="AE675" s="54"/>
      <c r="AF675" s="82"/>
      <c r="AG675" s="82"/>
      <c r="AH675" s="82"/>
      <c r="AI675" s="82"/>
      <c r="AJ675" s="82"/>
      <c r="AK675" s="82"/>
      <c r="AL675" s="82"/>
      <c r="AM675" s="82"/>
      <c r="AN675" s="82"/>
      <c r="AO675" s="82"/>
      <c r="AP675" s="82"/>
      <c r="AQ675" s="82"/>
      <c r="AR675" s="82"/>
      <c r="AS675" s="82"/>
      <c r="AT675" s="82"/>
      <c r="AU675" s="82"/>
      <c r="AV675" s="82"/>
      <c r="AW675" s="82"/>
      <c r="AX675" s="82"/>
      <c r="AY675" s="82"/>
      <c r="AZ675" s="82"/>
      <c r="BA675" s="82"/>
      <c r="BB675" s="82"/>
      <c r="BC675" s="82"/>
      <c r="BD675" s="82"/>
      <c r="BE675" s="82"/>
      <c r="BH675" s="254">
        <f t="shared" si="215"/>
        <v>0</v>
      </c>
      <c r="BI675" s="254">
        <f t="shared" si="216"/>
        <v>0</v>
      </c>
    </row>
    <row r="676" spans="1:65" ht="41.25" hidden="1" customHeight="1" x14ac:dyDescent="0.25">
      <c r="A676" s="516"/>
      <c r="B676" s="497"/>
      <c r="C676" s="517"/>
      <c r="D676" s="21" t="s">
        <v>363</v>
      </c>
      <c r="E676" s="9" t="s">
        <v>364</v>
      </c>
      <c r="F676" s="125"/>
      <c r="G676" s="121"/>
      <c r="H676" s="121"/>
      <c r="I676" s="116"/>
      <c r="J676" s="117"/>
      <c r="K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AC676" s="54"/>
      <c r="AD676" s="219"/>
      <c r="AE676" s="54"/>
      <c r="AF676" s="82"/>
      <c r="AG676" s="82"/>
      <c r="AH676" s="82"/>
      <c r="AI676" s="82"/>
      <c r="AJ676" s="82"/>
      <c r="AK676" s="82"/>
      <c r="AL676" s="82"/>
      <c r="AM676" s="82"/>
      <c r="AN676" s="82"/>
      <c r="AO676" s="82"/>
      <c r="AP676" s="82"/>
      <c r="AQ676" s="82"/>
      <c r="AR676" s="82"/>
      <c r="AS676" s="82"/>
      <c r="AT676" s="82"/>
      <c r="AU676" s="82"/>
      <c r="AV676" s="82"/>
      <c r="AW676" s="82"/>
      <c r="AX676" s="82"/>
      <c r="AY676" s="82"/>
      <c r="AZ676" s="82"/>
      <c r="BA676" s="82"/>
      <c r="BB676" s="82"/>
      <c r="BC676" s="82"/>
      <c r="BD676" s="82"/>
      <c r="BE676" s="82"/>
      <c r="BH676" s="254">
        <f t="shared" si="215"/>
        <v>0</v>
      </c>
      <c r="BI676" s="254">
        <f t="shared" si="216"/>
        <v>0</v>
      </c>
    </row>
    <row r="677" spans="1:65" ht="30" hidden="1" customHeight="1" x14ac:dyDescent="0.25">
      <c r="A677" s="516"/>
      <c r="B677" s="497"/>
      <c r="C677" s="517"/>
      <c r="D677" s="21" t="s">
        <v>365</v>
      </c>
      <c r="E677" s="9" t="s">
        <v>302</v>
      </c>
      <c r="F677" s="125"/>
      <c r="G677" s="121"/>
      <c r="H677" s="121"/>
      <c r="I677" s="116"/>
      <c r="J677" s="117"/>
      <c r="K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AC677" s="54"/>
      <c r="AD677" s="219"/>
      <c r="AE677" s="54"/>
      <c r="AF677" s="82"/>
      <c r="AG677" s="82"/>
      <c r="AH677" s="82"/>
      <c r="AI677" s="82"/>
      <c r="AJ677" s="82"/>
      <c r="AK677" s="82"/>
      <c r="AL677" s="82"/>
      <c r="AM677" s="82"/>
      <c r="AN677" s="82"/>
      <c r="AO677" s="82"/>
      <c r="AP677" s="82"/>
      <c r="AQ677" s="82"/>
      <c r="AR677" s="82"/>
      <c r="AS677" s="82"/>
      <c r="AT677" s="82"/>
      <c r="AU677" s="82"/>
      <c r="AV677" s="82"/>
      <c r="AW677" s="82"/>
      <c r="AX677" s="82"/>
      <c r="AY677" s="82"/>
      <c r="AZ677" s="82"/>
      <c r="BA677" s="82"/>
      <c r="BB677" s="82"/>
      <c r="BC677" s="82"/>
      <c r="BD677" s="82"/>
      <c r="BE677" s="82"/>
      <c r="BH677" s="254">
        <f t="shared" si="215"/>
        <v>0</v>
      </c>
      <c r="BI677" s="254">
        <f t="shared" si="216"/>
        <v>0</v>
      </c>
    </row>
    <row r="678" spans="1:65" ht="30" hidden="1" customHeight="1" x14ac:dyDescent="0.25">
      <c r="A678" s="516"/>
      <c r="B678" s="497"/>
      <c r="C678" s="517"/>
      <c r="D678" s="34" t="s">
        <v>366</v>
      </c>
      <c r="E678" s="9" t="s">
        <v>46</v>
      </c>
      <c r="F678" s="125"/>
      <c r="G678" s="121"/>
      <c r="H678" s="121">
        <v>12</v>
      </c>
      <c r="I678" s="116"/>
      <c r="J678" s="117"/>
      <c r="K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AC678" s="54"/>
      <c r="AD678" s="219"/>
      <c r="AE678" s="54"/>
      <c r="AF678" s="82"/>
      <c r="AG678" s="82"/>
      <c r="AH678" s="82"/>
      <c r="AI678" s="82"/>
      <c r="AJ678" s="82"/>
      <c r="AK678" s="82"/>
      <c r="AL678" s="82"/>
      <c r="AM678" s="82"/>
      <c r="AN678" s="82"/>
      <c r="AO678" s="82"/>
      <c r="AP678" s="82"/>
      <c r="AQ678" s="82"/>
      <c r="AR678" s="82"/>
      <c r="AS678" s="82"/>
      <c r="AT678" s="82"/>
      <c r="AU678" s="82"/>
      <c r="AV678" s="82"/>
      <c r="AW678" s="82"/>
      <c r="AX678" s="82"/>
      <c r="AY678" s="82"/>
      <c r="AZ678" s="82"/>
      <c r="BA678" s="82"/>
      <c r="BB678" s="82"/>
      <c r="BC678" s="82"/>
      <c r="BD678" s="82"/>
      <c r="BE678" s="82"/>
      <c r="BH678" s="254">
        <f t="shared" si="215"/>
        <v>0</v>
      </c>
      <c r="BI678" s="254">
        <f t="shared" si="216"/>
        <v>0</v>
      </c>
    </row>
    <row r="679" spans="1:65" ht="30" hidden="1" customHeight="1" x14ac:dyDescent="0.25">
      <c r="A679" s="516"/>
      <c r="B679" s="497"/>
      <c r="C679" s="517"/>
      <c r="D679" s="21" t="s">
        <v>367</v>
      </c>
      <c r="E679" s="9" t="s">
        <v>46</v>
      </c>
      <c r="F679" s="125"/>
      <c r="G679" s="121"/>
      <c r="H679" s="121"/>
      <c r="I679" s="116"/>
      <c r="J679" s="117"/>
      <c r="K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AC679" s="54"/>
      <c r="AD679" s="219"/>
      <c r="AE679" s="54"/>
      <c r="AF679" s="82"/>
      <c r="AG679" s="82"/>
      <c r="AH679" s="82"/>
      <c r="AI679" s="82"/>
      <c r="AJ679" s="82"/>
      <c r="AK679" s="82"/>
      <c r="AL679" s="82"/>
      <c r="AM679" s="82"/>
      <c r="AN679" s="82"/>
      <c r="AO679" s="82"/>
      <c r="AP679" s="82"/>
      <c r="AQ679" s="82"/>
      <c r="AR679" s="82"/>
      <c r="AS679" s="82"/>
      <c r="AT679" s="82"/>
      <c r="AU679" s="82"/>
      <c r="AV679" s="82"/>
      <c r="AW679" s="82"/>
      <c r="AX679" s="82"/>
      <c r="AY679" s="82"/>
      <c r="AZ679" s="82"/>
      <c r="BA679" s="82"/>
      <c r="BB679" s="82"/>
      <c r="BC679" s="82"/>
      <c r="BD679" s="82"/>
      <c r="BE679" s="82"/>
      <c r="BH679" s="254">
        <f t="shared" si="215"/>
        <v>0</v>
      </c>
      <c r="BI679" s="254">
        <f t="shared" si="216"/>
        <v>0</v>
      </c>
    </row>
    <row r="680" spans="1:65" ht="42.75" hidden="1" customHeight="1" x14ac:dyDescent="0.25">
      <c r="A680" s="516"/>
      <c r="B680" s="497"/>
      <c r="C680" s="517"/>
      <c r="D680" s="21" t="s">
        <v>368</v>
      </c>
      <c r="E680" s="9" t="s">
        <v>302</v>
      </c>
      <c r="F680" s="125"/>
      <c r="G680" s="121"/>
      <c r="H680" s="121"/>
      <c r="I680" s="116"/>
      <c r="J680" s="117"/>
      <c r="K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AC680" s="54"/>
      <c r="AD680" s="219"/>
      <c r="AE680" s="54"/>
      <c r="AF680" s="82"/>
      <c r="AG680" s="82"/>
      <c r="AH680" s="82"/>
      <c r="AI680" s="82"/>
      <c r="AJ680" s="82"/>
      <c r="AK680" s="82"/>
      <c r="AL680" s="82"/>
      <c r="AM680" s="82"/>
      <c r="AN680" s="82"/>
      <c r="AO680" s="82"/>
      <c r="AP680" s="82"/>
      <c r="AQ680" s="82"/>
      <c r="AR680" s="82"/>
      <c r="AS680" s="82"/>
      <c r="AT680" s="82"/>
      <c r="AU680" s="82"/>
      <c r="AV680" s="82"/>
      <c r="AW680" s="82"/>
      <c r="AX680" s="82"/>
      <c r="AY680" s="82"/>
      <c r="AZ680" s="82"/>
      <c r="BA680" s="82"/>
      <c r="BB680" s="82"/>
      <c r="BC680" s="82"/>
      <c r="BD680" s="82"/>
      <c r="BE680" s="82"/>
      <c r="BH680" s="254">
        <f t="shared" si="215"/>
        <v>0</v>
      </c>
      <c r="BI680" s="254">
        <f t="shared" si="216"/>
        <v>0</v>
      </c>
    </row>
    <row r="681" spans="1:65" ht="9" hidden="1" customHeight="1" x14ac:dyDescent="0.25">
      <c r="A681" s="516"/>
      <c r="B681" s="525"/>
      <c r="C681" s="518"/>
      <c r="D681" s="21"/>
      <c r="E681" s="22"/>
      <c r="F681" s="143"/>
      <c r="G681" s="144"/>
      <c r="H681" s="144"/>
      <c r="I681" s="116"/>
      <c r="J681" s="117"/>
      <c r="K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AC681" s="54"/>
      <c r="AD681" s="219"/>
      <c r="AE681" s="54"/>
      <c r="AF681" s="82"/>
      <c r="AG681" s="82"/>
      <c r="AH681" s="82"/>
      <c r="AI681" s="82"/>
      <c r="AJ681" s="82"/>
      <c r="AK681" s="82"/>
      <c r="AL681" s="82"/>
      <c r="AM681" s="82"/>
      <c r="AN681" s="82"/>
      <c r="AO681" s="82"/>
      <c r="AP681" s="82"/>
      <c r="AQ681" s="82"/>
      <c r="AR681" s="82"/>
      <c r="AS681" s="82"/>
      <c r="AT681" s="82"/>
      <c r="AU681" s="82"/>
      <c r="AV681" s="82"/>
      <c r="AW681" s="82"/>
      <c r="AX681" s="82"/>
      <c r="AY681" s="82"/>
      <c r="AZ681" s="82"/>
      <c r="BA681" s="82"/>
      <c r="BB681" s="82"/>
      <c r="BC681" s="82"/>
      <c r="BD681" s="82"/>
      <c r="BE681" s="82"/>
      <c r="BH681" s="254">
        <f t="shared" si="215"/>
        <v>0</v>
      </c>
      <c r="BI681" s="254">
        <f t="shared" si="216"/>
        <v>0</v>
      </c>
    </row>
    <row r="682" spans="1:65" ht="25.5" hidden="1" customHeight="1" x14ac:dyDescent="0.25">
      <c r="A682" s="504" t="s">
        <v>17</v>
      </c>
      <c r="B682" s="504"/>
      <c r="C682" s="504"/>
      <c r="D682" s="504"/>
      <c r="E682" s="504"/>
      <c r="F682" s="145"/>
      <c r="G682" s="146"/>
      <c r="H682" s="146"/>
      <c r="I682" s="116"/>
      <c r="J682" s="117"/>
      <c r="K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AC682" s="54"/>
      <c r="AD682" s="219"/>
      <c r="AE682" s="54"/>
      <c r="AF682" s="82"/>
      <c r="AG682" s="82"/>
      <c r="AH682" s="82"/>
      <c r="AI682" s="82"/>
      <c r="AJ682" s="82"/>
      <c r="AK682" s="82"/>
      <c r="AL682" s="82"/>
      <c r="AM682" s="82"/>
      <c r="AN682" s="82"/>
      <c r="AO682" s="82"/>
      <c r="AP682" s="82"/>
      <c r="AQ682" s="82"/>
      <c r="AR682" s="82"/>
      <c r="AS682" s="82"/>
      <c r="AT682" s="82"/>
      <c r="AU682" s="82"/>
      <c r="AV682" s="82"/>
      <c r="AW682" s="82"/>
      <c r="AX682" s="82"/>
      <c r="AY682" s="82"/>
      <c r="AZ682" s="82"/>
      <c r="BA682" s="82"/>
      <c r="BB682" s="82"/>
      <c r="BC682" s="82"/>
      <c r="BD682" s="82"/>
      <c r="BE682" s="82"/>
      <c r="BH682" s="254">
        <f t="shared" si="215"/>
        <v>0</v>
      </c>
      <c r="BI682" s="254">
        <f t="shared" si="216"/>
        <v>0</v>
      </c>
    </row>
    <row r="683" spans="1:65" ht="18.75" hidden="1" customHeight="1" x14ac:dyDescent="0.25">
      <c r="A683" s="16"/>
      <c r="B683" s="10"/>
      <c r="C683" s="16"/>
      <c r="D683" s="16"/>
      <c r="E683" s="17"/>
      <c r="F683" s="111"/>
      <c r="G683" s="112"/>
      <c r="H683" s="112"/>
      <c r="I683" s="112"/>
      <c r="J683" s="113"/>
      <c r="K683" s="113"/>
      <c r="L683" s="113"/>
      <c r="M683" s="113"/>
      <c r="N683" s="113"/>
      <c r="O683" s="113"/>
      <c r="P683" s="113"/>
      <c r="Q683" s="113"/>
      <c r="R683" s="113"/>
      <c r="S683" s="113"/>
      <c r="T683" s="113"/>
      <c r="U683" s="113"/>
      <c r="AC683" s="54"/>
      <c r="AD683" s="219"/>
      <c r="AE683" s="54"/>
      <c r="AF683" s="82"/>
      <c r="AG683" s="82"/>
      <c r="AH683" s="82"/>
      <c r="AI683" s="82"/>
      <c r="AJ683" s="82"/>
      <c r="AK683" s="82"/>
      <c r="AL683" s="82"/>
      <c r="AM683" s="82"/>
      <c r="AN683" s="82"/>
      <c r="AO683" s="82"/>
      <c r="AP683" s="82"/>
      <c r="AQ683" s="82"/>
      <c r="AR683" s="82"/>
      <c r="AS683" s="82"/>
      <c r="AT683" s="82"/>
      <c r="AU683" s="82"/>
      <c r="AV683" s="82"/>
      <c r="AW683" s="82"/>
      <c r="AX683" s="82"/>
      <c r="AY683" s="82"/>
      <c r="AZ683" s="82"/>
      <c r="BA683" s="82"/>
      <c r="BB683" s="82"/>
      <c r="BC683" s="82"/>
      <c r="BD683" s="82"/>
      <c r="BE683" s="82"/>
      <c r="BH683" s="254">
        <f t="shared" si="215"/>
        <v>0</v>
      </c>
      <c r="BI683" s="254">
        <f t="shared" si="216"/>
        <v>0</v>
      </c>
    </row>
    <row r="684" spans="1:65" ht="18.75" hidden="1" customHeight="1" x14ac:dyDescent="0.25">
      <c r="A684" s="16"/>
      <c r="B684" s="10"/>
      <c r="C684" s="16"/>
      <c r="D684" s="16"/>
      <c r="E684" s="17"/>
      <c r="F684" s="111"/>
      <c r="G684" s="112"/>
      <c r="H684" s="112"/>
      <c r="I684" s="112"/>
      <c r="J684" s="113"/>
      <c r="K684" s="113"/>
      <c r="L684" s="113"/>
      <c r="M684" s="113"/>
      <c r="N684" s="113"/>
      <c r="O684" s="113"/>
      <c r="P684" s="113"/>
      <c r="Q684" s="113"/>
      <c r="R684" s="113"/>
      <c r="S684" s="113"/>
      <c r="T684" s="113"/>
      <c r="U684" s="113"/>
      <c r="AC684" s="54"/>
      <c r="AD684" s="219"/>
      <c r="AE684" s="54"/>
      <c r="AF684" s="82"/>
      <c r="AG684" s="82"/>
      <c r="AH684" s="82"/>
      <c r="AI684" s="82"/>
      <c r="AJ684" s="82"/>
      <c r="AK684" s="82"/>
      <c r="AL684" s="82"/>
      <c r="AM684" s="82"/>
      <c r="AN684" s="82"/>
      <c r="AO684" s="82"/>
      <c r="AP684" s="82"/>
      <c r="AQ684" s="82"/>
      <c r="AR684" s="82"/>
      <c r="AS684" s="82"/>
      <c r="AT684" s="82"/>
      <c r="AU684" s="82"/>
      <c r="AV684" s="82"/>
      <c r="AW684" s="82"/>
      <c r="AX684" s="82"/>
      <c r="AY684" s="82"/>
      <c r="AZ684" s="82"/>
      <c r="BA684" s="82"/>
      <c r="BB684" s="82"/>
      <c r="BC684" s="82"/>
      <c r="BD684" s="82"/>
      <c r="BE684" s="82"/>
      <c r="BH684" s="254">
        <f t="shared" si="215"/>
        <v>0</v>
      </c>
      <c r="BI684" s="254">
        <f t="shared" si="216"/>
        <v>0</v>
      </c>
    </row>
    <row r="685" spans="1:65" ht="18.75" hidden="1" customHeight="1" x14ac:dyDescent="0.25">
      <c r="A685" s="16"/>
      <c r="B685" s="10"/>
      <c r="C685" s="16"/>
      <c r="D685" s="16"/>
      <c r="E685" s="17"/>
      <c r="F685" s="111"/>
      <c r="G685" s="112"/>
      <c r="H685" s="112"/>
      <c r="I685" s="112"/>
      <c r="J685" s="113"/>
      <c r="K685" s="113"/>
      <c r="L685" s="113"/>
      <c r="M685" s="113"/>
      <c r="N685" s="113"/>
      <c r="O685" s="113"/>
      <c r="P685" s="113"/>
      <c r="Q685" s="113"/>
      <c r="R685" s="113"/>
      <c r="S685" s="113"/>
      <c r="T685" s="113"/>
      <c r="U685" s="113"/>
      <c r="AC685" s="54"/>
      <c r="AD685" s="219"/>
      <c r="AE685" s="54"/>
      <c r="AF685" s="82"/>
      <c r="AG685" s="82"/>
      <c r="AH685" s="82"/>
      <c r="AI685" s="82"/>
      <c r="AJ685" s="82"/>
      <c r="AK685" s="82"/>
      <c r="AL685" s="82"/>
      <c r="AM685" s="82"/>
      <c r="AN685" s="82"/>
      <c r="AO685" s="82"/>
      <c r="AP685" s="82"/>
      <c r="AQ685" s="82"/>
      <c r="AR685" s="82"/>
      <c r="AS685" s="82"/>
      <c r="AT685" s="82"/>
      <c r="AU685" s="82"/>
      <c r="AV685" s="82"/>
      <c r="AW685" s="82"/>
      <c r="AX685" s="82"/>
      <c r="AY685" s="82"/>
      <c r="AZ685" s="82"/>
      <c r="BA685" s="82"/>
      <c r="BB685" s="82"/>
      <c r="BC685" s="82"/>
      <c r="BD685" s="82"/>
      <c r="BE685" s="82"/>
      <c r="BH685" s="254">
        <f t="shared" si="215"/>
        <v>0</v>
      </c>
      <c r="BI685" s="254">
        <f t="shared" si="216"/>
        <v>0</v>
      </c>
    </row>
    <row r="686" spans="1:65" ht="18.75" hidden="1" customHeight="1" x14ac:dyDescent="0.25">
      <c r="A686" s="16"/>
      <c r="B686" s="10"/>
      <c r="C686" s="16"/>
      <c r="D686" s="16"/>
      <c r="E686" s="17"/>
      <c r="F686" s="111"/>
      <c r="G686" s="112"/>
      <c r="H686" s="112"/>
      <c r="I686" s="112"/>
      <c r="J686" s="113"/>
      <c r="K686" s="113"/>
      <c r="L686" s="113"/>
      <c r="M686" s="113"/>
      <c r="N686" s="113"/>
      <c r="O686" s="113"/>
      <c r="P686" s="113"/>
      <c r="Q686" s="113"/>
      <c r="R686" s="113"/>
      <c r="S686" s="113"/>
      <c r="T686" s="113"/>
      <c r="U686" s="113"/>
      <c r="AC686" s="54"/>
      <c r="AD686" s="219"/>
      <c r="AE686" s="54"/>
      <c r="AF686" s="82"/>
      <c r="AG686" s="82"/>
      <c r="AH686" s="82"/>
      <c r="AI686" s="82"/>
      <c r="AJ686" s="82"/>
      <c r="AK686" s="82"/>
      <c r="AL686" s="82"/>
      <c r="AM686" s="82"/>
      <c r="AN686" s="82"/>
      <c r="AO686" s="82"/>
      <c r="AP686" s="82"/>
      <c r="AQ686" s="82"/>
      <c r="AR686" s="82"/>
      <c r="AS686" s="82"/>
      <c r="AT686" s="82"/>
      <c r="AU686" s="82"/>
      <c r="AV686" s="82"/>
      <c r="AW686" s="82"/>
      <c r="AX686" s="82"/>
      <c r="AY686" s="82"/>
      <c r="AZ686" s="82"/>
      <c r="BA686" s="82"/>
      <c r="BB686" s="82"/>
      <c r="BC686" s="82"/>
      <c r="BD686" s="82"/>
      <c r="BE686" s="82"/>
      <c r="BH686" s="254">
        <f t="shared" si="215"/>
        <v>0</v>
      </c>
      <c r="BI686" s="254">
        <f t="shared" si="216"/>
        <v>0</v>
      </c>
    </row>
    <row r="687" spans="1:65" ht="18.75" hidden="1" customHeight="1" x14ac:dyDescent="0.25">
      <c r="A687" s="16"/>
      <c r="B687" s="10"/>
      <c r="C687" s="16"/>
      <c r="D687" s="16"/>
      <c r="E687" s="17"/>
      <c r="F687" s="111"/>
      <c r="G687" s="112"/>
      <c r="H687" s="112"/>
      <c r="I687" s="112"/>
      <c r="J687" s="113"/>
      <c r="K687" s="113"/>
      <c r="L687" s="113"/>
      <c r="M687" s="113"/>
      <c r="N687" s="113"/>
      <c r="O687" s="113"/>
      <c r="P687" s="113"/>
      <c r="Q687" s="113"/>
      <c r="R687" s="113"/>
      <c r="S687" s="113"/>
      <c r="T687" s="113"/>
      <c r="U687" s="113"/>
      <c r="AC687" s="54"/>
      <c r="AD687" s="219"/>
      <c r="AE687" s="54"/>
      <c r="AF687" s="82"/>
      <c r="AG687" s="82"/>
      <c r="AH687" s="82"/>
      <c r="AI687" s="82"/>
      <c r="AJ687" s="82"/>
      <c r="AK687" s="82"/>
      <c r="AL687" s="82"/>
      <c r="AM687" s="82"/>
      <c r="AN687" s="82"/>
      <c r="AO687" s="82"/>
      <c r="AP687" s="82"/>
      <c r="AQ687" s="82"/>
      <c r="AR687" s="82"/>
      <c r="AS687" s="82"/>
      <c r="AT687" s="82"/>
      <c r="AU687" s="82"/>
      <c r="AV687" s="82"/>
      <c r="AW687" s="82"/>
      <c r="AX687" s="82"/>
      <c r="AY687" s="82"/>
      <c r="AZ687" s="82"/>
      <c r="BA687" s="82"/>
      <c r="BB687" s="82"/>
      <c r="BC687" s="82"/>
      <c r="BD687" s="82"/>
      <c r="BE687" s="82"/>
      <c r="BH687" s="254">
        <f t="shared" si="215"/>
        <v>0</v>
      </c>
      <c r="BI687" s="254">
        <f t="shared" si="216"/>
        <v>0</v>
      </c>
    </row>
    <row r="688" spans="1:65" ht="18.75" hidden="1" customHeight="1" x14ac:dyDescent="0.25">
      <c r="A688" s="16"/>
      <c r="B688" s="10"/>
      <c r="C688" s="16"/>
      <c r="D688" s="16"/>
      <c r="E688" s="17"/>
      <c r="F688" s="111"/>
      <c r="G688" s="112"/>
      <c r="H688" s="112"/>
      <c r="I688" s="112"/>
      <c r="J688" s="113"/>
      <c r="K688" s="113"/>
      <c r="L688" s="113"/>
      <c r="M688" s="113"/>
      <c r="N688" s="113"/>
      <c r="O688" s="113"/>
      <c r="P688" s="113"/>
      <c r="Q688" s="113"/>
      <c r="R688" s="113"/>
      <c r="S688" s="113"/>
      <c r="T688" s="113"/>
      <c r="U688" s="113"/>
      <c r="AC688" s="54"/>
      <c r="AD688" s="219"/>
      <c r="AE688" s="54"/>
      <c r="AF688" s="82"/>
      <c r="AG688" s="82"/>
      <c r="AH688" s="82"/>
      <c r="AI688" s="82"/>
      <c r="AJ688" s="82"/>
      <c r="AK688" s="82"/>
      <c r="AL688" s="82"/>
      <c r="AM688" s="82"/>
      <c r="AN688" s="82"/>
      <c r="AO688" s="82"/>
      <c r="AP688" s="82"/>
      <c r="AQ688" s="82"/>
      <c r="AR688" s="82"/>
      <c r="AS688" s="82"/>
      <c r="AT688" s="82"/>
      <c r="AU688" s="82"/>
      <c r="AV688" s="82"/>
      <c r="AW688" s="82"/>
      <c r="AX688" s="82"/>
      <c r="AY688" s="82"/>
      <c r="AZ688" s="82"/>
      <c r="BA688" s="82"/>
      <c r="BB688" s="82"/>
      <c r="BC688" s="82"/>
      <c r="BD688" s="82"/>
      <c r="BE688" s="82"/>
      <c r="BH688" s="254">
        <f t="shared" si="215"/>
        <v>0</v>
      </c>
      <c r="BI688" s="254">
        <f t="shared" si="216"/>
        <v>0</v>
      </c>
    </row>
    <row r="689" spans="1:65" ht="18.75" hidden="1" customHeight="1" x14ac:dyDescent="0.25">
      <c r="A689" s="16"/>
      <c r="B689" s="10"/>
      <c r="C689" s="16"/>
      <c r="D689" s="16"/>
      <c r="E689" s="17"/>
      <c r="F689" s="111"/>
      <c r="G689" s="112"/>
      <c r="H689" s="112"/>
      <c r="I689" s="112"/>
      <c r="J689" s="113"/>
      <c r="K689" s="113"/>
      <c r="L689" s="113"/>
      <c r="M689" s="113"/>
      <c r="N689" s="113"/>
      <c r="O689" s="113"/>
      <c r="P689" s="113"/>
      <c r="Q689" s="113"/>
      <c r="R689" s="113"/>
      <c r="S689" s="113"/>
      <c r="T689" s="113"/>
      <c r="U689" s="113"/>
      <c r="AC689" s="54"/>
      <c r="AD689" s="219"/>
      <c r="AE689" s="54"/>
      <c r="AF689" s="82"/>
      <c r="AG689" s="82"/>
      <c r="AH689" s="82"/>
      <c r="AI689" s="82"/>
      <c r="AJ689" s="82"/>
      <c r="AK689" s="82"/>
      <c r="AL689" s="82"/>
      <c r="AM689" s="82"/>
      <c r="AN689" s="82"/>
      <c r="AO689" s="82"/>
      <c r="AP689" s="82"/>
      <c r="AQ689" s="82"/>
      <c r="AR689" s="82"/>
      <c r="AS689" s="82"/>
      <c r="AT689" s="82"/>
      <c r="AU689" s="82"/>
      <c r="AV689" s="82"/>
      <c r="AW689" s="82"/>
      <c r="AX689" s="82"/>
      <c r="AY689" s="82"/>
      <c r="AZ689" s="82"/>
      <c r="BA689" s="82"/>
      <c r="BB689" s="82"/>
      <c r="BC689" s="82"/>
      <c r="BD689" s="82"/>
      <c r="BE689" s="82"/>
      <c r="BH689" s="254">
        <f t="shared" si="215"/>
        <v>0</v>
      </c>
      <c r="BI689" s="254">
        <f t="shared" si="216"/>
        <v>0</v>
      </c>
    </row>
    <row r="690" spans="1:65" ht="18.75" hidden="1" customHeight="1" x14ac:dyDescent="0.25">
      <c r="A690" s="16"/>
      <c r="B690" s="15"/>
      <c r="C690" s="16"/>
      <c r="D690" s="16"/>
      <c r="E690" s="17"/>
      <c r="F690" s="111"/>
      <c r="G690" s="112"/>
      <c r="H690" s="112"/>
      <c r="I690" s="112"/>
      <c r="J690" s="113"/>
      <c r="K690" s="113"/>
      <c r="L690" s="113"/>
      <c r="M690" s="113"/>
      <c r="N690" s="113"/>
      <c r="O690" s="113"/>
      <c r="P690" s="113"/>
      <c r="Q690" s="113"/>
      <c r="R690" s="113"/>
      <c r="S690" s="113"/>
      <c r="T690" s="113"/>
      <c r="U690" s="113"/>
      <c r="AC690" s="54"/>
      <c r="AD690" s="219"/>
      <c r="AE690" s="54"/>
      <c r="AF690" s="82"/>
      <c r="AG690" s="82"/>
      <c r="AH690" s="82"/>
      <c r="AI690" s="82"/>
      <c r="AJ690" s="82"/>
      <c r="AK690" s="82"/>
      <c r="AL690" s="82"/>
      <c r="AM690" s="82"/>
      <c r="AN690" s="82"/>
      <c r="AO690" s="82"/>
      <c r="AP690" s="82"/>
      <c r="AQ690" s="82"/>
      <c r="AR690" s="82"/>
      <c r="AS690" s="82"/>
      <c r="AT690" s="82"/>
      <c r="AU690" s="82"/>
      <c r="AV690" s="82"/>
      <c r="AW690" s="82"/>
      <c r="AX690" s="82"/>
      <c r="AY690" s="82"/>
      <c r="AZ690" s="82"/>
      <c r="BA690" s="82"/>
      <c r="BB690" s="82"/>
      <c r="BC690" s="82"/>
      <c r="BD690" s="82"/>
      <c r="BE690" s="82"/>
      <c r="BH690" s="254">
        <f t="shared" si="215"/>
        <v>0</v>
      </c>
      <c r="BI690" s="254">
        <f t="shared" si="216"/>
        <v>0</v>
      </c>
    </row>
    <row r="691" spans="1:65" ht="15" hidden="1" customHeight="1" x14ac:dyDescent="0.25">
      <c r="A691" s="18" t="s">
        <v>9</v>
      </c>
      <c r="B691" s="520" t="s">
        <v>10</v>
      </c>
      <c r="C691" s="520"/>
      <c r="D691" s="520"/>
      <c r="E691" s="520"/>
      <c r="F691" s="520"/>
      <c r="G691" s="520"/>
      <c r="H691" s="520"/>
      <c r="I691" s="114"/>
      <c r="J691" s="115"/>
      <c r="K691" s="115"/>
      <c r="L691" s="115"/>
      <c r="M691" s="115"/>
      <c r="N691" s="115"/>
      <c r="O691" s="115"/>
      <c r="P691" s="115"/>
      <c r="Q691" s="115"/>
      <c r="R691" s="115"/>
      <c r="S691" s="115"/>
      <c r="T691" s="115"/>
      <c r="U691" s="115"/>
      <c r="AC691" s="54"/>
      <c r="AD691" s="219"/>
      <c r="AE691" s="54"/>
      <c r="AF691" s="82"/>
      <c r="AG691" s="82"/>
      <c r="AH691" s="82"/>
      <c r="AI691" s="82"/>
      <c r="AJ691" s="82"/>
      <c r="AK691" s="82"/>
      <c r="AL691" s="82"/>
      <c r="AM691" s="82"/>
      <c r="AN691" s="82"/>
      <c r="AO691" s="82"/>
      <c r="AP691" s="82"/>
      <c r="AQ691" s="82"/>
      <c r="AR691" s="82"/>
      <c r="AS691" s="82"/>
      <c r="AT691" s="82"/>
      <c r="AU691" s="82"/>
      <c r="AV691" s="82"/>
      <c r="AW691" s="82"/>
      <c r="AX691" s="82"/>
      <c r="AY691" s="82"/>
      <c r="AZ691" s="82"/>
      <c r="BA691" s="82"/>
      <c r="BB691" s="82"/>
      <c r="BC691" s="82"/>
      <c r="BD691" s="82"/>
      <c r="BE691" s="82"/>
      <c r="BH691" s="254">
        <f t="shared" si="215"/>
        <v>0</v>
      </c>
      <c r="BI691" s="254">
        <f t="shared" si="216"/>
        <v>0</v>
      </c>
    </row>
    <row r="692" spans="1:65" ht="15" hidden="1" customHeight="1" x14ac:dyDescent="0.25">
      <c r="A692" s="16"/>
      <c r="B692" s="67" t="s">
        <v>217</v>
      </c>
      <c r="C692" s="549" t="s">
        <v>218</v>
      </c>
      <c r="D692" s="549"/>
      <c r="E692" s="549"/>
      <c r="F692" s="549"/>
      <c r="G692" s="549"/>
      <c r="H692" s="549"/>
      <c r="I692" s="114"/>
      <c r="J692" s="115"/>
      <c r="K692" s="115"/>
      <c r="L692" s="115"/>
      <c r="M692" s="115"/>
      <c r="N692" s="115"/>
      <c r="O692" s="115"/>
      <c r="P692" s="115"/>
      <c r="Q692" s="115"/>
      <c r="R692" s="115"/>
      <c r="S692" s="115"/>
      <c r="T692" s="115"/>
      <c r="U692" s="115"/>
      <c r="AC692" s="54"/>
      <c r="AD692" s="219"/>
      <c r="AE692" s="54"/>
      <c r="AF692" s="82"/>
      <c r="AG692" s="82"/>
      <c r="AH692" s="82"/>
      <c r="AI692" s="82"/>
      <c r="AJ692" s="82"/>
      <c r="AK692" s="82"/>
      <c r="AL692" s="82"/>
      <c r="AM692" s="82"/>
      <c r="AN692" s="82"/>
      <c r="AO692" s="82"/>
      <c r="AP692" s="82"/>
      <c r="AQ692" s="82"/>
      <c r="AR692" s="82"/>
      <c r="AS692" s="82"/>
      <c r="AT692" s="82"/>
      <c r="AU692" s="82"/>
      <c r="AV692" s="82"/>
      <c r="AW692" s="82"/>
      <c r="AX692" s="82"/>
      <c r="AY692" s="82"/>
      <c r="AZ692" s="82"/>
      <c r="BA692" s="82"/>
      <c r="BB692" s="82"/>
      <c r="BC692" s="82"/>
      <c r="BD692" s="82"/>
      <c r="BE692" s="82"/>
      <c r="BH692" s="254">
        <f t="shared" si="215"/>
        <v>0</v>
      </c>
      <c r="BI692" s="254">
        <f t="shared" si="216"/>
        <v>0</v>
      </c>
    </row>
    <row r="693" spans="1:65" ht="21.75" hidden="1" customHeight="1" x14ac:dyDescent="0.25">
      <c r="A693" s="491" t="s">
        <v>12</v>
      </c>
      <c r="B693" s="506" t="s">
        <v>13</v>
      </c>
      <c r="C693" s="506" t="s">
        <v>14</v>
      </c>
      <c r="D693" s="509" t="s">
        <v>15</v>
      </c>
      <c r="E693" s="512" t="s">
        <v>16</v>
      </c>
      <c r="F693" s="129"/>
      <c r="G693" s="494" t="s">
        <v>433</v>
      </c>
      <c r="H693" s="494"/>
      <c r="I693" s="494"/>
      <c r="J693" s="130"/>
      <c r="K693" s="130"/>
      <c r="L693" s="130"/>
      <c r="M693" s="130"/>
      <c r="N693" s="130"/>
      <c r="O693" s="130"/>
      <c r="P693" s="130"/>
      <c r="Q693" s="130"/>
      <c r="R693" s="130"/>
      <c r="S693" s="130"/>
      <c r="T693" s="130"/>
      <c r="U693" s="130"/>
      <c r="AC693" s="54"/>
      <c r="AD693" s="219"/>
      <c r="AE693" s="54"/>
      <c r="AF693" s="82"/>
      <c r="AG693" s="82"/>
      <c r="AH693" s="82"/>
      <c r="AI693" s="82"/>
      <c r="AJ693" s="82"/>
      <c r="AK693" s="82"/>
      <c r="AL693" s="82"/>
      <c r="AM693" s="82"/>
      <c r="AN693" s="82"/>
      <c r="AO693" s="82"/>
      <c r="AP693" s="82"/>
      <c r="AQ693" s="82"/>
      <c r="AR693" s="82"/>
      <c r="AS693" s="82"/>
      <c r="AT693" s="82"/>
      <c r="AU693" s="82"/>
      <c r="AV693" s="82"/>
      <c r="AW693" s="82"/>
      <c r="AX693" s="82"/>
      <c r="AY693" s="82"/>
      <c r="AZ693" s="82"/>
      <c r="BA693" s="82"/>
      <c r="BB693" s="82"/>
      <c r="BC693" s="82"/>
      <c r="BD693" s="82"/>
      <c r="BE693" s="82"/>
      <c r="BH693" s="254">
        <f t="shared" si="215"/>
        <v>0</v>
      </c>
      <c r="BI693" s="254">
        <f t="shared" si="216"/>
        <v>0</v>
      </c>
    </row>
    <row r="694" spans="1:65" ht="39" hidden="1" customHeight="1" x14ac:dyDescent="0.25">
      <c r="A694" s="492"/>
      <c r="B694" s="507"/>
      <c r="C694" s="507"/>
      <c r="D694" s="510"/>
      <c r="E694" s="513"/>
      <c r="F694" s="131"/>
      <c r="G694" s="531" t="s">
        <v>441</v>
      </c>
      <c r="H694" s="531"/>
      <c r="I694" s="532"/>
      <c r="J694" s="132"/>
      <c r="K694" s="132"/>
      <c r="L694" s="132"/>
      <c r="M694" s="132"/>
      <c r="N694" s="132"/>
      <c r="O694" s="132"/>
      <c r="P694" s="132"/>
      <c r="Q694" s="132"/>
      <c r="R694" s="132"/>
      <c r="S694" s="132"/>
      <c r="T694" s="132"/>
      <c r="U694" s="132"/>
      <c r="AC694" s="54"/>
      <c r="AD694" s="219"/>
      <c r="AE694" s="54"/>
      <c r="AF694" s="82"/>
      <c r="AG694" s="82"/>
      <c r="AH694" s="82"/>
      <c r="AI694" s="82"/>
      <c r="AJ694" s="82"/>
      <c r="AK694" s="82"/>
      <c r="AL694" s="82"/>
      <c r="AM694" s="82"/>
      <c r="AN694" s="82"/>
      <c r="AO694" s="82"/>
      <c r="AP694" s="82"/>
      <c r="AQ694" s="82"/>
      <c r="AR694" s="82"/>
      <c r="AS694" s="82"/>
      <c r="AT694" s="82"/>
      <c r="AU694" s="82"/>
      <c r="AV694" s="82"/>
      <c r="AW694" s="82"/>
      <c r="AX694" s="82"/>
      <c r="AY694" s="82"/>
      <c r="AZ694" s="82"/>
      <c r="BA694" s="82"/>
      <c r="BB694" s="82"/>
      <c r="BC694" s="82"/>
      <c r="BD694" s="82"/>
      <c r="BE694" s="82"/>
      <c r="BH694" s="254">
        <f t="shared" ref="BH694:BH757" si="217">+BK694-AE694</f>
        <v>0</v>
      </c>
      <c r="BI694" s="254">
        <f t="shared" ref="BI694:BI757" si="218">+BL694-AD694</f>
        <v>0</v>
      </c>
    </row>
    <row r="695" spans="1:65" ht="27" hidden="1" customHeight="1" x14ac:dyDescent="0.25">
      <c r="A695" s="492"/>
      <c r="B695" s="507"/>
      <c r="C695" s="507"/>
      <c r="D695" s="510"/>
      <c r="E695" s="513"/>
      <c r="F695" s="131"/>
      <c r="G695" s="495">
        <v>2021</v>
      </c>
      <c r="H695" s="495">
        <v>2022</v>
      </c>
      <c r="I695" s="495">
        <v>2023</v>
      </c>
      <c r="J695" s="133"/>
      <c r="K695" s="133"/>
      <c r="L695" s="133"/>
      <c r="M695" s="133"/>
      <c r="N695" s="133"/>
      <c r="O695" s="133"/>
      <c r="P695" s="133"/>
      <c r="Q695" s="133"/>
      <c r="R695" s="133"/>
      <c r="S695" s="133"/>
      <c r="T695" s="133"/>
      <c r="U695" s="133"/>
      <c r="AC695" s="54"/>
      <c r="AD695" s="219"/>
      <c r="AE695" s="54"/>
      <c r="AF695" s="82"/>
      <c r="AG695" s="82"/>
      <c r="AH695" s="82"/>
      <c r="AI695" s="82"/>
      <c r="AJ695" s="82"/>
      <c r="AK695" s="82"/>
      <c r="AL695" s="82"/>
      <c r="AM695" s="82"/>
      <c r="AN695" s="82"/>
      <c r="AO695" s="82"/>
      <c r="AP695" s="82"/>
      <c r="AQ695" s="82"/>
      <c r="AR695" s="82"/>
      <c r="AS695" s="82"/>
      <c r="AT695" s="82"/>
      <c r="AU695" s="82"/>
      <c r="AV695" s="82"/>
      <c r="AW695" s="82"/>
      <c r="AX695" s="82"/>
      <c r="AY695" s="82"/>
      <c r="AZ695" s="82"/>
      <c r="BA695" s="82"/>
      <c r="BB695" s="82"/>
      <c r="BC695" s="82"/>
      <c r="BD695" s="82"/>
      <c r="BE695" s="82"/>
      <c r="BH695" s="254">
        <f t="shared" si="217"/>
        <v>0</v>
      </c>
      <c r="BI695" s="254">
        <f t="shared" si="218"/>
        <v>0</v>
      </c>
    </row>
    <row r="696" spans="1:65" ht="51.75" hidden="1" customHeight="1" x14ac:dyDescent="0.25">
      <c r="A696" s="493"/>
      <c r="B696" s="508"/>
      <c r="C696" s="508"/>
      <c r="D696" s="511"/>
      <c r="E696" s="514"/>
      <c r="F696" s="134"/>
      <c r="G696" s="496"/>
      <c r="H696" s="496"/>
      <c r="I696" s="496"/>
      <c r="J696" s="135"/>
      <c r="K696" s="135"/>
      <c r="L696" s="135"/>
      <c r="M696" s="135"/>
      <c r="N696" s="135"/>
      <c r="O696" s="135"/>
      <c r="P696" s="135"/>
      <c r="Q696" s="135"/>
      <c r="R696" s="135"/>
      <c r="S696" s="135"/>
      <c r="T696" s="135"/>
      <c r="U696" s="135"/>
      <c r="AC696" s="54"/>
      <c r="AD696" s="219"/>
      <c r="AE696" s="54"/>
      <c r="AF696" s="82"/>
      <c r="AG696" s="82"/>
      <c r="AH696" s="82"/>
      <c r="AI696" s="82"/>
      <c r="AJ696" s="82"/>
      <c r="AK696" s="82"/>
      <c r="AL696" s="82"/>
      <c r="AM696" s="82"/>
      <c r="AN696" s="82"/>
      <c r="AO696" s="82"/>
      <c r="AP696" s="82"/>
      <c r="AQ696" s="82"/>
      <c r="AR696" s="82"/>
      <c r="AS696" s="82"/>
      <c r="AT696" s="82"/>
      <c r="AU696" s="82"/>
      <c r="AV696" s="82"/>
      <c r="AW696" s="82"/>
      <c r="AX696" s="82"/>
      <c r="AY696" s="82"/>
      <c r="AZ696" s="82"/>
      <c r="BA696" s="82"/>
      <c r="BB696" s="82"/>
      <c r="BC696" s="82"/>
      <c r="BD696" s="82"/>
      <c r="BE696" s="82"/>
      <c r="BH696" s="254">
        <f t="shared" si="217"/>
        <v>0</v>
      </c>
      <c r="BI696" s="254">
        <f t="shared" si="218"/>
        <v>0</v>
      </c>
    </row>
    <row r="697" spans="1:65" ht="42.75" hidden="1" customHeight="1" x14ac:dyDescent="0.25">
      <c r="A697" s="516">
        <v>9002</v>
      </c>
      <c r="B697" s="497" t="s">
        <v>277</v>
      </c>
      <c r="C697" s="35" t="s">
        <v>369</v>
      </c>
      <c r="D697" s="13" t="s">
        <v>370</v>
      </c>
      <c r="E697" s="9" t="s">
        <v>46</v>
      </c>
      <c r="F697" s="125"/>
      <c r="G697" s="121"/>
      <c r="H697" s="121">
        <v>4</v>
      </c>
      <c r="I697" s="116"/>
      <c r="J697" s="117"/>
      <c r="K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AC697" s="54"/>
      <c r="AD697" s="219"/>
      <c r="AE697" s="54"/>
      <c r="AF697" s="82"/>
      <c r="AG697" s="82"/>
      <c r="AH697" s="82"/>
      <c r="AI697" s="82"/>
      <c r="AJ697" s="82"/>
      <c r="AK697" s="82"/>
      <c r="AL697" s="82"/>
      <c r="AM697" s="82"/>
      <c r="AN697" s="82"/>
      <c r="AO697" s="82"/>
      <c r="AP697" s="82"/>
      <c r="AQ697" s="82"/>
      <c r="AR697" s="82"/>
      <c r="AS697" s="82"/>
      <c r="AT697" s="82"/>
      <c r="AU697" s="82"/>
      <c r="AV697" s="82"/>
      <c r="AW697" s="82"/>
      <c r="AX697" s="82"/>
      <c r="AY697" s="82"/>
      <c r="AZ697" s="82"/>
      <c r="BA697" s="82"/>
      <c r="BB697" s="82"/>
      <c r="BC697" s="82"/>
      <c r="BD697" s="82"/>
      <c r="BE697" s="82"/>
      <c r="BH697" s="254">
        <f t="shared" si="217"/>
        <v>0</v>
      </c>
      <c r="BI697" s="254">
        <f t="shared" si="218"/>
        <v>0</v>
      </c>
    </row>
    <row r="698" spans="1:65" ht="19.5" hidden="1" customHeight="1" x14ac:dyDescent="0.25">
      <c r="A698" s="516"/>
      <c r="B698" s="497"/>
      <c r="C698" s="35" t="s">
        <v>242</v>
      </c>
      <c r="D698" s="13" t="s">
        <v>243</v>
      </c>
      <c r="E698" s="9" t="s">
        <v>244</v>
      </c>
      <c r="F698" s="125"/>
      <c r="G698" s="121"/>
      <c r="H698" s="121">
        <v>12</v>
      </c>
      <c r="I698" s="116"/>
      <c r="J698" s="117"/>
      <c r="K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AC698" s="54"/>
      <c r="AD698" s="219"/>
      <c r="AE698" s="54"/>
      <c r="AF698" s="82"/>
      <c r="AG698" s="82"/>
      <c r="AH698" s="82"/>
      <c r="AI698" s="82"/>
      <c r="AJ698" s="82"/>
      <c r="AK698" s="82"/>
      <c r="AL698" s="82"/>
      <c r="AM698" s="82"/>
      <c r="AN698" s="82"/>
      <c r="AO698" s="82"/>
      <c r="AP698" s="82"/>
      <c r="AQ698" s="82"/>
      <c r="AR698" s="82"/>
      <c r="AS698" s="82"/>
      <c r="AT698" s="82"/>
      <c r="AU698" s="82"/>
      <c r="AV698" s="82"/>
      <c r="AW698" s="82"/>
      <c r="AX698" s="82"/>
      <c r="AY698" s="82"/>
      <c r="AZ698" s="82"/>
      <c r="BA698" s="82"/>
      <c r="BB698" s="82"/>
      <c r="BC698" s="82"/>
      <c r="BD698" s="82"/>
      <c r="BE698" s="82"/>
      <c r="BH698" s="254">
        <f t="shared" si="217"/>
        <v>0</v>
      </c>
      <c r="BI698" s="254">
        <f t="shared" si="218"/>
        <v>0</v>
      </c>
    </row>
    <row r="699" spans="1:65" ht="32.25" hidden="1" customHeight="1" x14ac:dyDescent="0.25">
      <c r="A699" s="516"/>
      <c r="B699" s="497"/>
      <c r="C699" s="27" t="s">
        <v>221</v>
      </c>
      <c r="D699" s="13" t="s">
        <v>222</v>
      </c>
      <c r="E699" s="9" t="s">
        <v>46</v>
      </c>
      <c r="F699" s="125"/>
      <c r="G699" s="121"/>
      <c r="H699" s="121">
        <v>12</v>
      </c>
      <c r="I699" s="116"/>
      <c r="J699" s="117"/>
      <c r="K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AC699" s="54"/>
      <c r="AD699" s="219"/>
      <c r="AE699" s="54"/>
      <c r="AF699" s="82"/>
      <c r="AG699" s="82"/>
      <c r="AH699" s="82"/>
      <c r="AI699" s="82"/>
      <c r="AJ699" s="82"/>
      <c r="AK699" s="82"/>
      <c r="AL699" s="82"/>
      <c r="AM699" s="82"/>
      <c r="AN699" s="82"/>
      <c r="AO699" s="82"/>
      <c r="AP699" s="82"/>
      <c r="AQ699" s="82"/>
      <c r="AR699" s="82"/>
      <c r="AS699" s="82"/>
      <c r="AT699" s="82"/>
      <c r="AU699" s="82"/>
      <c r="AV699" s="82"/>
      <c r="AW699" s="82"/>
      <c r="AX699" s="82"/>
      <c r="AY699" s="82"/>
      <c r="AZ699" s="82"/>
      <c r="BA699" s="82"/>
      <c r="BB699" s="82"/>
      <c r="BC699" s="82"/>
      <c r="BD699" s="82"/>
      <c r="BE699" s="82"/>
      <c r="BH699" s="254">
        <f t="shared" si="217"/>
        <v>0</v>
      </c>
      <c r="BI699" s="254">
        <f t="shared" si="218"/>
        <v>0</v>
      </c>
    </row>
    <row r="700" spans="1:65" ht="27.75" hidden="1" customHeight="1" x14ac:dyDescent="0.25">
      <c r="A700" s="516"/>
      <c r="B700" s="497"/>
      <c r="C700" s="35" t="s">
        <v>371</v>
      </c>
      <c r="D700" s="13" t="s">
        <v>372</v>
      </c>
      <c r="E700" s="9" t="s">
        <v>144</v>
      </c>
      <c r="F700" s="125"/>
      <c r="G700" s="125"/>
      <c r="H700" s="125">
        <v>350000</v>
      </c>
      <c r="I700" s="108"/>
      <c r="J700" s="109"/>
      <c r="K700" s="109"/>
      <c r="L700" s="109"/>
      <c r="M700" s="109"/>
      <c r="N700" s="109"/>
      <c r="O700" s="109"/>
      <c r="P700" s="109"/>
      <c r="Q700" s="109"/>
      <c r="R700" s="109"/>
      <c r="S700" s="109"/>
      <c r="T700" s="109"/>
      <c r="U700" s="109"/>
      <c r="AC700" s="54"/>
      <c r="AD700" s="219"/>
      <c r="AE700" s="54"/>
      <c r="AF700" s="82"/>
      <c r="AG700" s="82"/>
      <c r="AH700" s="82"/>
      <c r="AI700" s="82"/>
      <c r="AJ700" s="82"/>
      <c r="AK700" s="82"/>
      <c r="AL700" s="82"/>
      <c r="AM700" s="82"/>
      <c r="AN700" s="82"/>
      <c r="AO700" s="82"/>
      <c r="AP700" s="82"/>
      <c r="AQ700" s="82"/>
      <c r="AR700" s="82"/>
      <c r="AS700" s="82"/>
      <c r="AT700" s="82"/>
      <c r="AU700" s="82"/>
      <c r="AV700" s="82"/>
      <c r="AW700" s="82"/>
      <c r="AX700" s="82"/>
      <c r="AY700" s="82"/>
      <c r="AZ700" s="82"/>
      <c r="BA700" s="82"/>
      <c r="BB700" s="82"/>
      <c r="BC700" s="82"/>
      <c r="BD700" s="82"/>
      <c r="BE700" s="82"/>
      <c r="BH700" s="254">
        <f t="shared" si="217"/>
        <v>0</v>
      </c>
      <c r="BI700" s="254">
        <f t="shared" si="218"/>
        <v>0</v>
      </c>
    </row>
    <row r="701" spans="1:65" ht="55.5" hidden="1" customHeight="1" x14ac:dyDescent="0.25">
      <c r="A701" s="516"/>
      <c r="B701" s="497"/>
      <c r="C701" s="35" t="s">
        <v>373</v>
      </c>
      <c r="D701" s="13" t="s">
        <v>374</v>
      </c>
      <c r="E701" s="9" t="s">
        <v>144</v>
      </c>
      <c r="F701" s="125"/>
      <c r="G701" s="125"/>
      <c r="H701" s="125">
        <v>90000</v>
      </c>
      <c r="I701" s="108"/>
      <c r="J701" s="109"/>
      <c r="K701" s="109"/>
      <c r="L701" s="109"/>
      <c r="M701" s="109"/>
      <c r="N701" s="109"/>
      <c r="O701" s="109"/>
      <c r="P701" s="109"/>
      <c r="Q701" s="109"/>
      <c r="R701" s="109"/>
      <c r="S701" s="109"/>
      <c r="T701" s="109"/>
      <c r="U701" s="109"/>
      <c r="AC701" s="54"/>
      <c r="AD701" s="219"/>
      <c r="AE701" s="54"/>
      <c r="AF701" s="82"/>
      <c r="AG701" s="82"/>
      <c r="AH701" s="82"/>
      <c r="AI701" s="82"/>
      <c r="AJ701" s="82"/>
      <c r="AK701" s="82"/>
      <c r="AL701" s="82"/>
      <c r="AM701" s="82"/>
      <c r="AN701" s="82"/>
      <c r="AO701" s="82"/>
      <c r="AP701" s="82"/>
      <c r="AQ701" s="82"/>
      <c r="AR701" s="82"/>
      <c r="AS701" s="82"/>
      <c r="AT701" s="82"/>
      <c r="AU701" s="82"/>
      <c r="AV701" s="82"/>
      <c r="AW701" s="82"/>
      <c r="AX701" s="82"/>
      <c r="AY701" s="82"/>
      <c r="AZ701" s="82"/>
      <c r="BA701" s="82"/>
      <c r="BB701" s="82"/>
      <c r="BC701" s="82"/>
      <c r="BD701" s="82"/>
      <c r="BE701" s="82"/>
      <c r="BH701" s="254">
        <f t="shared" si="217"/>
        <v>0</v>
      </c>
      <c r="BI701" s="254">
        <f t="shared" si="218"/>
        <v>0</v>
      </c>
    </row>
    <row r="702" spans="1:65" s="47" customFormat="1" ht="15" hidden="1" customHeight="1" x14ac:dyDescent="0.25">
      <c r="A702" s="516"/>
      <c r="B702" s="497"/>
      <c r="C702" s="517" t="s">
        <v>375</v>
      </c>
      <c r="D702" s="523" t="s">
        <v>17</v>
      </c>
      <c r="E702" s="548"/>
      <c r="F702" s="150"/>
      <c r="G702" s="148"/>
      <c r="H702" s="148">
        <v>8</v>
      </c>
      <c r="I702" s="116"/>
      <c r="J702" s="117"/>
      <c r="K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Y702" s="6"/>
      <c r="Z702" s="6"/>
      <c r="AA702" s="44"/>
      <c r="AB702" s="44"/>
      <c r="AC702" s="54"/>
      <c r="AD702" s="219"/>
      <c r="AE702" s="54"/>
      <c r="AF702" s="82"/>
      <c r="AG702" s="82"/>
      <c r="AH702" s="82"/>
      <c r="AI702" s="82"/>
      <c r="AJ702" s="82"/>
      <c r="AK702" s="82"/>
      <c r="AL702" s="82"/>
      <c r="AM702" s="82"/>
      <c r="AN702" s="82"/>
      <c r="AO702" s="82"/>
      <c r="AP702" s="82"/>
      <c r="AQ702" s="82"/>
      <c r="AR702" s="82"/>
      <c r="AS702" s="82"/>
      <c r="AT702" s="82"/>
      <c r="AU702" s="82"/>
      <c r="AV702" s="82"/>
      <c r="AW702" s="82"/>
      <c r="AX702" s="82"/>
      <c r="AY702" s="82"/>
      <c r="AZ702" s="82"/>
      <c r="BA702" s="82"/>
      <c r="BB702" s="82"/>
      <c r="BC702" s="82"/>
      <c r="BD702" s="82"/>
      <c r="BE702" s="82"/>
      <c r="BF702" s="44"/>
      <c r="BG702" s="44"/>
      <c r="BH702" s="254">
        <f t="shared" si="217"/>
        <v>0</v>
      </c>
      <c r="BI702" s="254">
        <f t="shared" si="218"/>
        <v>0</v>
      </c>
      <c r="BJ702" s="170"/>
      <c r="BK702" s="169"/>
      <c r="BL702" s="169"/>
      <c r="BM702" s="44"/>
    </row>
    <row r="703" spans="1:65" ht="78" hidden="1" customHeight="1" x14ac:dyDescent="0.25">
      <c r="A703" s="516"/>
      <c r="B703" s="497"/>
      <c r="C703" s="517"/>
      <c r="D703" s="13" t="s">
        <v>376</v>
      </c>
      <c r="E703" s="9" t="s">
        <v>46</v>
      </c>
      <c r="F703" s="125"/>
      <c r="G703" s="121"/>
      <c r="H703" s="121">
        <v>4</v>
      </c>
      <c r="I703" s="116"/>
      <c r="J703" s="117"/>
      <c r="K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AC703" s="81"/>
      <c r="AD703" s="263"/>
      <c r="AE703" s="81"/>
      <c r="AF703" s="192"/>
      <c r="AG703" s="192"/>
      <c r="AH703" s="192"/>
      <c r="AI703" s="192"/>
      <c r="AJ703" s="192"/>
      <c r="AK703" s="192"/>
      <c r="AL703" s="192"/>
      <c r="AM703" s="192"/>
      <c r="AN703" s="192"/>
      <c r="AO703" s="192"/>
      <c r="AP703" s="192"/>
      <c r="AQ703" s="192"/>
      <c r="AR703" s="192"/>
      <c r="AS703" s="192"/>
      <c r="AT703" s="192"/>
      <c r="AU703" s="192"/>
      <c r="AV703" s="192"/>
      <c r="AW703" s="192"/>
      <c r="AX703" s="192"/>
      <c r="AY703" s="192"/>
      <c r="AZ703" s="192"/>
      <c r="BA703" s="192"/>
      <c r="BB703" s="192"/>
      <c r="BC703" s="192"/>
      <c r="BD703" s="192"/>
      <c r="BE703" s="192"/>
      <c r="BH703" s="254">
        <f t="shared" si="217"/>
        <v>0</v>
      </c>
      <c r="BI703" s="254">
        <f t="shared" si="218"/>
        <v>0</v>
      </c>
    </row>
    <row r="704" spans="1:65" ht="75" hidden="1" customHeight="1" x14ac:dyDescent="0.25">
      <c r="A704" s="516"/>
      <c r="B704" s="497"/>
      <c r="C704" s="517"/>
      <c r="D704" s="13" t="s">
        <v>377</v>
      </c>
      <c r="E704" s="9" t="s">
        <v>46</v>
      </c>
      <c r="F704" s="125"/>
      <c r="G704" s="121"/>
      <c r="H704" s="121">
        <v>3</v>
      </c>
      <c r="I704" s="116"/>
      <c r="J704" s="117"/>
      <c r="K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AC704" s="81"/>
      <c r="AD704" s="263"/>
      <c r="AE704" s="81"/>
      <c r="AF704" s="192"/>
      <c r="AG704" s="192"/>
      <c r="AH704" s="192"/>
      <c r="AI704" s="192"/>
      <c r="AJ704" s="192"/>
      <c r="AK704" s="192"/>
      <c r="AL704" s="192"/>
      <c r="AM704" s="192"/>
      <c r="AN704" s="192"/>
      <c r="AO704" s="192"/>
      <c r="AP704" s="192"/>
      <c r="AQ704" s="192"/>
      <c r="AR704" s="192"/>
      <c r="AS704" s="192"/>
      <c r="AT704" s="192"/>
      <c r="AU704" s="192"/>
      <c r="AV704" s="192"/>
      <c r="AW704" s="192"/>
      <c r="AX704" s="192"/>
      <c r="AY704" s="192"/>
      <c r="AZ704" s="192"/>
      <c r="BA704" s="192"/>
      <c r="BB704" s="192"/>
      <c r="BC704" s="192"/>
      <c r="BD704" s="192"/>
      <c r="BE704" s="192"/>
      <c r="BH704" s="254">
        <f t="shared" si="217"/>
        <v>0</v>
      </c>
      <c r="BI704" s="254">
        <f t="shared" si="218"/>
        <v>0</v>
      </c>
    </row>
    <row r="705" spans="1:65" ht="56.25" hidden="1" customHeight="1" x14ac:dyDescent="0.25">
      <c r="A705" s="516"/>
      <c r="B705" s="497"/>
      <c r="C705" s="517"/>
      <c r="D705" s="13" t="s">
        <v>378</v>
      </c>
      <c r="E705" s="9" t="s">
        <v>46</v>
      </c>
      <c r="F705" s="125"/>
      <c r="G705" s="121"/>
      <c r="H705" s="121">
        <v>1</v>
      </c>
      <c r="I705" s="116"/>
      <c r="J705" s="117"/>
      <c r="K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AF705" s="82"/>
      <c r="AG705" s="82"/>
      <c r="AH705" s="220"/>
      <c r="AI705" s="220"/>
      <c r="AJ705" s="220"/>
      <c r="AK705" s="220"/>
      <c r="AL705" s="220"/>
      <c r="AM705" s="220"/>
      <c r="AN705" s="220"/>
      <c r="AO705" s="220"/>
      <c r="AP705" s="220"/>
      <c r="AQ705" s="220"/>
      <c r="AR705" s="220"/>
      <c r="AS705" s="220"/>
      <c r="AT705" s="220"/>
      <c r="AU705" s="220"/>
      <c r="AV705" s="220"/>
      <c r="AW705" s="220"/>
      <c r="AX705" s="220"/>
      <c r="AY705" s="220"/>
      <c r="AZ705" s="220"/>
      <c r="BA705" s="220"/>
      <c r="BB705" s="220"/>
      <c r="BC705" s="220"/>
      <c r="BD705" s="220"/>
      <c r="BE705" s="220"/>
      <c r="BH705" s="254">
        <f t="shared" si="217"/>
        <v>0</v>
      </c>
      <c r="BI705" s="254">
        <f t="shared" si="218"/>
        <v>0</v>
      </c>
    </row>
    <row r="706" spans="1:65" ht="18.75" hidden="1" customHeight="1" x14ac:dyDescent="0.25">
      <c r="A706" s="504" t="s">
        <v>17</v>
      </c>
      <c r="B706" s="504"/>
      <c r="C706" s="504"/>
      <c r="D706" s="504"/>
      <c r="E706" s="504"/>
      <c r="F706" s="145"/>
      <c r="G706" s="145"/>
      <c r="H706" s="145"/>
      <c r="I706" s="108"/>
      <c r="J706" s="109"/>
      <c r="K706" s="109"/>
      <c r="L706" s="109"/>
      <c r="M706" s="109"/>
      <c r="N706" s="109"/>
      <c r="O706" s="109"/>
      <c r="P706" s="109"/>
      <c r="Q706" s="109"/>
      <c r="R706" s="109"/>
      <c r="S706" s="109"/>
      <c r="T706" s="109"/>
      <c r="U706" s="109"/>
      <c r="AF706" s="82"/>
      <c r="AG706" s="82"/>
      <c r="AH706" s="220"/>
      <c r="AI706" s="220"/>
      <c r="AJ706" s="220"/>
      <c r="AK706" s="220"/>
      <c r="AL706" s="220"/>
      <c r="AM706" s="220"/>
      <c r="AN706" s="220"/>
      <c r="AO706" s="220"/>
      <c r="AP706" s="220"/>
      <c r="AQ706" s="220"/>
      <c r="AR706" s="220"/>
      <c r="AS706" s="220"/>
      <c r="AT706" s="220"/>
      <c r="AU706" s="220"/>
      <c r="AV706" s="220"/>
      <c r="AW706" s="220"/>
      <c r="AX706" s="220"/>
      <c r="AY706" s="220"/>
      <c r="AZ706" s="220"/>
      <c r="BA706" s="220"/>
      <c r="BB706" s="220"/>
      <c r="BC706" s="220"/>
      <c r="BD706" s="220"/>
      <c r="BE706" s="220"/>
      <c r="BH706" s="254">
        <f t="shared" si="217"/>
        <v>0</v>
      </c>
      <c r="BI706" s="254">
        <f t="shared" si="218"/>
        <v>0</v>
      </c>
    </row>
    <row r="707" spans="1:65" ht="30" hidden="1" customHeight="1" x14ac:dyDescent="0.25">
      <c r="A707" s="17"/>
      <c r="B707" s="15"/>
      <c r="C707" s="16"/>
      <c r="D707" s="16"/>
      <c r="E707" s="17"/>
      <c r="F707" s="111"/>
      <c r="G707" s="112"/>
      <c r="H707" s="112"/>
      <c r="I707" s="112"/>
      <c r="J707" s="113"/>
      <c r="K707" s="113"/>
      <c r="L707" s="113"/>
      <c r="M707" s="113"/>
      <c r="N707" s="113"/>
      <c r="O707" s="113"/>
      <c r="P707" s="113"/>
      <c r="Q707" s="113"/>
      <c r="R707" s="113"/>
      <c r="S707" s="113"/>
      <c r="T707" s="113"/>
      <c r="U707" s="113"/>
      <c r="AC707" s="54"/>
      <c r="AD707" s="219"/>
      <c r="AE707" s="54"/>
      <c r="AF707" s="256"/>
      <c r="AG707" s="256"/>
      <c r="AH707" s="256"/>
      <c r="AI707" s="256"/>
      <c r="AJ707" s="256"/>
      <c r="AK707" s="256"/>
      <c r="AL707" s="256"/>
      <c r="AM707" s="256"/>
      <c r="AN707" s="256"/>
      <c r="AO707" s="256"/>
      <c r="AP707" s="256"/>
      <c r="AQ707" s="256"/>
      <c r="AR707" s="256"/>
      <c r="AS707" s="256"/>
      <c r="AT707" s="256"/>
      <c r="AU707" s="256"/>
      <c r="AV707" s="256"/>
      <c r="AW707" s="256"/>
      <c r="AX707" s="256"/>
      <c r="AY707" s="256"/>
      <c r="AZ707" s="256"/>
      <c r="BA707" s="256"/>
      <c r="BB707" s="256"/>
      <c r="BC707" s="256"/>
      <c r="BD707" s="82"/>
      <c r="BE707" s="82"/>
      <c r="BH707" s="254">
        <f t="shared" si="217"/>
        <v>0</v>
      </c>
      <c r="BI707" s="254">
        <f t="shared" si="218"/>
        <v>0</v>
      </c>
    </row>
    <row r="708" spans="1:65" ht="18.75" hidden="1" customHeight="1" x14ac:dyDescent="0.25">
      <c r="A708" s="23" t="s">
        <v>8</v>
      </c>
      <c r="B708" s="519" t="s">
        <v>379</v>
      </c>
      <c r="C708" s="519"/>
      <c r="D708" s="519"/>
      <c r="E708" s="17"/>
      <c r="F708" s="111"/>
      <c r="G708" s="112"/>
      <c r="H708" s="112"/>
      <c r="I708" s="112"/>
      <c r="J708" s="113"/>
      <c r="K708" s="113"/>
      <c r="L708" s="113"/>
      <c r="M708" s="113"/>
      <c r="N708" s="113"/>
      <c r="O708" s="113"/>
      <c r="P708" s="113"/>
      <c r="Q708" s="113"/>
      <c r="R708" s="113"/>
      <c r="S708" s="113"/>
      <c r="T708" s="113"/>
      <c r="U708" s="113"/>
      <c r="AC708" s="54"/>
      <c r="AD708" s="219"/>
      <c r="AE708" s="54"/>
      <c r="AF708" s="258"/>
      <c r="AG708" s="258"/>
      <c r="AH708" s="258"/>
      <c r="AI708" s="258"/>
      <c r="AJ708" s="258"/>
      <c r="AK708" s="258"/>
      <c r="AL708" s="258"/>
      <c r="AM708" s="258"/>
      <c r="AN708" s="258"/>
      <c r="AO708" s="258"/>
      <c r="AP708" s="258"/>
      <c r="AQ708" s="258"/>
      <c r="AR708" s="258"/>
      <c r="AS708" s="258"/>
      <c r="AT708" s="258"/>
      <c r="AU708" s="258"/>
      <c r="AV708" s="258"/>
      <c r="AW708" s="258"/>
      <c r="AX708" s="258"/>
      <c r="AY708" s="258"/>
      <c r="AZ708" s="258"/>
      <c r="BA708" s="258"/>
      <c r="BB708" s="258"/>
      <c r="BC708" s="256"/>
      <c r="BD708" s="82"/>
      <c r="BE708" s="82"/>
      <c r="BH708" s="254">
        <f t="shared" si="217"/>
        <v>0</v>
      </c>
      <c r="BI708" s="254">
        <f t="shared" si="218"/>
        <v>0</v>
      </c>
    </row>
    <row r="709" spans="1:65" ht="15" hidden="1" customHeight="1" x14ac:dyDescent="0.25">
      <c r="A709" s="18" t="s">
        <v>9</v>
      </c>
      <c r="B709" s="520" t="s">
        <v>10</v>
      </c>
      <c r="C709" s="520"/>
      <c r="D709" s="520"/>
      <c r="E709" s="520"/>
      <c r="F709" s="520"/>
      <c r="G709" s="520"/>
      <c r="H709" s="520"/>
      <c r="I709" s="114"/>
      <c r="J709" s="115"/>
      <c r="K709" s="115"/>
      <c r="L709" s="115"/>
      <c r="M709" s="115"/>
      <c r="N709" s="115"/>
      <c r="O709" s="115"/>
      <c r="P709" s="115"/>
      <c r="Q709" s="115"/>
      <c r="R709" s="115"/>
      <c r="S709" s="115"/>
      <c r="T709" s="115"/>
      <c r="U709" s="115"/>
      <c r="AC709" s="54"/>
      <c r="AD709" s="219"/>
      <c r="AE709" s="54"/>
      <c r="AF709" s="267"/>
      <c r="AG709" s="257"/>
      <c r="AH709" s="257"/>
      <c r="AI709" s="257"/>
      <c r="AJ709" s="257"/>
      <c r="AK709" s="257"/>
      <c r="AL709" s="257"/>
      <c r="AM709" s="257"/>
      <c r="AN709" s="257"/>
      <c r="AO709" s="257"/>
      <c r="AP709" s="257"/>
      <c r="AQ709" s="257"/>
      <c r="AR709" s="257"/>
      <c r="AS709" s="257"/>
      <c r="AT709" s="257"/>
      <c r="AU709" s="257"/>
      <c r="AV709" s="257"/>
      <c r="AW709" s="257"/>
      <c r="AX709" s="257"/>
      <c r="AY709" s="257"/>
      <c r="AZ709" s="257"/>
      <c r="BA709" s="257"/>
      <c r="BB709" s="257"/>
      <c r="BC709" s="272"/>
      <c r="BD709" s="82"/>
      <c r="BE709" s="82"/>
      <c r="BH709" s="254">
        <f t="shared" si="217"/>
        <v>0</v>
      </c>
      <c r="BI709" s="254">
        <f t="shared" si="218"/>
        <v>0</v>
      </c>
    </row>
    <row r="710" spans="1:65" ht="15" hidden="1" customHeight="1" x14ac:dyDescent="0.25">
      <c r="A710" s="16"/>
      <c r="B710" s="67" t="s">
        <v>217</v>
      </c>
      <c r="C710" s="505" t="s">
        <v>218</v>
      </c>
      <c r="D710" s="505"/>
      <c r="E710" s="505"/>
      <c r="F710" s="505"/>
      <c r="G710" s="505"/>
      <c r="H710" s="505"/>
      <c r="I710" s="114"/>
      <c r="J710" s="115"/>
      <c r="K710" s="115"/>
      <c r="L710" s="115"/>
      <c r="M710" s="115"/>
      <c r="N710" s="115"/>
      <c r="O710" s="115"/>
      <c r="P710" s="115"/>
      <c r="Q710" s="115"/>
      <c r="R710" s="115"/>
      <c r="S710" s="115"/>
      <c r="T710" s="115"/>
      <c r="U710" s="115"/>
      <c r="AC710" s="54"/>
      <c r="AD710" s="219"/>
      <c r="AE710" s="54"/>
      <c r="AF710" s="268"/>
      <c r="AG710" s="240"/>
      <c r="AH710" s="240"/>
      <c r="AI710" s="240"/>
      <c r="AJ710" s="240"/>
      <c r="AK710" s="240"/>
      <c r="AL710" s="240"/>
      <c r="AM710" s="240"/>
      <c r="AN710" s="240"/>
      <c r="AO710" s="240"/>
      <c r="AP710" s="240"/>
      <c r="AQ710" s="240"/>
      <c r="AR710" s="240"/>
      <c r="AS710" s="240"/>
      <c r="AT710" s="240"/>
      <c r="AU710" s="240"/>
      <c r="AV710" s="240"/>
      <c r="AW710" s="240"/>
      <c r="AX710" s="240"/>
      <c r="AY710" s="240"/>
      <c r="AZ710" s="240"/>
      <c r="BA710" s="240"/>
      <c r="BB710" s="240"/>
      <c r="BC710" s="270"/>
      <c r="BD710" s="82"/>
      <c r="BE710" s="82"/>
      <c r="BH710" s="254">
        <f t="shared" si="217"/>
        <v>0</v>
      </c>
      <c r="BI710" s="254">
        <f t="shared" si="218"/>
        <v>0</v>
      </c>
    </row>
    <row r="711" spans="1:65" ht="21.75" hidden="1" customHeight="1" x14ac:dyDescent="0.25">
      <c r="A711" s="491" t="s">
        <v>12</v>
      </c>
      <c r="B711" s="506" t="s">
        <v>13</v>
      </c>
      <c r="C711" s="506" t="s">
        <v>14</v>
      </c>
      <c r="D711" s="509" t="s">
        <v>15</v>
      </c>
      <c r="E711" s="512" t="s">
        <v>16</v>
      </c>
      <c r="F711" s="129"/>
      <c r="G711" s="494" t="s">
        <v>433</v>
      </c>
      <c r="H711" s="494"/>
      <c r="I711" s="494"/>
      <c r="J711" s="130"/>
      <c r="K711" s="130"/>
      <c r="L711" s="130"/>
      <c r="M711" s="130"/>
      <c r="N711" s="130"/>
      <c r="O711" s="130"/>
      <c r="P711" s="130"/>
      <c r="Q711" s="130"/>
      <c r="R711" s="130"/>
      <c r="S711" s="130"/>
      <c r="T711" s="130"/>
      <c r="U711" s="130"/>
      <c r="AA711" s="47"/>
      <c r="AB711" s="47"/>
      <c r="AC711" s="54"/>
      <c r="AD711" s="219"/>
      <c r="AE711" s="54"/>
      <c r="AF711" s="82"/>
      <c r="AG711" s="82"/>
      <c r="AH711" s="82"/>
      <c r="AI711" s="82"/>
      <c r="AJ711" s="82"/>
      <c r="AK711" s="82"/>
      <c r="AL711" s="82"/>
      <c r="AM711" s="82"/>
      <c r="AN711" s="82"/>
      <c r="AO711" s="82"/>
      <c r="AP711" s="82"/>
      <c r="AQ711" s="82"/>
      <c r="AR711" s="82"/>
      <c r="AS711" s="82"/>
      <c r="AT711" s="82"/>
      <c r="AU711" s="82"/>
      <c r="AV711" s="82"/>
      <c r="AW711" s="82"/>
      <c r="AX711" s="82"/>
      <c r="AY711" s="82"/>
      <c r="AZ711" s="82"/>
      <c r="BA711" s="82"/>
      <c r="BB711" s="82"/>
      <c r="BC711" s="82"/>
      <c r="BD711" s="82"/>
      <c r="BE711" s="82"/>
      <c r="BF711" s="47"/>
      <c r="BG711" s="47"/>
      <c r="BH711" s="254">
        <f t="shared" si="217"/>
        <v>0</v>
      </c>
      <c r="BI711" s="254">
        <f t="shared" si="218"/>
        <v>0</v>
      </c>
      <c r="BJ711" s="195"/>
      <c r="BK711" s="213"/>
      <c r="BL711" s="213"/>
      <c r="BM711" s="47"/>
    </row>
    <row r="712" spans="1:65" ht="27.75" hidden="1" customHeight="1" x14ac:dyDescent="0.25">
      <c r="A712" s="492"/>
      <c r="B712" s="507"/>
      <c r="C712" s="507"/>
      <c r="D712" s="510"/>
      <c r="E712" s="513"/>
      <c r="F712" s="131"/>
      <c r="G712" s="531" t="s">
        <v>441</v>
      </c>
      <c r="H712" s="531"/>
      <c r="I712" s="532"/>
      <c r="J712" s="132"/>
      <c r="K712" s="132"/>
      <c r="L712" s="132"/>
      <c r="M712" s="132"/>
      <c r="N712" s="132"/>
      <c r="O712" s="132"/>
      <c r="P712" s="132"/>
      <c r="Q712" s="132"/>
      <c r="R712" s="132"/>
      <c r="S712" s="132"/>
      <c r="T712" s="132"/>
      <c r="U712" s="132"/>
      <c r="AC712" s="54"/>
      <c r="AD712" s="219"/>
      <c r="AE712" s="54"/>
      <c r="AF712" s="82"/>
      <c r="AG712" s="82"/>
      <c r="AH712" s="82"/>
      <c r="AI712" s="82"/>
      <c r="AJ712" s="82"/>
      <c r="AK712" s="82"/>
      <c r="AL712" s="82"/>
      <c r="AM712" s="82"/>
      <c r="AN712" s="82"/>
      <c r="AO712" s="82"/>
      <c r="AP712" s="82"/>
      <c r="AQ712" s="82"/>
      <c r="AR712" s="82"/>
      <c r="AS712" s="82"/>
      <c r="AT712" s="82"/>
      <c r="AU712" s="82"/>
      <c r="AV712" s="82"/>
      <c r="AW712" s="82"/>
      <c r="AX712" s="82"/>
      <c r="AY712" s="82"/>
      <c r="AZ712" s="82"/>
      <c r="BA712" s="82"/>
      <c r="BB712" s="82"/>
      <c r="BC712" s="82"/>
      <c r="BD712" s="82"/>
      <c r="BE712" s="82"/>
      <c r="BH712" s="254">
        <f t="shared" si="217"/>
        <v>0</v>
      </c>
      <c r="BI712" s="254">
        <f t="shared" si="218"/>
        <v>0</v>
      </c>
    </row>
    <row r="713" spans="1:65" ht="27" hidden="1" customHeight="1" x14ac:dyDescent="0.25">
      <c r="A713" s="492"/>
      <c r="B713" s="507"/>
      <c r="C713" s="507"/>
      <c r="D713" s="510"/>
      <c r="E713" s="513"/>
      <c r="F713" s="131"/>
      <c r="G713" s="495">
        <v>2021</v>
      </c>
      <c r="H713" s="495">
        <v>2022</v>
      </c>
      <c r="I713" s="495">
        <v>2023</v>
      </c>
      <c r="J713" s="133"/>
      <c r="K713" s="133"/>
      <c r="L713" s="133"/>
      <c r="M713" s="133"/>
      <c r="N713" s="133"/>
      <c r="O713" s="133"/>
      <c r="P713" s="133"/>
      <c r="Q713" s="133"/>
      <c r="R713" s="133"/>
      <c r="S713" s="133"/>
      <c r="T713" s="133"/>
      <c r="U713" s="133"/>
      <c r="AC713" s="54"/>
      <c r="AD713" s="219"/>
      <c r="AE713" s="54"/>
      <c r="AF713" s="82"/>
      <c r="AG713" s="82"/>
      <c r="AH713" s="82"/>
      <c r="AI713" s="82"/>
      <c r="AJ713" s="82"/>
      <c r="AK713" s="82"/>
      <c r="AL713" s="82"/>
      <c r="AM713" s="82"/>
      <c r="AN713" s="82"/>
      <c r="AO713" s="82"/>
      <c r="AP713" s="82"/>
      <c r="AQ713" s="82"/>
      <c r="AR713" s="82"/>
      <c r="AS713" s="82"/>
      <c r="AT713" s="82"/>
      <c r="AU713" s="82"/>
      <c r="AV713" s="82"/>
      <c r="AW713" s="82"/>
      <c r="AX713" s="82"/>
      <c r="AY713" s="82"/>
      <c r="AZ713" s="82"/>
      <c r="BA713" s="82"/>
      <c r="BB713" s="82"/>
      <c r="BC713" s="82"/>
      <c r="BD713" s="82"/>
      <c r="BE713" s="82"/>
      <c r="BH713" s="254">
        <f t="shared" si="217"/>
        <v>0</v>
      </c>
      <c r="BI713" s="254">
        <f t="shared" si="218"/>
        <v>0</v>
      </c>
    </row>
    <row r="714" spans="1:65" ht="51.75" hidden="1" customHeight="1" x14ac:dyDescent="0.25">
      <c r="A714" s="493"/>
      <c r="B714" s="508"/>
      <c r="C714" s="508"/>
      <c r="D714" s="511"/>
      <c r="E714" s="514"/>
      <c r="F714" s="134"/>
      <c r="G714" s="496"/>
      <c r="H714" s="496"/>
      <c r="I714" s="496"/>
      <c r="J714" s="135"/>
      <c r="K714" s="135"/>
      <c r="L714" s="135"/>
      <c r="M714" s="135"/>
      <c r="N714" s="135"/>
      <c r="O714" s="135"/>
      <c r="P714" s="135"/>
      <c r="Q714" s="135"/>
      <c r="R714" s="135"/>
      <c r="S714" s="135"/>
      <c r="T714" s="135"/>
      <c r="U714" s="135"/>
      <c r="AC714" s="54"/>
      <c r="AD714" s="219"/>
      <c r="AE714" s="54"/>
      <c r="AF714" s="82"/>
      <c r="AG714" s="82"/>
      <c r="AH714" s="82"/>
      <c r="AI714" s="82"/>
      <c r="AJ714" s="82"/>
      <c r="AK714" s="82"/>
      <c r="AL714" s="82"/>
      <c r="AM714" s="82"/>
      <c r="AN714" s="82"/>
      <c r="AO714" s="82"/>
      <c r="AP714" s="82"/>
      <c r="AQ714" s="82"/>
      <c r="AR714" s="82"/>
      <c r="AS714" s="82"/>
      <c r="AT714" s="82"/>
      <c r="AU714" s="82"/>
      <c r="AV714" s="82"/>
      <c r="AW714" s="82"/>
      <c r="AX714" s="82"/>
      <c r="AY714" s="82"/>
      <c r="AZ714" s="82"/>
      <c r="BA714" s="82"/>
      <c r="BB714" s="82"/>
      <c r="BC714" s="82"/>
      <c r="BD714" s="82"/>
      <c r="BE714" s="82"/>
      <c r="BH714" s="254">
        <f t="shared" si="217"/>
        <v>0</v>
      </c>
      <c r="BI714" s="254">
        <f t="shared" si="218"/>
        <v>0</v>
      </c>
    </row>
    <row r="715" spans="1:65" s="47" customFormat="1" ht="15" hidden="1" customHeight="1" x14ac:dyDescent="0.25">
      <c r="A715" s="516">
        <v>9002</v>
      </c>
      <c r="B715" s="498" t="s">
        <v>277</v>
      </c>
      <c r="C715" s="501" t="s">
        <v>238</v>
      </c>
      <c r="D715" s="523" t="s">
        <v>17</v>
      </c>
      <c r="E715" s="548"/>
      <c r="F715" s="150"/>
      <c r="G715" s="148"/>
      <c r="H715" s="151">
        <v>0.9</v>
      </c>
      <c r="I715" s="152"/>
      <c r="J715" s="153"/>
      <c r="K715" s="153"/>
      <c r="L715" s="153"/>
      <c r="M715" s="153"/>
      <c r="N715" s="153"/>
      <c r="O715" s="153"/>
      <c r="P715" s="153"/>
      <c r="Q715" s="153"/>
      <c r="R715" s="153"/>
      <c r="S715" s="153"/>
      <c r="T715" s="153"/>
      <c r="U715" s="153"/>
      <c r="Y715" s="6"/>
      <c r="Z715" s="6"/>
      <c r="AA715" s="44"/>
      <c r="AB715" s="44"/>
      <c r="AC715" s="54"/>
      <c r="AD715" s="219"/>
      <c r="AE715" s="54"/>
      <c r="AF715" s="82"/>
      <c r="AG715" s="82"/>
      <c r="AH715" s="82"/>
      <c r="AI715" s="82"/>
      <c r="AJ715" s="82"/>
      <c r="AK715" s="82"/>
      <c r="AL715" s="82"/>
      <c r="AM715" s="82"/>
      <c r="AN715" s="82"/>
      <c r="AO715" s="82"/>
      <c r="AP715" s="82"/>
      <c r="AQ715" s="82"/>
      <c r="AR715" s="82"/>
      <c r="AS715" s="82"/>
      <c r="AT715" s="82"/>
      <c r="AU715" s="82"/>
      <c r="AV715" s="82"/>
      <c r="AW715" s="82"/>
      <c r="AX715" s="82"/>
      <c r="AY715" s="82"/>
      <c r="AZ715" s="82"/>
      <c r="BA715" s="82"/>
      <c r="BB715" s="82"/>
      <c r="BC715" s="82"/>
      <c r="BD715" s="82"/>
      <c r="BE715" s="82"/>
      <c r="BF715" s="44"/>
      <c r="BG715" s="44"/>
      <c r="BH715" s="254">
        <f t="shared" si="217"/>
        <v>0</v>
      </c>
      <c r="BI715" s="254">
        <f t="shared" si="218"/>
        <v>0</v>
      </c>
      <c r="BJ715" s="170"/>
      <c r="BK715" s="169"/>
      <c r="BL715" s="169"/>
      <c r="BM715" s="44"/>
    </row>
    <row r="716" spans="1:65" s="47" customFormat="1" ht="32.25" hidden="1" customHeight="1" x14ac:dyDescent="0.25">
      <c r="A716" s="516"/>
      <c r="B716" s="499"/>
      <c r="C716" s="502"/>
      <c r="D716" s="9" t="s">
        <v>380</v>
      </c>
      <c r="E716" s="36" t="s">
        <v>381</v>
      </c>
      <c r="F716" s="154"/>
      <c r="G716" s="155"/>
      <c r="H716" s="156"/>
      <c r="I716" s="152"/>
      <c r="J716" s="153"/>
      <c r="K716" s="153"/>
      <c r="L716" s="153"/>
      <c r="M716" s="153"/>
      <c r="N716" s="153"/>
      <c r="O716" s="153"/>
      <c r="P716" s="153"/>
      <c r="Q716" s="153"/>
      <c r="R716" s="153"/>
      <c r="S716" s="153"/>
      <c r="T716" s="153"/>
      <c r="U716" s="153"/>
      <c r="Y716" s="6"/>
      <c r="Z716" s="6"/>
      <c r="AA716" s="44"/>
      <c r="AB716" s="44"/>
      <c r="AC716" s="54"/>
      <c r="AD716" s="219"/>
      <c r="AE716" s="54"/>
      <c r="AF716" s="82"/>
      <c r="AG716" s="82"/>
      <c r="AH716" s="82"/>
      <c r="AI716" s="82"/>
      <c r="AJ716" s="82"/>
      <c r="AK716" s="82"/>
      <c r="AL716" s="82"/>
      <c r="AM716" s="82"/>
      <c r="AN716" s="82"/>
      <c r="AO716" s="82"/>
      <c r="AP716" s="82"/>
      <c r="AQ716" s="82"/>
      <c r="AR716" s="82"/>
      <c r="AS716" s="82"/>
      <c r="AT716" s="82"/>
      <c r="AU716" s="82"/>
      <c r="AV716" s="82"/>
      <c r="AW716" s="82"/>
      <c r="AX716" s="82"/>
      <c r="AY716" s="82"/>
      <c r="AZ716" s="82"/>
      <c r="BA716" s="82"/>
      <c r="BB716" s="82"/>
      <c r="BC716" s="82"/>
      <c r="BD716" s="82"/>
      <c r="BE716" s="82"/>
      <c r="BF716" s="44"/>
      <c r="BG716" s="44"/>
      <c r="BH716" s="254">
        <f t="shared" si="217"/>
        <v>0</v>
      </c>
      <c r="BI716" s="254">
        <f t="shared" si="218"/>
        <v>0</v>
      </c>
      <c r="BJ716" s="170"/>
      <c r="BK716" s="169"/>
      <c r="BL716" s="169"/>
      <c r="BM716" s="44"/>
    </row>
    <row r="717" spans="1:65" ht="51.75" hidden="1" customHeight="1" x14ac:dyDescent="0.25">
      <c r="A717" s="516"/>
      <c r="B717" s="499"/>
      <c r="C717" s="502"/>
      <c r="D717" s="11" t="s">
        <v>382</v>
      </c>
      <c r="E717" s="12" t="s">
        <v>46</v>
      </c>
      <c r="F717" s="142"/>
      <c r="G717" s="155"/>
      <c r="H717" s="155"/>
      <c r="I717" s="116"/>
      <c r="J717" s="117"/>
      <c r="K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AC717" s="54"/>
      <c r="AD717" s="219"/>
      <c r="AE717" s="54"/>
      <c r="AF717" s="82"/>
      <c r="AG717" s="82"/>
      <c r="AH717" s="82"/>
      <c r="AI717" s="82"/>
      <c r="AJ717" s="82"/>
      <c r="AK717" s="82"/>
      <c r="AL717" s="82"/>
      <c r="AM717" s="82"/>
      <c r="AN717" s="82"/>
      <c r="AO717" s="82"/>
      <c r="AP717" s="82"/>
      <c r="AQ717" s="82"/>
      <c r="AR717" s="82"/>
      <c r="AS717" s="82"/>
      <c r="AT717" s="82"/>
      <c r="AU717" s="82"/>
      <c r="AV717" s="82"/>
      <c r="AW717" s="82"/>
      <c r="AX717" s="82"/>
      <c r="AY717" s="82"/>
      <c r="AZ717" s="82"/>
      <c r="BA717" s="82"/>
      <c r="BB717" s="82"/>
      <c r="BC717" s="82"/>
      <c r="BD717" s="82"/>
      <c r="BE717" s="82"/>
      <c r="BH717" s="254">
        <f t="shared" si="217"/>
        <v>0</v>
      </c>
      <c r="BI717" s="254">
        <f t="shared" si="218"/>
        <v>0</v>
      </c>
    </row>
    <row r="718" spans="1:65" ht="51" hidden="1" customHeight="1" x14ac:dyDescent="0.25">
      <c r="A718" s="516"/>
      <c r="B718" s="499"/>
      <c r="C718" s="502"/>
      <c r="D718" s="13" t="s">
        <v>383</v>
      </c>
      <c r="E718" s="9" t="s">
        <v>46</v>
      </c>
      <c r="F718" s="125"/>
      <c r="G718" s="121"/>
      <c r="H718" s="121"/>
      <c r="I718" s="116"/>
      <c r="J718" s="117"/>
      <c r="K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AC718" s="54"/>
      <c r="AD718" s="219"/>
      <c r="AE718" s="54"/>
      <c r="AF718" s="82"/>
      <c r="AG718" s="82"/>
      <c r="AH718" s="82"/>
      <c r="AI718" s="82"/>
      <c r="AJ718" s="82"/>
      <c r="AK718" s="82"/>
      <c r="AL718" s="82"/>
      <c r="AM718" s="82"/>
      <c r="AN718" s="82"/>
      <c r="AO718" s="82"/>
      <c r="AP718" s="82"/>
      <c r="AQ718" s="82"/>
      <c r="AR718" s="82"/>
      <c r="AS718" s="82"/>
      <c r="AT718" s="82"/>
      <c r="AU718" s="82"/>
      <c r="AV718" s="82"/>
      <c r="AW718" s="82"/>
      <c r="AX718" s="82"/>
      <c r="AY718" s="82"/>
      <c r="AZ718" s="82"/>
      <c r="BA718" s="82"/>
      <c r="BB718" s="82"/>
      <c r="BC718" s="82"/>
      <c r="BD718" s="82"/>
      <c r="BE718" s="82"/>
      <c r="BH718" s="254">
        <f t="shared" si="217"/>
        <v>0</v>
      </c>
      <c r="BI718" s="254">
        <f t="shared" si="218"/>
        <v>0</v>
      </c>
    </row>
    <row r="719" spans="1:65" ht="25.5" hidden="1" customHeight="1" x14ac:dyDescent="0.25">
      <c r="A719" s="516"/>
      <c r="B719" s="499"/>
      <c r="C719" s="502"/>
      <c r="D719" s="13" t="s">
        <v>384</v>
      </c>
      <c r="E719" s="9" t="s">
        <v>46</v>
      </c>
      <c r="F719" s="125"/>
      <c r="G719" s="121"/>
      <c r="H719" s="121"/>
      <c r="I719" s="116"/>
      <c r="J719" s="117"/>
      <c r="K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AC719" s="54"/>
      <c r="AD719" s="219"/>
      <c r="AE719" s="54"/>
      <c r="AF719" s="82"/>
      <c r="AG719" s="82"/>
      <c r="AH719" s="82"/>
      <c r="AI719" s="82"/>
      <c r="AJ719" s="82"/>
      <c r="AK719" s="82"/>
      <c r="AL719" s="82"/>
      <c r="AM719" s="82"/>
      <c r="AN719" s="82"/>
      <c r="AO719" s="82"/>
      <c r="AP719" s="82"/>
      <c r="AQ719" s="82"/>
      <c r="AR719" s="82"/>
      <c r="AS719" s="82"/>
      <c r="AT719" s="82"/>
      <c r="AU719" s="82"/>
      <c r="AV719" s="82"/>
      <c r="AW719" s="82"/>
      <c r="AX719" s="82"/>
      <c r="AY719" s="82"/>
      <c r="AZ719" s="82"/>
      <c r="BA719" s="82"/>
      <c r="BB719" s="82"/>
      <c r="BC719" s="82"/>
      <c r="BD719" s="82"/>
      <c r="BE719" s="82"/>
      <c r="BH719" s="254">
        <f t="shared" si="217"/>
        <v>0</v>
      </c>
      <c r="BI719" s="254">
        <f t="shared" si="218"/>
        <v>0</v>
      </c>
    </row>
    <row r="720" spans="1:65" ht="54.75" hidden="1" customHeight="1" x14ac:dyDescent="0.25">
      <c r="A720" s="516"/>
      <c r="B720" s="499"/>
      <c r="C720" s="502"/>
      <c r="D720" s="13" t="s">
        <v>385</v>
      </c>
      <c r="E720" s="9" t="s">
        <v>46</v>
      </c>
      <c r="F720" s="125"/>
      <c r="G720" s="121"/>
      <c r="H720" s="121"/>
      <c r="I720" s="116"/>
      <c r="J720" s="117"/>
      <c r="K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AC720" s="81"/>
      <c r="AD720" s="263"/>
      <c r="AE720" s="81"/>
      <c r="AF720" s="192"/>
      <c r="AG720" s="192"/>
      <c r="AH720" s="192"/>
      <c r="AI720" s="192"/>
      <c r="AJ720" s="192"/>
      <c r="AK720" s="192"/>
      <c r="AL720" s="192"/>
      <c r="AM720" s="192"/>
      <c r="AN720" s="192"/>
      <c r="AO720" s="192"/>
      <c r="AP720" s="192"/>
      <c r="AQ720" s="192"/>
      <c r="AR720" s="192"/>
      <c r="AS720" s="192"/>
      <c r="AT720" s="192"/>
      <c r="AU720" s="192"/>
      <c r="AV720" s="192"/>
      <c r="AW720" s="192"/>
      <c r="AX720" s="192"/>
      <c r="AY720" s="192"/>
      <c r="AZ720" s="192"/>
      <c r="BA720" s="192"/>
      <c r="BB720" s="192"/>
      <c r="BC720" s="192"/>
      <c r="BD720" s="192"/>
      <c r="BE720" s="192"/>
      <c r="BH720" s="254">
        <f t="shared" si="217"/>
        <v>0</v>
      </c>
      <c r="BI720" s="254">
        <f t="shared" si="218"/>
        <v>0</v>
      </c>
    </row>
    <row r="721" spans="1:65" ht="53.25" hidden="1" customHeight="1" x14ac:dyDescent="0.25">
      <c r="A721" s="516"/>
      <c r="B721" s="499"/>
      <c r="C721" s="502"/>
      <c r="D721" s="13" t="s">
        <v>386</v>
      </c>
      <c r="E721" s="9" t="s">
        <v>46</v>
      </c>
      <c r="F721" s="125"/>
      <c r="G721" s="121"/>
      <c r="H721" s="121"/>
      <c r="I721" s="116"/>
      <c r="J721" s="117"/>
      <c r="K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AC721" s="81"/>
      <c r="AD721" s="263"/>
      <c r="AE721" s="81"/>
      <c r="AF721" s="192"/>
      <c r="AG721" s="192"/>
      <c r="AH721" s="192"/>
      <c r="AI721" s="192"/>
      <c r="AJ721" s="192"/>
      <c r="AK721" s="192"/>
      <c r="AL721" s="192"/>
      <c r="AM721" s="192"/>
      <c r="AN721" s="192"/>
      <c r="AO721" s="192"/>
      <c r="AP721" s="192"/>
      <c r="AQ721" s="192"/>
      <c r="AR721" s="192"/>
      <c r="AS721" s="192"/>
      <c r="AT721" s="192"/>
      <c r="AU721" s="192"/>
      <c r="AV721" s="192"/>
      <c r="AW721" s="192"/>
      <c r="AX721" s="192"/>
      <c r="AY721" s="192"/>
      <c r="AZ721" s="192"/>
      <c r="BA721" s="192"/>
      <c r="BB721" s="192"/>
      <c r="BC721" s="192"/>
      <c r="BD721" s="192"/>
      <c r="BE721" s="192"/>
      <c r="BH721" s="254">
        <f t="shared" si="217"/>
        <v>0</v>
      </c>
      <c r="BI721" s="254">
        <f t="shared" si="218"/>
        <v>0</v>
      </c>
    </row>
    <row r="722" spans="1:65" ht="78.75" hidden="1" customHeight="1" x14ac:dyDescent="0.25">
      <c r="A722" s="516"/>
      <c r="B722" s="499"/>
      <c r="C722" s="502"/>
      <c r="D722" s="13" t="s">
        <v>387</v>
      </c>
      <c r="E722" s="9" t="s">
        <v>46</v>
      </c>
      <c r="F722" s="125"/>
      <c r="G722" s="121"/>
      <c r="H722" s="121"/>
      <c r="I722" s="116"/>
      <c r="J722" s="117"/>
      <c r="K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AF722" s="82"/>
      <c r="AG722" s="82"/>
      <c r="AH722" s="220"/>
      <c r="AI722" s="220"/>
      <c r="AJ722" s="220"/>
      <c r="AK722" s="220"/>
      <c r="AL722" s="220"/>
      <c r="AM722" s="220"/>
      <c r="AN722" s="220"/>
      <c r="AO722" s="220"/>
      <c r="AP722" s="220"/>
      <c r="AQ722" s="220"/>
      <c r="AR722" s="220"/>
      <c r="AS722" s="220"/>
      <c r="AT722" s="220"/>
      <c r="AU722" s="220"/>
      <c r="AV722" s="220"/>
      <c r="AW722" s="220"/>
      <c r="AX722" s="220"/>
      <c r="AY722" s="220"/>
      <c r="AZ722" s="220"/>
      <c r="BA722" s="220"/>
      <c r="BB722" s="220"/>
      <c r="BC722" s="220"/>
      <c r="BD722" s="220"/>
      <c r="BE722" s="220"/>
      <c r="BH722" s="254">
        <f t="shared" si="217"/>
        <v>0</v>
      </c>
      <c r="BI722" s="254">
        <f t="shared" si="218"/>
        <v>0</v>
      </c>
    </row>
    <row r="723" spans="1:65" ht="63.75" hidden="1" customHeight="1" x14ac:dyDescent="0.25">
      <c r="A723" s="516"/>
      <c r="B723" s="499"/>
      <c r="C723" s="502"/>
      <c r="D723" s="13" t="s">
        <v>388</v>
      </c>
      <c r="E723" s="9" t="s">
        <v>46</v>
      </c>
      <c r="F723" s="125"/>
      <c r="G723" s="121"/>
      <c r="H723" s="121"/>
      <c r="I723" s="116"/>
      <c r="J723" s="117"/>
      <c r="K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AF723" s="82"/>
      <c r="AG723" s="82"/>
      <c r="AH723" s="220"/>
      <c r="AI723" s="220"/>
      <c r="AJ723" s="220"/>
      <c r="AK723" s="220"/>
      <c r="AL723" s="220"/>
      <c r="AM723" s="220"/>
      <c r="AN723" s="220"/>
      <c r="AO723" s="220"/>
      <c r="AP723" s="220"/>
      <c r="AQ723" s="220"/>
      <c r="AR723" s="220"/>
      <c r="AS723" s="220"/>
      <c r="AT723" s="220"/>
      <c r="AU723" s="220"/>
      <c r="AV723" s="220"/>
      <c r="AW723" s="220"/>
      <c r="AX723" s="220"/>
      <c r="AY723" s="220"/>
      <c r="AZ723" s="220"/>
      <c r="BA723" s="220"/>
      <c r="BB723" s="220"/>
      <c r="BC723" s="220"/>
      <c r="BD723" s="220"/>
      <c r="BE723" s="220"/>
      <c r="BH723" s="254">
        <f t="shared" si="217"/>
        <v>0</v>
      </c>
      <c r="BI723" s="254">
        <f t="shared" si="218"/>
        <v>0</v>
      </c>
    </row>
    <row r="724" spans="1:65" ht="41.25" hidden="1" customHeight="1" x14ac:dyDescent="0.25">
      <c r="A724" s="516"/>
      <c r="B724" s="499"/>
      <c r="C724" s="502"/>
      <c r="D724" s="13" t="s">
        <v>389</v>
      </c>
      <c r="E724" s="9" t="s">
        <v>46</v>
      </c>
      <c r="F724" s="125"/>
      <c r="G724" s="121"/>
      <c r="H724" s="121"/>
      <c r="I724" s="116"/>
      <c r="J724" s="117"/>
      <c r="K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AC724" s="54"/>
      <c r="AD724" s="219"/>
      <c r="AE724" s="54"/>
      <c r="AF724" s="256"/>
      <c r="AG724" s="256"/>
      <c r="AH724" s="256"/>
      <c r="AI724" s="256"/>
      <c r="AJ724" s="256"/>
      <c r="AK724" s="256"/>
      <c r="AL724" s="256"/>
      <c r="AM724" s="256"/>
      <c r="AN724" s="256"/>
      <c r="AO724" s="256"/>
      <c r="AP724" s="256"/>
      <c r="AQ724" s="256"/>
      <c r="AR724" s="256"/>
      <c r="AS724" s="256"/>
      <c r="AT724" s="256"/>
      <c r="AU724" s="256"/>
      <c r="AV724" s="256"/>
      <c r="AW724" s="256"/>
      <c r="AX724" s="256"/>
      <c r="AY724" s="256"/>
      <c r="AZ724" s="256"/>
      <c r="BA724" s="256"/>
      <c r="BB724" s="256"/>
      <c r="BC724" s="256"/>
      <c r="BD724" s="82"/>
      <c r="BE724" s="82"/>
      <c r="BH724" s="254">
        <f t="shared" si="217"/>
        <v>0</v>
      </c>
      <c r="BI724" s="254">
        <f t="shared" si="218"/>
        <v>0</v>
      </c>
    </row>
    <row r="725" spans="1:65" ht="60" hidden="1" customHeight="1" x14ac:dyDescent="0.25">
      <c r="A725" s="516"/>
      <c r="B725" s="500"/>
      <c r="C725" s="503"/>
      <c r="D725" s="13" t="s">
        <v>390</v>
      </c>
      <c r="E725" s="9" t="s">
        <v>46</v>
      </c>
      <c r="F725" s="125"/>
      <c r="G725" s="121"/>
      <c r="H725" s="121"/>
      <c r="I725" s="116"/>
      <c r="J725" s="117"/>
      <c r="K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AC725" s="54"/>
      <c r="AD725" s="219"/>
      <c r="AE725" s="54"/>
      <c r="AF725" s="258"/>
      <c r="AG725" s="258"/>
      <c r="AH725" s="258"/>
      <c r="AI725" s="258"/>
      <c r="AJ725" s="258"/>
      <c r="AK725" s="258"/>
      <c r="AL725" s="258"/>
      <c r="AM725" s="258"/>
      <c r="AN725" s="258"/>
      <c r="AO725" s="258"/>
      <c r="AP725" s="258"/>
      <c r="AQ725" s="258"/>
      <c r="AR725" s="258"/>
      <c r="AS725" s="258"/>
      <c r="AT725" s="258"/>
      <c r="AU725" s="258"/>
      <c r="AV725" s="258"/>
      <c r="AW725" s="258"/>
      <c r="AX725" s="258"/>
      <c r="AY725" s="258"/>
      <c r="AZ725" s="258"/>
      <c r="BA725" s="258"/>
      <c r="BB725" s="258"/>
      <c r="BC725" s="256"/>
      <c r="BD725" s="82"/>
      <c r="BE725" s="82"/>
      <c r="BH725" s="254">
        <f t="shared" si="217"/>
        <v>0</v>
      </c>
      <c r="BI725" s="254">
        <f t="shared" si="218"/>
        <v>0</v>
      </c>
    </row>
    <row r="726" spans="1:65" ht="18.75" hidden="1" customHeight="1" x14ac:dyDescent="0.25">
      <c r="A726" s="504" t="s">
        <v>17</v>
      </c>
      <c r="B726" s="504"/>
      <c r="C726" s="504"/>
      <c r="D726" s="504"/>
      <c r="E726" s="504"/>
      <c r="F726" s="145"/>
      <c r="G726" s="146"/>
      <c r="H726" s="146"/>
      <c r="I726" s="116"/>
      <c r="J726" s="117"/>
      <c r="K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AC726" s="54"/>
      <c r="AD726" s="219"/>
      <c r="AE726" s="54"/>
      <c r="AF726" s="267"/>
      <c r="AG726" s="257"/>
      <c r="AH726" s="257"/>
      <c r="AI726" s="257"/>
      <c r="AJ726" s="257"/>
      <c r="AK726" s="257"/>
      <c r="AL726" s="257"/>
      <c r="AM726" s="257"/>
      <c r="AN726" s="257"/>
      <c r="AO726" s="257"/>
      <c r="AP726" s="257"/>
      <c r="AQ726" s="257"/>
      <c r="AR726" s="257"/>
      <c r="AS726" s="257"/>
      <c r="AT726" s="257"/>
      <c r="AU726" s="257"/>
      <c r="AV726" s="257"/>
      <c r="AW726" s="257"/>
      <c r="AX726" s="257"/>
      <c r="AY726" s="257"/>
      <c r="AZ726" s="257"/>
      <c r="BA726" s="257"/>
      <c r="BB726" s="257"/>
      <c r="BC726" s="272"/>
      <c r="BD726" s="82"/>
      <c r="BE726" s="82"/>
      <c r="BH726" s="254">
        <f t="shared" si="217"/>
        <v>0</v>
      </c>
      <c r="BI726" s="254">
        <f t="shared" si="218"/>
        <v>0</v>
      </c>
    </row>
    <row r="727" spans="1:65" ht="18.75" hidden="1" customHeight="1" x14ac:dyDescent="0.25">
      <c r="A727" s="16"/>
      <c r="B727" s="10"/>
      <c r="C727" s="16"/>
      <c r="D727" s="16"/>
      <c r="E727" s="10"/>
      <c r="F727" s="108"/>
      <c r="G727" s="116"/>
      <c r="H727" s="116"/>
      <c r="I727" s="116"/>
      <c r="J727" s="117"/>
      <c r="K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AC727" s="54"/>
      <c r="AD727" s="219"/>
      <c r="AE727" s="54"/>
      <c r="AF727" s="268"/>
      <c r="AG727" s="240"/>
      <c r="AH727" s="240"/>
      <c r="AI727" s="240"/>
      <c r="AJ727" s="240"/>
      <c r="AK727" s="240"/>
      <c r="AL727" s="240"/>
      <c r="AM727" s="240"/>
      <c r="AN727" s="240"/>
      <c r="AO727" s="240"/>
      <c r="AP727" s="240"/>
      <c r="AQ727" s="240"/>
      <c r="AR727" s="240"/>
      <c r="AS727" s="240"/>
      <c r="AT727" s="240"/>
      <c r="AU727" s="240"/>
      <c r="AV727" s="240"/>
      <c r="AW727" s="240"/>
      <c r="AX727" s="240"/>
      <c r="AY727" s="240"/>
      <c r="AZ727" s="240"/>
      <c r="BA727" s="240"/>
      <c r="BB727" s="240"/>
      <c r="BC727" s="270"/>
      <c r="BD727" s="82"/>
      <c r="BE727" s="82"/>
      <c r="BH727" s="254">
        <f t="shared" si="217"/>
        <v>0</v>
      </c>
      <c r="BI727" s="254">
        <f t="shared" si="218"/>
        <v>0</v>
      </c>
    </row>
    <row r="728" spans="1:65" ht="23.25" hidden="1" customHeight="1" x14ac:dyDescent="0.25">
      <c r="A728" s="17"/>
      <c r="B728" s="15"/>
      <c r="C728" s="16"/>
      <c r="D728" s="16"/>
      <c r="E728" s="17"/>
      <c r="F728" s="111"/>
      <c r="G728" s="112"/>
      <c r="H728" s="112"/>
      <c r="I728" s="112"/>
      <c r="J728" s="113"/>
      <c r="K728" s="113"/>
      <c r="L728" s="113"/>
      <c r="M728" s="113"/>
      <c r="N728" s="113"/>
      <c r="O728" s="113"/>
      <c r="P728" s="113"/>
      <c r="Q728" s="113"/>
      <c r="R728" s="113"/>
      <c r="S728" s="113"/>
      <c r="T728" s="113"/>
      <c r="U728" s="113"/>
      <c r="AA728" s="47"/>
      <c r="AB728" s="47"/>
      <c r="AC728" s="54"/>
      <c r="AD728" s="219"/>
      <c r="AE728" s="54"/>
      <c r="AF728" s="82"/>
      <c r="AG728" s="82"/>
      <c r="AH728" s="82"/>
      <c r="AI728" s="82"/>
      <c r="AJ728" s="82"/>
      <c r="AK728" s="82"/>
      <c r="AL728" s="82"/>
      <c r="AM728" s="82"/>
      <c r="AN728" s="82"/>
      <c r="AO728" s="82"/>
      <c r="AP728" s="82"/>
      <c r="AQ728" s="82"/>
      <c r="AR728" s="82"/>
      <c r="AS728" s="82"/>
      <c r="AT728" s="82"/>
      <c r="AU728" s="82"/>
      <c r="AV728" s="82"/>
      <c r="AW728" s="82"/>
      <c r="AX728" s="82"/>
      <c r="AY728" s="82"/>
      <c r="AZ728" s="82"/>
      <c r="BA728" s="82"/>
      <c r="BB728" s="82"/>
      <c r="BC728" s="82"/>
      <c r="BD728" s="82"/>
      <c r="BE728" s="82"/>
      <c r="BF728" s="47"/>
      <c r="BG728" s="47"/>
      <c r="BH728" s="254">
        <f t="shared" si="217"/>
        <v>0</v>
      </c>
      <c r="BI728" s="254">
        <f t="shared" si="218"/>
        <v>0</v>
      </c>
      <c r="BJ728" s="195"/>
      <c r="BK728" s="213"/>
      <c r="BL728" s="213"/>
      <c r="BM728" s="47"/>
    </row>
    <row r="729" spans="1:65" ht="18.75" hidden="1" customHeight="1" x14ac:dyDescent="0.25">
      <c r="A729" s="17"/>
      <c r="B729" s="15"/>
      <c r="C729" s="16"/>
      <c r="D729" s="16"/>
      <c r="E729" s="17"/>
      <c r="F729" s="111"/>
      <c r="G729" s="112"/>
      <c r="H729" s="112"/>
      <c r="I729" s="112"/>
      <c r="J729" s="113"/>
      <c r="K729" s="113"/>
      <c r="L729" s="113"/>
      <c r="M729" s="113"/>
      <c r="N729" s="113"/>
      <c r="O729" s="113"/>
      <c r="P729" s="113"/>
      <c r="Q729" s="113"/>
      <c r="R729" s="113"/>
      <c r="S729" s="113"/>
      <c r="T729" s="113"/>
      <c r="U729" s="113"/>
      <c r="AC729" s="54"/>
      <c r="AD729" s="219"/>
      <c r="AE729" s="54"/>
      <c r="AF729" s="82"/>
      <c r="AG729" s="82"/>
      <c r="AH729" s="82"/>
      <c r="AI729" s="82"/>
      <c r="AJ729" s="82"/>
      <c r="AK729" s="82"/>
      <c r="AL729" s="82"/>
      <c r="AM729" s="82"/>
      <c r="AN729" s="82"/>
      <c r="AO729" s="82"/>
      <c r="AP729" s="82"/>
      <c r="AQ729" s="82"/>
      <c r="AR729" s="82"/>
      <c r="AS729" s="82"/>
      <c r="AT729" s="82"/>
      <c r="AU729" s="82"/>
      <c r="AV729" s="82"/>
      <c r="AW729" s="82"/>
      <c r="AX729" s="82"/>
      <c r="AY729" s="82"/>
      <c r="AZ729" s="82"/>
      <c r="BA729" s="82"/>
      <c r="BB729" s="82"/>
      <c r="BC729" s="82"/>
      <c r="BD729" s="82"/>
      <c r="BE729" s="82"/>
      <c r="BH729" s="254">
        <f t="shared" si="217"/>
        <v>0</v>
      </c>
      <c r="BI729" s="254">
        <f t="shared" si="218"/>
        <v>0</v>
      </c>
    </row>
    <row r="730" spans="1:65" ht="18.75" hidden="1" customHeight="1" x14ac:dyDescent="0.25">
      <c r="A730" s="17"/>
      <c r="B730" s="15"/>
      <c r="C730" s="16"/>
      <c r="D730" s="16"/>
      <c r="E730" s="17"/>
      <c r="F730" s="111"/>
      <c r="G730" s="112"/>
      <c r="H730" s="112"/>
      <c r="I730" s="112"/>
      <c r="J730" s="113"/>
      <c r="K730" s="113"/>
      <c r="L730" s="113"/>
      <c r="M730" s="113"/>
      <c r="N730" s="113"/>
      <c r="O730" s="113"/>
      <c r="P730" s="113"/>
      <c r="Q730" s="113"/>
      <c r="R730" s="113"/>
      <c r="S730" s="113"/>
      <c r="T730" s="113"/>
      <c r="U730" s="113"/>
      <c r="AC730" s="54"/>
      <c r="AD730" s="219"/>
      <c r="AE730" s="54"/>
      <c r="AF730" s="82"/>
      <c r="AG730" s="82"/>
      <c r="AH730" s="82"/>
      <c r="AI730" s="82"/>
      <c r="AJ730" s="82"/>
      <c r="AK730" s="82"/>
      <c r="AL730" s="82"/>
      <c r="AM730" s="82"/>
      <c r="AN730" s="82"/>
      <c r="AO730" s="82"/>
      <c r="AP730" s="82"/>
      <c r="AQ730" s="82"/>
      <c r="AR730" s="82"/>
      <c r="AS730" s="82"/>
      <c r="AT730" s="82"/>
      <c r="AU730" s="82"/>
      <c r="AV730" s="82"/>
      <c r="AW730" s="82"/>
      <c r="AX730" s="82"/>
      <c r="AY730" s="82"/>
      <c r="AZ730" s="82"/>
      <c r="BA730" s="82"/>
      <c r="BB730" s="82"/>
      <c r="BC730" s="82"/>
      <c r="BD730" s="82"/>
      <c r="BE730" s="82"/>
      <c r="BH730" s="254">
        <f t="shared" si="217"/>
        <v>0</v>
      </c>
      <c r="BI730" s="254">
        <f t="shared" si="218"/>
        <v>0</v>
      </c>
    </row>
    <row r="731" spans="1:65" ht="20.100000000000001" hidden="1" customHeight="1" x14ac:dyDescent="0.25">
      <c r="A731" s="16"/>
      <c r="B731" s="15"/>
      <c r="C731" s="16"/>
      <c r="D731" s="16"/>
      <c r="E731" s="10"/>
      <c r="F731" s="108"/>
      <c r="G731" s="116"/>
      <c r="H731" s="116"/>
      <c r="I731" s="116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AC731" s="54"/>
      <c r="AD731" s="219"/>
      <c r="AE731" s="54"/>
      <c r="AF731" s="82"/>
      <c r="AG731" s="82"/>
      <c r="AH731" s="82"/>
      <c r="AI731" s="82"/>
      <c r="AJ731" s="82"/>
      <c r="AK731" s="82"/>
      <c r="AL731" s="82"/>
      <c r="AM731" s="82"/>
      <c r="AN731" s="82"/>
      <c r="AO731" s="82"/>
      <c r="AP731" s="82"/>
      <c r="AQ731" s="82"/>
      <c r="AR731" s="82"/>
      <c r="AS731" s="82"/>
      <c r="AT731" s="82"/>
      <c r="AU731" s="82"/>
      <c r="AV731" s="82"/>
      <c r="AW731" s="82"/>
      <c r="AX731" s="82"/>
      <c r="AY731" s="82"/>
      <c r="AZ731" s="82"/>
      <c r="BA731" s="82"/>
      <c r="BB731" s="82"/>
      <c r="BC731" s="82"/>
      <c r="BD731" s="82"/>
      <c r="BE731" s="82"/>
      <c r="BH731" s="254">
        <f t="shared" si="217"/>
        <v>0</v>
      </c>
      <c r="BI731" s="254">
        <f t="shared" si="218"/>
        <v>0</v>
      </c>
    </row>
    <row r="732" spans="1:65" ht="20.100000000000001" hidden="1" customHeight="1" x14ac:dyDescent="0.25">
      <c r="A732" s="18" t="s">
        <v>9</v>
      </c>
      <c r="B732" s="520" t="s">
        <v>10</v>
      </c>
      <c r="C732" s="520"/>
      <c r="D732" s="520"/>
      <c r="E732" s="520"/>
      <c r="F732" s="520"/>
      <c r="G732" s="520"/>
      <c r="H732" s="520"/>
      <c r="I732" s="114"/>
      <c r="J732" s="115"/>
      <c r="K732" s="115"/>
      <c r="L732" s="115"/>
      <c r="M732" s="115"/>
      <c r="N732" s="115"/>
      <c r="O732" s="115"/>
      <c r="P732" s="115"/>
      <c r="Q732" s="115"/>
      <c r="R732" s="115"/>
      <c r="S732" s="115"/>
      <c r="T732" s="115"/>
      <c r="U732" s="115"/>
      <c r="AC732" s="54"/>
      <c r="AD732" s="219"/>
      <c r="AE732" s="54"/>
      <c r="AF732" s="82"/>
      <c r="AG732" s="82"/>
      <c r="AH732" s="82"/>
      <c r="AI732" s="82"/>
      <c r="AJ732" s="82"/>
      <c r="AK732" s="82"/>
      <c r="AL732" s="82"/>
      <c r="AM732" s="82"/>
      <c r="AN732" s="82"/>
      <c r="AO732" s="82"/>
      <c r="AP732" s="82"/>
      <c r="AQ732" s="82"/>
      <c r="AR732" s="82"/>
      <c r="AS732" s="82"/>
      <c r="AT732" s="82"/>
      <c r="AU732" s="82"/>
      <c r="AV732" s="82"/>
      <c r="AW732" s="82"/>
      <c r="AX732" s="82"/>
      <c r="AY732" s="82"/>
      <c r="AZ732" s="82"/>
      <c r="BA732" s="82"/>
      <c r="BB732" s="82"/>
      <c r="BC732" s="82"/>
      <c r="BD732" s="82"/>
      <c r="BE732" s="82"/>
      <c r="BH732" s="254">
        <f t="shared" si="217"/>
        <v>0</v>
      </c>
      <c r="BI732" s="254">
        <f t="shared" si="218"/>
        <v>0</v>
      </c>
    </row>
    <row r="733" spans="1:65" ht="33" hidden="1" customHeight="1" x14ac:dyDescent="0.25">
      <c r="A733" s="16"/>
      <c r="B733" s="67" t="s">
        <v>391</v>
      </c>
      <c r="C733" s="505" t="s">
        <v>392</v>
      </c>
      <c r="D733" s="505"/>
      <c r="E733" s="505"/>
      <c r="F733" s="505"/>
      <c r="G733" s="505"/>
      <c r="H733" s="505"/>
      <c r="I733" s="114"/>
      <c r="J733" s="115"/>
      <c r="K733" s="115"/>
      <c r="L733" s="115"/>
      <c r="M733" s="115"/>
      <c r="N733" s="115"/>
      <c r="O733" s="115"/>
      <c r="P733" s="115"/>
      <c r="Q733" s="115"/>
      <c r="R733" s="115"/>
      <c r="S733" s="115"/>
      <c r="T733" s="115"/>
      <c r="U733" s="115"/>
      <c r="AC733" s="54"/>
      <c r="AD733" s="219"/>
      <c r="AE733" s="54"/>
      <c r="AF733" s="82"/>
      <c r="AG733" s="82"/>
      <c r="AH733" s="82"/>
      <c r="AI733" s="82"/>
      <c r="AJ733" s="82"/>
      <c r="AK733" s="82"/>
      <c r="AL733" s="82"/>
      <c r="AM733" s="82"/>
      <c r="AN733" s="82"/>
      <c r="AO733" s="82"/>
      <c r="AP733" s="82"/>
      <c r="AQ733" s="82"/>
      <c r="AR733" s="82"/>
      <c r="AS733" s="82"/>
      <c r="AT733" s="82"/>
      <c r="AU733" s="82"/>
      <c r="AV733" s="82"/>
      <c r="AW733" s="82"/>
      <c r="AX733" s="82"/>
      <c r="AY733" s="82"/>
      <c r="AZ733" s="82"/>
      <c r="BA733" s="82"/>
      <c r="BB733" s="82"/>
      <c r="BC733" s="82"/>
      <c r="BD733" s="82"/>
      <c r="BE733" s="82"/>
      <c r="BH733" s="254">
        <f t="shared" si="217"/>
        <v>0</v>
      </c>
      <c r="BI733" s="254">
        <f t="shared" si="218"/>
        <v>0</v>
      </c>
    </row>
    <row r="734" spans="1:65" ht="21.75" hidden="1" customHeight="1" x14ac:dyDescent="0.25">
      <c r="A734" s="491" t="s">
        <v>12</v>
      </c>
      <c r="B734" s="506" t="s">
        <v>13</v>
      </c>
      <c r="C734" s="506" t="s">
        <v>14</v>
      </c>
      <c r="D734" s="509" t="s">
        <v>15</v>
      </c>
      <c r="E734" s="512" t="s">
        <v>16</v>
      </c>
      <c r="F734" s="129"/>
      <c r="G734" s="494" t="s">
        <v>433</v>
      </c>
      <c r="H734" s="494"/>
      <c r="I734" s="494"/>
      <c r="J734" s="130"/>
      <c r="K734" s="130"/>
      <c r="L734" s="130"/>
      <c r="M734" s="130"/>
      <c r="N734" s="130"/>
      <c r="O734" s="130"/>
      <c r="P734" s="130"/>
      <c r="Q734" s="130"/>
      <c r="R734" s="130"/>
      <c r="S734" s="130"/>
      <c r="T734" s="130"/>
      <c r="U734" s="130"/>
      <c r="AC734" s="54"/>
      <c r="AD734" s="219"/>
      <c r="AE734" s="54"/>
      <c r="AF734" s="82"/>
      <c r="AG734" s="82"/>
      <c r="AH734" s="82"/>
      <c r="AI734" s="82"/>
      <c r="AJ734" s="82"/>
      <c r="AK734" s="82"/>
      <c r="AL734" s="82"/>
      <c r="AM734" s="82"/>
      <c r="AN734" s="82"/>
      <c r="AO734" s="82"/>
      <c r="AP734" s="82"/>
      <c r="AQ734" s="82"/>
      <c r="AR734" s="82"/>
      <c r="AS734" s="82"/>
      <c r="AT734" s="82"/>
      <c r="AU734" s="82"/>
      <c r="AV734" s="82"/>
      <c r="AW734" s="82"/>
      <c r="AX734" s="82"/>
      <c r="AY734" s="82"/>
      <c r="AZ734" s="82"/>
      <c r="BA734" s="82"/>
      <c r="BB734" s="82"/>
      <c r="BC734" s="82"/>
      <c r="BD734" s="82"/>
      <c r="BE734" s="82"/>
      <c r="BH734" s="254">
        <f t="shared" si="217"/>
        <v>0</v>
      </c>
      <c r="BI734" s="254">
        <f t="shared" si="218"/>
        <v>0</v>
      </c>
    </row>
    <row r="735" spans="1:65" ht="27.75" hidden="1" customHeight="1" x14ac:dyDescent="0.25">
      <c r="A735" s="492"/>
      <c r="B735" s="507"/>
      <c r="C735" s="507"/>
      <c r="D735" s="510"/>
      <c r="E735" s="513"/>
      <c r="F735" s="131"/>
      <c r="G735" s="531" t="s">
        <v>441</v>
      </c>
      <c r="H735" s="531"/>
      <c r="I735" s="532"/>
      <c r="J735" s="132"/>
      <c r="K735" s="132"/>
      <c r="L735" s="132"/>
      <c r="M735" s="132"/>
      <c r="N735" s="132"/>
      <c r="O735" s="132"/>
      <c r="P735" s="132"/>
      <c r="Q735" s="132"/>
      <c r="R735" s="132"/>
      <c r="S735" s="132"/>
      <c r="T735" s="132"/>
      <c r="U735" s="132"/>
      <c r="AC735" s="54"/>
      <c r="AD735" s="219"/>
      <c r="AE735" s="54"/>
      <c r="AF735" s="82"/>
      <c r="AG735" s="82"/>
      <c r="AH735" s="82"/>
      <c r="AI735" s="82"/>
      <c r="AJ735" s="82"/>
      <c r="AK735" s="82"/>
      <c r="AL735" s="82"/>
      <c r="AM735" s="82"/>
      <c r="AN735" s="82"/>
      <c r="AO735" s="82"/>
      <c r="AP735" s="82"/>
      <c r="AQ735" s="82"/>
      <c r="AR735" s="82"/>
      <c r="AS735" s="82"/>
      <c r="AT735" s="82"/>
      <c r="AU735" s="82"/>
      <c r="AV735" s="82"/>
      <c r="AW735" s="82"/>
      <c r="AX735" s="82"/>
      <c r="AY735" s="82"/>
      <c r="AZ735" s="82"/>
      <c r="BA735" s="82"/>
      <c r="BB735" s="82"/>
      <c r="BC735" s="82"/>
      <c r="BD735" s="82"/>
      <c r="BE735" s="82"/>
      <c r="BH735" s="254">
        <f t="shared" si="217"/>
        <v>0</v>
      </c>
      <c r="BI735" s="254">
        <f t="shared" si="218"/>
        <v>0</v>
      </c>
    </row>
    <row r="736" spans="1:65" ht="27" hidden="1" customHeight="1" x14ac:dyDescent="0.25">
      <c r="A736" s="492"/>
      <c r="B736" s="507"/>
      <c r="C736" s="507"/>
      <c r="D736" s="510"/>
      <c r="E736" s="513"/>
      <c r="F736" s="131"/>
      <c r="G736" s="495">
        <v>2021</v>
      </c>
      <c r="H736" s="495">
        <v>2022</v>
      </c>
      <c r="I736" s="495">
        <v>2023</v>
      </c>
      <c r="J736" s="133"/>
      <c r="K736" s="133"/>
      <c r="L736" s="133"/>
      <c r="M736" s="133"/>
      <c r="N736" s="133"/>
      <c r="O736" s="133"/>
      <c r="P736" s="133"/>
      <c r="Q736" s="133"/>
      <c r="R736" s="133"/>
      <c r="S736" s="133"/>
      <c r="T736" s="133"/>
      <c r="U736" s="133"/>
      <c r="AC736" s="54"/>
      <c r="AD736" s="219"/>
      <c r="AE736" s="54"/>
      <c r="AF736" s="82"/>
      <c r="AG736" s="82"/>
      <c r="AH736" s="82"/>
      <c r="AI736" s="82"/>
      <c r="AJ736" s="82"/>
      <c r="AK736" s="82"/>
      <c r="AL736" s="82"/>
      <c r="AM736" s="82"/>
      <c r="AN736" s="82"/>
      <c r="AO736" s="82"/>
      <c r="AP736" s="82"/>
      <c r="AQ736" s="82"/>
      <c r="AR736" s="82"/>
      <c r="AS736" s="82"/>
      <c r="AT736" s="82"/>
      <c r="AU736" s="82"/>
      <c r="AV736" s="82"/>
      <c r="AW736" s="82"/>
      <c r="AX736" s="82"/>
      <c r="AY736" s="82"/>
      <c r="AZ736" s="82"/>
      <c r="BA736" s="82"/>
      <c r="BB736" s="82"/>
      <c r="BC736" s="82"/>
      <c r="BD736" s="82"/>
      <c r="BE736" s="82"/>
      <c r="BH736" s="254">
        <f t="shared" si="217"/>
        <v>0</v>
      </c>
      <c r="BI736" s="254">
        <f t="shared" si="218"/>
        <v>0</v>
      </c>
    </row>
    <row r="737" spans="1:65" ht="51" hidden="1" customHeight="1" x14ac:dyDescent="0.25">
      <c r="A737" s="493"/>
      <c r="B737" s="508"/>
      <c r="C737" s="508"/>
      <c r="D737" s="511"/>
      <c r="E737" s="514"/>
      <c r="F737" s="134"/>
      <c r="G737" s="496"/>
      <c r="H737" s="496"/>
      <c r="I737" s="496"/>
      <c r="J737" s="135"/>
      <c r="K737" s="135"/>
      <c r="L737" s="135"/>
      <c r="M737" s="135"/>
      <c r="N737" s="135"/>
      <c r="O737" s="135"/>
      <c r="P737" s="135"/>
      <c r="Q737" s="135"/>
      <c r="R737" s="135"/>
      <c r="S737" s="135"/>
      <c r="T737" s="135"/>
      <c r="U737" s="135"/>
      <c r="AC737" s="54"/>
      <c r="AD737" s="219"/>
      <c r="AE737" s="54"/>
      <c r="AF737" s="82"/>
      <c r="AG737" s="82"/>
      <c r="AH737" s="82"/>
      <c r="AI737" s="82"/>
      <c r="AJ737" s="82"/>
      <c r="AK737" s="82"/>
      <c r="AL737" s="82"/>
      <c r="AM737" s="82"/>
      <c r="AN737" s="82"/>
      <c r="AO737" s="82"/>
      <c r="AP737" s="82"/>
      <c r="AQ737" s="82"/>
      <c r="AR737" s="82"/>
      <c r="AS737" s="82"/>
      <c r="AT737" s="82"/>
      <c r="AU737" s="82"/>
      <c r="AV737" s="82"/>
      <c r="AW737" s="82"/>
      <c r="AX737" s="82"/>
      <c r="AY737" s="82"/>
      <c r="AZ737" s="82"/>
      <c r="BA737" s="82"/>
      <c r="BB737" s="82"/>
      <c r="BC737" s="82"/>
      <c r="BD737" s="82"/>
      <c r="BE737" s="82"/>
      <c r="BH737" s="254">
        <f t="shared" si="217"/>
        <v>0</v>
      </c>
      <c r="BI737" s="254">
        <f t="shared" si="218"/>
        <v>0</v>
      </c>
    </row>
    <row r="738" spans="1:65" s="47" customFormat="1" ht="20.100000000000001" hidden="1" customHeight="1" x14ac:dyDescent="0.25">
      <c r="A738" s="515">
        <v>9002</v>
      </c>
      <c r="B738" s="573" t="s">
        <v>277</v>
      </c>
      <c r="C738" s="517" t="s">
        <v>393</v>
      </c>
      <c r="D738" s="523" t="s">
        <v>17</v>
      </c>
      <c r="E738" s="548"/>
      <c r="F738" s="150"/>
      <c r="G738" s="148">
        <f>SUM(G739)</f>
        <v>0</v>
      </c>
      <c r="H738" s="148">
        <f>SUM(H739)</f>
        <v>4</v>
      </c>
      <c r="I738" s="116"/>
      <c r="J738" s="117"/>
      <c r="K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Y738" s="6"/>
      <c r="Z738" s="6"/>
      <c r="AA738" s="44"/>
      <c r="AB738" s="44"/>
      <c r="AC738" s="81"/>
      <c r="AD738" s="263"/>
      <c r="AE738" s="81"/>
      <c r="AF738" s="192"/>
      <c r="AG738" s="192"/>
      <c r="AH738" s="192"/>
      <c r="AI738" s="192"/>
      <c r="AJ738" s="192"/>
      <c r="AK738" s="192"/>
      <c r="AL738" s="192"/>
      <c r="AM738" s="192"/>
      <c r="AN738" s="192"/>
      <c r="AO738" s="192"/>
      <c r="AP738" s="192"/>
      <c r="AQ738" s="192"/>
      <c r="AR738" s="192"/>
      <c r="AS738" s="192"/>
      <c r="AT738" s="192"/>
      <c r="AU738" s="192"/>
      <c r="AV738" s="192"/>
      <c r="AW738" s="192"/>
      <c r="AX738" s="192"/>
      <c r="AY738" s="192"/>
      <c r="AZ738" s="192"/>
      <c r="BA738" s="192"/>
      <c r="BB738" s="192"/>
      <c r="BC738" s="192"/>
      <c r="BD738" s="192"/>
      <c r="BE738" s="192"/>
      <c r="BF738" s="44"/>
      <c r="BG738" s="44"/>
      <c r="BH738" s="254">
        <f t="shared" si="217"/>
        <v>0</v>
      </c>
      <c r="BI738" s="254">
        <f t="shared" si="218"/>
        <v>0</v>
      </c>
      <c r="BJ738" s="170"/>
      <c r="BK738" s="169"/>
      <c r="BL738" s="169"/>
      <c r="BM738" s="44"/>
    </row>
    <row r="739" spans="1:65" ht="33" hidden="1" customHeight="1" x14ac:dyDescent="0.25">
      <c r="A739" s="500"/>
      <c r="B739" s="573"/>
      <c r="C739" s="517"/>
      <c r="D739" s="37" t="s">
        <v>394</v>
      </c>
      <c r="E739" s="12" t="s">
        <v>46</v>
      </c>
      <c r="F739" s="142"/>
      <c r="G739" s="155"/>
      <c r="H739" s="155">
        <v>4</v>
      </c>
      <c r="I739" s="116"/>
      <c r="J739" s="117"/>
      <c r="K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AC739" s="81"/>
      <c r="AD739" s="263"/>
      <c r="AE739" s="81"/>
      <c r="AF739" s="192"/>
      <c r="AG739" s="192"/>
      <c r="AH739" s="192"/>
      <c r="AI739" s="192"/>
      <c r="AJ739" s="192"/>
      <c r="AK739" s="192"/>
      <c r="AL739" s="192"/>
      <c r="AM739" s="192"/>
      <c r="AN739" s="192"/>
      <c r="AO739" s="192"/>
      <c r="AP739" s="192"/>
      <c r="AQ739" s="192"/>
      <c r="AR739" s="192"/>
      <c r="AS739" s="192"/>
      <c r="AT739" s="192"/>
      <c r="AU739" s="192"/>
      <c r="AV739" s="192"/>
      <c r="AW739" s="192"/>
      <c r="AX739" s="192"/>
      <c r="AY739" s="192"/>
      <c r="AZ739" s="192"/>
      <c r="BA739" s="192"/>
      <c r="BB739" s="192"/>
      <c r="BC739" s="192"/>
      <c r="BD739" s="192"/>
      <c r="BE739" s="192"/>
      <c r="BH739" s="254">
        <f t="shared" si="217"/>
        <v>0</v>
      </c>
      <c r="BI739" s="254">
        <f t="shared" si="218"/>
        <v>0</v>
      </c>
    </row>
    <row r="740" spans="1:65" ht="18.75" hidden="1" customHeight="1" x14ac:dyDescent="0.25">
      <c r="A740" s="504" t="s">
        <v>17</v>
      </c>
      <c r="B740" s="504"/>
      <c r="C740" s="504"/>
      <c r="D740" s="504"/>
      <c r="E740" s="504"/>
      <c r="F740" s="145"/>
      <c r="G740" s="157"/>
      <c r="H740" s="157"/>
      <c r="I740" s="112"/>
      <c r="J740" s="113"/>
      <c r="K740" s="113"/>
      <c r="L740" s="113"/>
      <c r="M740" s="113"/>
      <c r="N740" s="113"/>
      <c r="O740" s="113"/>
      <c r="P740" s="113"/>
      <c r="Q740" s="113"/>
      <c r="R740" s="113"/>
      <c r="S740" s="113"/>
      <c r="T740" s="113"/>
      <c r="U740" s="113"/>
      <c r="AC740" s="81"/>
      <c r="AD740" s="263"/>
      <c r="AE740" s="81"/>
      <c r="AF740" s="192"/>
      <c r="AG740" s="192"/>
      <c r="AH740" s="192"/>
      <c r="AI740" s="192"/>
      <c r="AJ740" s="192"/>
      <c r="AK740" s="192"/>
      <c r="AL740" s="192"/>
      <c r="AM740" s="192"/>
      <c r="AN740" s="192"/>
      <c r="AO740" s="192"/>
      <c r="AP740" s="192"/>
      <c r="AQ740" s="192"/>
      <c r="AR740" s="192"/>
      <c r="AS740" s="192"/>
      <c r="AT740" s="192"/>
      <c r="AU740" s="192"/>
      <c r="AV740" s="192"/>
      <c r="AW740" s="192"/>
      <c r="AX740" s="192"/>
      <c r="AY740" s="192"/>
      <c r="AZ740" s="192"/>
      <c r="BA740" s="192"/>
      <c r="BB740" s="192"/>
      <c r="BC740" s="192"/>
      <c r="BD740" s="192"/>
      <c r="BE740" s="192"/>
      <c r="BH740" s="254">
        <f t="shared" si="217"/>
        <v>0</v>
      </c>
      <c r="BI740" s="254">
        <f t="shared" si="218"/>
        <v>0</v>
      </c>
    </row>
    <row r="741" spans="1:65" ht="18.75" hidden="1" customHeight="1" x14ac:dyDescent="0.25">
      <c r="A741" s="23"/>
      <c r="B741" s="10"/>
      <c r="C741" s="16"/>
      <c r="D741" s="16"/>
      <c r="E741" s="17"/>
      <c r="F741" s="111"/>
      <c r="G741" s="112"/>
      <c r="H741" s="112"/>
      <c r="I741" s="112"/>
      <c r="J741" s="113"/>
      <c r="K741" s="113"/>
      <c r="L741" s="113"/>
      <c r="M741" s="113"/>
      <c r="N741" s="113"/>
      <c r="O741" s="113"/>
      <c r="P741" s="113"/>
      <c r="Q741" s="113"/>
      <c r="R741" s="113"/>
      <c r="S741" s="113"/>
      <c r="T741" s="113"/>
      <c r="U741" s="113"/>
      <c r="AC741" s="81"/>
      <c r="AD741" s="263"/>
      <c r="AE741" s="81"/>
      <c r="AF741" s="192"/>
      <c r="AG741" s="192"/>
      <c r="AH741" s="192"/>
      <c r="AI741" s="192"/>
      <c r="AJ741" s="192"/>
      <c r="AK741" s="192"/>
      <c r="AL741" s="192"/>
      <c r="AM741" s="192"/>
      <c r="AN741" s="192"/>
      <c r="AO741" s="192"/>
      <c r="AP741" s="192"/>
      <c r="AQ741" s="192"/>
      <c r="AR741" s="192"/>
      <c r="AS741" s="192"/>
      <c r="AT741" s="192"/>
      <c r="AU741" s="192"/>
      <c r="AV741" s="192"/>
      <c r="AW741" s="192"/>
      <c r="AX741" s="192"/>
      <c r="AY741" s="192"/>
      <c r="AZ741" s="192"/>
      <c r="BA741" s="192"/>
      <c r="BB741" s="192"/>
      <c r="BC741" s="192"/>
      <c r="BD741" s="192"/>
      <c r="BE741" s="192"/>
      <c r="BH741" s="254">
        <f t="shared" si="217"/>
        <v>0</v>
      </c>
      <c r="BI741" s="254">
        <f t="shared" si="218"/>
        <v>0</v>
      </c>
    </row>
    <row r="742" spans="1:65" ht="18.75" hidden="1" customHeight="1" x14ac:dyDescent="0.25">
      <c r="A742" s="23"/>
      <c r="B742" s="10"/>
      <c r="C742" s="16"/>
      <c r="D742" s="16"/>
      <c r="E742" s="17"/>
      <c r="F742" s="111"/>
      <c r="G742" s="112"/>
      <c r="H742" s="112"/>
      <c r="I742" s="112"/>
      <c r="J742" s="113"/>
      <c r="K742" s="113"/>
      <c r="L742" s="113"/>
      <c r="M742" s="113"/>
      <c r="N742" s="113"/>
      <c r="O742" s="113"/>
      <c r="P742" s="113"/>
      <c r="Q742" s="113"/>
      <c r="R742" s="113"/>
      <c r="S742" s="113"/>
      <c r="T742" s="113"/>
      <c r="U742" s="113"/>
      <c r="AC742" s="81"/>
      <c r="AD742" s="263"/>
      <c r="AE742" s="81"/>
      <c r="AF742" s="192"/>
      <c r="AG742" s="192"/>
      <c r="AH742" s="192"/>
      <c r="AI742" s="192"/>
      <c r="AJ742" s="192"/>
      <c r="AK742" s="192"/>
      <c r="AL742" s="192"/>
      <c r="AM742" s="192"/>
      <c r="AN742" s="192"/>
      <c r="AO742" s="192"/>
      <c r="AP742" s="192"/>
      <c r="AQ742" s="192"/>
      <c r="AR742" s="192"/>
      <c r="AS742" s="192"/>
      <c r="AT742" s="192"/>
      <c r="AU742" s="192"/>
      <c r="AV742" s="192"/>
      <c r="AW742" s="192"/>
      <c r="AX742" s="192"/>
      <c r="AY742" s="192"/>
      <c r="AZ742" s="192"/>
      <c r="BA742" s="192"/>
      <c r="BB742" s="192"/>
      <c r="BC742" s="192"/>
      <c r="BD742" s="192"/>
      <c r="BE742" s="192"/>
      <c r="BH742" s="254">
        <f t="shared" si="217"/>
        <v>0</v>
      </c>
      <c r="BI742" s="254">
        <f t="shared" si="218"/>
        <v>0</v>
      </c>
    </row>
    <row r="743" spans="1:65" ht="20.100000000000001" hidden="1" customHeight="1" x14ac:dyDescent="0.25">
      <c r="A743" s="16"/>
      <c r="B743" s="15"/>
      <c r="C743" s="16"/>
      <c r="D743" s="16"/>
      <c r="E743" s="17"/>
      <c r="F743" s="111"/>
      <c r="G743" s="112"/>
      <c r="H743" s="112"/>
      <c r="I743" s="112"/>
      <c r="J743" s="113"/>
      <c r="K743" s="113"/>
      <c r="L743" s="113"/>
      <c r="M743" s="113"/>
      <c r="N743" s="113"/>
      <c r="O743" s="113"/>
      <c r="P743" s="113"/>
      <c r="Q743" s="113"/>
      <c r="R743" s="113"/>
      <c r="S743" s="113"/>
      <c r="T743" s="113"/>
      <c r="U743" s="113"/>
      <c r="AC743" s="81"/>
      <c r="AD743" s="263"/>
      <c r="AE743" s="81"/>
      <c r="AF743" s="192"/>
      <c r="AG743" s="192"/>
      <c r="AH743" s="192"/>
      <c r="AI743" s="192"/>
      <c r="AJ743" s="192"/>
      <c r="AK743" s="192"/>
      <c r="AL743" s="192"/>
      <c r="AM743" s="192"/>
      <c r="AN743" s="192"/>
      <c r="AO743" s="192"/>
      <c r="AP743" s="192"/>
      <c r="AQ743" s="192"/>
      <c r="AR743" s="192"/>
      <c r="AS743" s="192"/>
      <c r="AT743" s="192"/>
      <c r="AU743" s="192"/>
      <c r="AV743" s="192"/>
      <c r="AW743" s="192"/>
      <c r="AX743" s="192"/>
      <c r="AY743" s="192"/>
      <c r="AZ743" s="192"/>
      <c r="BA743" s="192"/>
      <c r="BB743" s="192"/>
      <c r="BC743" s="192"/>
      <c r="BD743" s="192"/>
      <c r="BE743" s="192"/>
      <c r="BH743" s="254">
        <f t="shared" si="217"/>
        <v>0</v>
      </c>
      <c r="BI743" s="254">
        <f t="shared" si="218"/>
        <v>0</v>
      </c>
    </row>
    <row r="744" spans="1:65" ht="20.100000000000001" hidden="1" customHeight="1" x14ac:dyDescent="0.25">
      <c r="A744" s="18" t="s">
        <v>9</v>
      </c>
      <c r="B744" s="520" t="s">
        <v>10</v>
      </c>
      <c r="C744" s="520"/>
      <c r="D744" s="520"/>
      <c r="E744" s="520"/>
      <c r="F744" s="520"/>
      <c r="G744" s="520"/>
      <c r="H744" s="520"/>
      <c r="I744" s="114"/>
      <c r="J744" s="115"/>
      <c r="K744" s="115"/>
      <c r="L744" s="115"/>
      <c r="M744" s="115"/>
      <c r="N744" s="115"/>
      <c r="O744" s="115"/>
      <c r="P744" s="115"/>
      <c r="Q744" s="115"/>
      <c r="R744" s="115"/>
      <c r="S744" s="115"/>
      <c r="T744" s="115"/>
      <c r="U744" s="115"/>
      <c r="AC744" s="81"/>
      <c r="AD744" s="263"/>
      <c r="AE744" s="81"/>
      <c r="AF744" s="192"/>
      <c r="AG744" s="192"/>
      <c r="AH744" s="192"/>
      <c r="AI744" s="192"/>
      <c r="AJ744" s="192"/>
      <c r="AK744" s="192"/>
      <c r="AL744" s="192"/>
      <c r="AM744" s="192"/>
      <c r="AN744" s="192"/>
      <c r="AO744" s="192"/>
      <c r="AP744" s="192"/>
      <c r="AQ744" s="192"/>
      <c r="AR744" s="192"/>
      <c r="AS744" s="192"/>
      <c r="AT744" s="192"/>
      <c r="AU744" s="192"/>
      <c r="AV744" s="192"/>
      <c r="AW744" s="192"/>
      <c r="AX744" s="192"/>
      <c r="AY744" s="192"/>
      <c r="AZ744" s="192"/>
      <c r="BA744" s="192"/>
      <c r="BB744" s="192"/>
      <c r="BC744" s="192"/>
      <c r="BD744" s="192"/>
      <c r="BE744" s="192"/>
      <c r="BH744" s="254">
        <f t="shared" si="217"/>
        <v>0</v>
      </c>
      <c r="BI744" s="254">
        <f t="shared" si="218"/>
        <v>0</v>
      </c>
    </row>
    <row r="745" spans="1:65" ht="33" hidden="1" customHeight="1" x14ac:dyDescent="0.25">
      <c r="A745" s="16"/>
      <c r="B745" s="67" t="s">
        <v>391</v>
      </c>
      <c r="C745" s="505" t="s">
        <v>392</v>
      </c>
      <c r="D745" s="505"/>
      <c r="E745" s="505"/>
      <c r="F745" s="505"/>
      <c r="G745" s="505"/>
      <c r="H745" s="505"/>
      <c r="I745" s="114"/>
      <c r="J745" s="115"/>
      <c r="K745" s="115"/>
      <c r="L745" s="115"/>
      <c r="M745" s="115"/>
      <c r="N745" s="115"/>
      <c r="O745" s="115"/>
      <c r="P745" s="115"/>
      <c r="Q745" s="115"/>
      <c r="R745" s="115"/>
      <c r="S745" s="115"/>
      <c r="T745" s="115"/>
      <c r="U745" s="115"/>
      <c r="AC745" s="81"/>
      <c r="AD745" s="263"/>
      <c r="AE745" s="81"/>
      <c r="AF745" s="192"/>
      <c r="AG745" s="192"/>
      <c r="AH745" s="192"/>
      <c r="AI745" s="192"/>
      <c r="AJ745" s="192"/>
      <c r="AK745" s="192"/>
      <c r="AL745" s="192"/>
      <c r="AM745" s="192"/>
      <c r="AN745" s="192"/>
      <c r="AO745" s="192"/>
      <c r="AP745" s="192"/>
      <c r="AQ745" s="192"/>
      <c r="AR745" s="192"/>
      <c r="AS745" s="192"/>
      <c r="AT745" s="192"/>
      <c r="AU745" s="192"/>
      <c r="AV745" s="192"/>
      <c r="AW745" s="192"/>
      <c r="AX745" s="192"/>
      <c r="AY745" s="192"/>
      <c r="AZ745" s="192"/>
      <c r="BA745" s="192"/>
      <c r="BB745" s="192"/>
      <c r="BC745" s="192"/>
      <c r="BD745" s="192"/>
      <c r="BE745" s="192"/>
      <c r="BH745" s="254">
        <f t="shared" si="217"/>
        <v>0</v>
      </c>
      <c r="BI745" s="254">
        <f t="shared" si="218"/>
        <v>0</v>
      </c>
    </row>
    <row r="746" spans="1:65" ht="21.75" hidden="1" customHeight="1" x14ac:dyDescent="0.25">
      <c r="A746" s="491" t="s">
        <v>12</v>
      </c>
      <c r="B746" s="506" t="s">
        <v>13</v>
      </c>
      <c r="C746" s="506" t="s">
        <v>14</v>
      </c>
      <c r="D746" s="509" t="s">
        <v>15</v>
      </c>
      <c r="E746" s="512" t="s">
        <v>16</v>
      </c>
      <c r="F746" s="129"/>
      <c r="G746" s="494" t="s">
        <v>433</v>
      </c>
      <c r="H746" s="494"/>
      <c r="I746" s="494"/>
      <c r="J746" s="130"/>
      <c r="K746" s="130"/>
      <c r="L746" s="130"/>
      <c r="M746" s="130"/>
      <c r="N746" s="130"/>
      <c r="O746" s="130"/>
      <c r="P746" s="130"/>
      <c r="Q746" s="130"/>
      <c r="R746" s="130"/>
      <c r="S746" s="130"/>
      <c r="T746" s="130"/>
      <c r="U746" s="130"/>
      <c r="AF746" s="82"/>
      <c r="AG746" s="82"/>
      <c r="AH746" s="220"/>
      <c r="AI746" s="220"/>
      <c r="AJ746" s="220"/>
      <c r="AK746" s="220"/>
      <c r="AL746" s="220"/>
      <c r="AM746" s="220"/>
      <c r="AN746" s="220"/>
      <c r="AO746" s="220"/>
      <c r="AP746" s="220"/>
      <c r="AQ746" s="220"/>
      <c r="AR746" s="220"/>
      <c r="AS746" s="220"/>
      <c r="AT746" s="220"/>
      <c r="AU746" s="220"/>
      <c r="AV746" s="220"/>
      <c r="AW746" s="220"/>
      <c r="AX746" s="220"/>
      <c r="AY746" s="220"/>
      <c r="AZ746" s="220"/>
      <c r="BA746" s="220"/>
      <c r="BB746" s="220"/>
      <c r="BC746" s="220"/>
      <c r="BD746" s="220"/>
      <c r="BE746" s="220"/>
      <c r="BH746" s="254">
        <f t="shared" si="217"/>
        <v>0</v>
      </c>
      <c r="BI746" s="254">
        <f t="shared" si="218"/>
        <v>0</v>
      </c>
    </row>
    <row r="747" spans="1:65" ht="27.75" hidden="1" customHeight="1" x14ac:dyDescent="0.25">
      <c r="A747" s="492"/>
      <c r="B747" s="507"/>
      <c r="C747" s="507"/>
      <c r="D747" s="510"/>
      <c r="E747" s="513"/>
      <c r="F747" s="131"/>
      <c r="G747" s="531" t="s">
        <v>441</v>
      </c>
      <c r="H747" s="531"/>
      <c r="I747" s="532"/>
      <c r="J747" s="132"/>
      <c r="K747" s="132"/>
      <c r="L747" s="132"/>
      <c r="M747" s="132"/>
      <c r="N747" s="132"/>
      <c r="O747" s="132"/>
      <c r="P747" s="132"/>
      <c r="Q747" s="132"/>
      <c r="R747" s="132"/>
      <c r="S747" s="132"/>
      <c r="T747" s="132"/>
      <c r="U747" s="132"/>
      <c r="AF747" s="82"/>
      <c r="AG747" s="82"/>
      <c r="AH747" s="220"/>
      <c r="AI747" s="220"/>
      <c r="AJ747" s="220"/>
      <c r="AK747" s="220"/>
      <c r="AL747" s="220"/>
      <c r="AM747" s="220"/>
      <c r="AN747" s="220"/>
      <c r="AO747" s="220"/>
      <c r="AP747" s="220"/>
      <c r="AQ747" s="220"/>
      <c r="AR747" s="220"/>
      <c r="AS747" s="220"/>
      <c r="AT747" s="220"/>
      <c r="AU747" s="220"/>
      <c r="AV747" s="220"/>
      <c r="AW747" s="220"/>
      <c r="AX747" s="220"/>
      <c r="AY747" s="220"/>
      <c r="AZ747" s="220"/>
      <c r="BA747" s="220"/>
      <c r="BB747" s="220"/>
      <c r="BC747" s="220"/>
      <c r="BD747" s="220"/>
      <c r="BE747" s="220"/>
      <c r="BH747" s="254">
        <f t="shared" si="217"/>
        <v>0</v>
      </c>
      <c r="BI747" s="254">
        <f t="shared" si="218"/>
        <v>0</v>
      </c>
    </row>
    <row r="748" spans="1:65" ht="27" hidden="1" customHeight="1" x14ac:dyDescent="0.25">
      <c r="A748" s="492"/>
      <c r="B748" s="507"/>
      <c r="C748" s="507"/>
      <c r="D748" s="510"/>
      <c r="E748" s="513"/>
      <c r="F748" s="131"/>
      <c r="G748" s="495">
        <v>2021</v>
      </c>
      <c r="H748" s="495">
        <v>2022</v>
      </c>
      <c r="I748" s="495">
        <v>2023</v>
      </c>
      <c r="J748" s="133"/>
      <c r="K748" s="133"/>
      <c r="L748" s="133"/>
      <c r="M748" s="133"/>
      <c r="N748" s="133"/>
      <c r="O748" s="133"/>
      <c r="P748" s="133"/>
      <c r="Q748" s="133"/>
      <c r="R748" s="133"/>
      <c r="S748" s="133"/>
      <c r="T748" s="133"/>
      <c r="U748" s="133"/>
      <c r="AC748" s="54"/>
      <c r="AD748" s="219"/>
      <c r="AE748" s="54"/>
      <c r="AF748" s="256"/>
      <c r="AG748" s="256"/>
      <c r="AH748" s="256"/>
      <c r="AI748" s="256"/>
      <c r="AJ748" s="256"/>
      <c r="AK748" s="256"/>
      <c r="AL748" s="256"/>
      <c r="AM748" s="256"/>
      <c r="AN748" s="256"/>
      <c r="AO748" s="256"/>
      <c r="AP748" s="256"/>
      <c r="AQ748" s="256"/>
      <c r="AR748" s="256"/>
      <c r="AS748" s="256"/>
      <c r="AT748" s="256"/>
      <c r="AU748" s="256"/>
      <c r="AV748" s="256"/>
      <c r="AW748" s="256"/>
      <c r="AX748" s="256"/>
      <c r="AY748" s="256"/>
      <c r="AZ748" s="256"/>
      <c r="BA748" s="256"/>
      <c r="BB748" s="256"/>
      <c r="BC748" s="256"/>
      <c r="BD748" s="82"/>
      <c r="BE748" s="82"/>
      <c r="BH748" s="254">
        <f t="shared" si="217"/>
        <v>0</v>
      </c>
      <c r="BI748" s="254">
        <f t="shared" si="218"/>
        <v>0</v>
      </c>
    </row>
    <row r="749" spans="1:65" ht="51.75" hidden="1" customHeight="1" x14ac:dyDescent="0.25">
      <c r="A749" s="493"/>
      <c r="B749" s="508"/>
      <c r="C749" s="508"/>
      <c r="D749" s="511"/>
      <c r="E749" s="514"/>
      <c r="F749" s="134"/>
      <c r="G749" s="496"/>
      <c r="H749" s="496"/>
      <c r="I749" s="496"/>
      <c r="J749" s="135"/>
      <c r="K749" s="135"/>
      <c r="L749" s="135"/>
      <c r="M749" s="135"/>
      <c r="N749" s="135"/>
      <c r="O749" s="135"/>
      <c r="P749" s="135"/>
      <c r="Q749" s="135"/>
      <c r="R749" s="135"/>
      <c r="S749" s="135"/>
      <c r="T749" s="135"/>
      <c r="U749" s="135"/>
      <c r="AC749" s="54"/>
      <c r="AD749" s="219"/>
      <c r="AE749" s="54"/>
      <c r="AF749" s="258"/>
      <c r="AG749" s="258"/>
      <c r="AH749" s="258"/>
      <c r="AI749" s="258"/>
      <c r="AJ749" s="258"/>
      <c r="AK749" s="258"/>
      <c r="AL749" s="258"/>
      <c r="AM749" s="258"/>
      <c r="AN749" s="258"/>
      <c r="AO749" s="258"/>
      <c r="AP749" s="258"/>
      <c r="AQ749" s="258"/>
      <c r="AR749" s="258"/>
      <c r="AS749" s="258"/>
      <c r="AT749" s="258"/>
      <c r="AU749" s="258"/>
      <c r="AV749" s="258"/>
      <c r="AW749" s="258"/>
      <c r="AX749" s="258"/>
      <c r="AY749" s="258"/>
      <c r="AZ749" s="258"/>
      <c r="BA749" s="258"/>
      <c r="BB749" s="258"/>
      <c r="BC749" s="256"/>
      <c r="BD749" s="82"/>
      <c r="BE749" s="82"/>
      <c r="BH749" s="254">
        <f t="shared" si="217"/>
        <v>0</v>
      </c>
      <c r="BI749" s="254">
        <f t="shared" si="218"/>
        <v>0</v>
      </c>
    </row>
    <row r="750" spans="1:65" s="47" customFormat="1" ht="20.100000000000001" hidden="1" customHeight="1" x14ac:dyDescent="0.25">
      <c r="A750" s="516">
        <v>9002</v>
      </c>
      <c r="B750" s="583" t="s">
        <v>277</v>
      </c>
      <c r="C750" s="517" t="s">
        <v>395</v>
      </c>
      <c r="D750" s="523" t="s">
        <v>17</v>
      </c>
      <c r="E750" s="548"/>
      <c r="F750" s="145"/>
      <c r="G750" s="146">
        <f>SUM(G751:G755)</f>
        <v>0</v>
      </c>
      <c r="H750" s="146">
        <f>SUM(H751:H755)</f>
        <v>52</v>
      </c>
      <c r="I750" s="116"/>
      <c r="J750" s="117"/>
      <c r="K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Y750" s="6"/>
      <c r="Z750" s="6"/>
      <c r="AA750" s="44"/>
      <c r="AB750" s="44"/>
      <c r="AC750" s="54"/>
      <c r="AD750" s="219"/>
      <c r="AE750" s="54"/>
      <c r="AF750" s="267"/>
      <c r="AG750" s="257"/>
      <c r="AH750" s="257"/>
      <c r="AI750" s="257"/>
      <c r="AJ750" s="257"/>
      <c r="AK750" s="257"/>
      <c r="AL750" s="257"/>
      <c r="AM750" s="257"/>
      <c r="AN750" s="257"/>
      <c r="AO750" s="257"/>
      <c r="AP750" s="257"/>
      <c r="AQ750" s="257"/>
      <c r="AR750" s="257"/>
      <c r="AS750" s="257"/>
      <c r="AT750" s="257"/>
      <c r="AU750" s="257"/>
      <c r="AV750" s="257"/>
      <c r="AW750" s="257"/>
      <c r="AX750" s="257"/>
      <c r="AY750" s="257"/>
      <c r="AZ750" s="257"/>
      <c r="BA750" s="257"/>
      <c r="BB750" s="257"/>
      <c r="BC750" s="272"/>
      <c r="BD750" s="82"/>
      <c r="BE750" s="82"/>
      <c r="BF750" s="44"/>
      <c r="BG750" s="44"/>
      <c r="BH750" s="254">
        <f t="shared" si="217"/>
        <v>0</v>
      </c>
      <c r="BI750" s="254">
        <f t="shared" si="218"/>
        <v>0</v>
      </c>
      <c r="BJ750" s="170"/>
      <c r="BK750" s="169"/>
      <c r="BL750" s="169"/>
      <c r="BM750" s="44"/>
    </row>
    <row r="751" spans="1:65" ht="46.5" hidden="1" customHeight="1" x14ac:dyDescent="0.25">
      <c r="A751" s="516"/>
      <c r="B751" s="584"/>
      <c r="C751" s="517"/>
      <c r="D751" s="24" t="s">
        <v>396</v>
      </c>
      <c r="E751" s="12" t="s">
        <v>397</v>
      </c>
      <c r="F751" s="142"/>
      <c r="G751" s="155"/>
      <c r="H751" s="121" t="s">
        <v>23</v>
      </c>
      <c r="I751" s="116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AC751" s="54"/>
      <c r="AD751" s="219"/>
      <c r="AE751" s="54"/>
      <c r="AF751" s="268"/>
      <c r="AG751" s="240"/>
      <c r="AH751" s="240"/>
      <c r="AI751" s="240"/>
      <c r="AJ751" s="240"/>
      <c r="AK751" s="240"/>
      <c r="AL751" s="240"/>
      <c r="AM751" s="240"/>
      <c r="AN751" s="240"/>
      <c r="AO751" s="240"/>
      <c r="AP751" s="240"/>
      <c r="AQ751" s="240"/>
      <c r="AR751" s="240"/>
      <c r="AS751" s="240"/>
      <c r="AT751" s="240"/>
      <c r="AU751" s="240"/>
      <c r="AV751" s="240"/>
      <c r="AW751" s="240"/>
      <c r="AX751" s="240"/>
      <c r="AY751" s="240"/>
      <c r="AZ751" s="240"/>
      <c r="BA751" s="240"/>
      <c r="BB751" s="240"/>
      <c r="BC751" s="270"/>
      <c r="BD751" s="82"/>
      <c r="BE751" s="82"/>
      <c r="BH751" s="254">
        <f t="shared" si="217"/>
        <v>0</v>
      </c>
      <c r="BI751" s="254">
        <f t="shared" si="218"/>
        <v>0</v>
      </c>
    </row>
    <row r="752" spans="1:65" ht="84" hidden="1" customHeight="1" x14ac:dyDescent="0.25">
      <c r="A752" s="516"/>
      <c r="B752" s="584"/>
      <c r="C752" s="517"/>
      <c r="D752" s="14" t="s">
        <v>398</v>
      </c>
      <c r="E752" s="9" t="s">
        <v>46</v>
      </c>
      <c r="F752" s="125"/>
      <c r="G752" s="121"/>
      <c r="H752" s="121" t="s">
        <v>23</v>
      </c>
      <c r="I752" s="116"/>
      <c r="J752" s="117"/>
      <c r="K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AC752" s="54"/>
      <c r="AD752" s="219"/>
      <c r="AE752" s="54"/>
      <c r="AF752" s="82"/>
      <c r="AG752" s="82"/>
      <c r="AH752" s="82"/>
      <c r="AI752" s="82"/>
      <c r="AJ752" s="82"/>
      <c r="AK752" s="82"/>
      <c r="AL752" s="82"/>
      <c r="AM752" s="82"/>
      <c r="AN752" s="82"/>
      <c r="AO752" s="82"/>
      <c r="AP752" s="82"/>
      <c r="AQ752" s="82"/>
      <c r="AR752" s="82"/>
      <c r="AS752" s="82"/>
      <c r="AT752" s="82"/>
      <c r="AU752" s="82"/>
      <c r="AV752" s="82"/>
      <c r="AW752" s="82"/>
      <c r="AX752" s="82"/>
      <c r="AY752" s="82"/>
      <c r="AZ752" s="82"/>
      <c r="BA752" s="82"/>
      <c r="BB752" s="82"/>
      <c r="BC752" s="82"/>
      <c r="BD752" s="82"/>
      <c r="BE752" s="82"/>
      <c r="BH752" s="254">
        <f t="shared" si="217"/>
        <v>0</v>
      </c>
      <c r="BI752" s="254">
        <f t="shared" si="218"/>
        <v>0</v>
      </c>
    </row>
    <row r="753" spans="1:65" ht="120.75" hidden="1" customHeight="1" x14ac:dyDescent="0.25">
      <c r="A753" s="516"/>
      <c r="B753" s="584"/>
      <c r="C753" s="517"/>
      <c r="D753" s="14" t="s">
        <v>399</v>
      </c>
      <c r="E753" s="9" t="s">
        <v>196</v>
      </c>
      <c r="F753" s="125"/>
      <c r="G753" s="121"/>
      <c r="H753" s="121">
        <v>52</v>
      </c>
      <c r="I753" s="116"/>
      <c r="J753" s="117"/>
      <c r="K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AC753" s="54"/>
      <c r="AD753" s="219"/>
      <c r="AE753" s="54"/>
      <c r="AF753" s="82"/>
      <c r="AG753" s="82"/>
      <c r="AH753" s="82"/>
      <c r="AI753" s="82"/>
      <c r="AJ753" s="82"/>
      <c r="AK753" s="82"/>
      <c r="AL753" s="82"/>
      <c r="AM753" s="82"/>
      <c r="AN753" s="82"/>
      <c r="AO753" s="82"/>
      <c r="AP753" s="82"/>
      <c r="AQ753" s="82"/>
      <c r="AR753" s="82"/>
      <c r="AS753" s="82"/>
      <c r="AT753" s="82"/>
      <c r="AU753" s="82"/>
      <c r="AV753" s="82"/>
      <c r="AW753" s="82"/>
      <c r="AX753" s="82"/>
      <c r="AY753" s="82"/>
      <c r="AZ753" s="82"/>
      <c r="BA753" s="82"/>
      <c r="BB753" s="82"/>
      <c r="BC753" s="82"/>
      <c r="BD753" s="82"/>
      <c r="BE753" s="82"/>
      <c r="BH753" s="254">
        <f t="shared" si="217"/>
        <v>0</v>
      </c>
      <c r="BI753" s="254">
        <f t="shared" si="218"/>
        <v>0</v>
      </c>
    </row>
    <row r="754" spans="1:65" ht="72" hidden="1" customHeight="1" x14ac:dyDescent="0.25">
      <c r="A754" s="516"/>
      <c r="B754" s="584"/>
      <c r="C754" s="517"/>
      <c r="D754" s="14" t="s">
        <v>400</v>
      </c>
      <c r="E754" s="9" t="s">
        <v>46</v>
      </c>
      <c r="F754" s="125"/>
      <c r="G754" s="121"/>
      <c r="H754" s="121" t="s">
        <v>23</v>
      </c>
      <c r="I754" s="116"/>
      <c r="J754" s="117"/>
      <c r="K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AC754" s="54"/>
      <c r="AD754" s="219"/>
      <c r="AE754" s="54"/>
      <c r="AF754" s="82"/>
      <c r="AG754" s="82"/>
      <c r="AH754" s="82"/>
      <c r="AI754" s="82"/>
      <c r="AJ754" s="82"/>
      <c r="AK754" s="82"/>
      <c r="AL754" s="82"/>
      <c r="AM754" s="82"/>
      <c r="AN754" s="82"/>
      <c r="AO754" s="82"/>
      <c r="AP754" s="82"/>
      <c r="AQ754" s="82"/>
      <c r="AR754" s="82"/>
      <c r="AS754" s="82"/>
      <c r="AT754" s="82"/>
      <c r="AU754" s="82"/>
      <c r="AV754" s="82"/>
      <c r="AW754" s="82"/>
      <c r="AX754" s="82"/>
      <c r="AY754" s="82"/>
      <c r="AZ754" s="82"/>
      <c r="BA754" s="82"/>
      <c r="BB754" s="82"/>
      <c r="BC754" s="82"/>
      <c r="BD754" s="82"/>
      <c r="BE754" s="82"/>
      <c r="BH754" s="254">
        <f t="shared" si="217"/>
        <v>0</v>
      </c>
      <c r="BI754" s="254">
        <f t="shared" si="218"/>
        <v>0</v>
      </c>
    </row>
    <row r="755" spans="1:65" ht="32.25" hidden="1" customHeight="1" x14ac:dyDescent="0.25">
      <c r="A755" s="516"/>
      <c r="B755" s="584"/>
      <c r="C755" s="518"/>
      <c r="D755" s="32" t="s">
        <v>401</v>
      </c>
      <c r="E755" s="22" t="s">
        <v>402</v>
      </c>
      <c r="F755" s="143"/>
      <c r="G755" s="144"/>
      <c r="H755" s="121" t="s">
        <v>23</v>
      </c>
      <c r="I755" s="116"/>
      <c r="J755" s="117"/>
      <c r="K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AC755" s="54"/>
      <c r="AD755" s="219"/>
      <c r="AE755" s="54"/>
      <c r="AF755" s="89"/>
      <c r="AG755" s="89"/>
      <c r="AH755" s="89"/>
      <c r="AI755" s="89"/>
      <c r="AJ755" s="89"/>
      <c r="AK755" s="89"/>
      <c r="AL755" s="89"/>
      <c r="AM755" s="89"/>
      <c r="AN755" s="89"/>
      <c r="AO755" s="89"/>
      <c r="AP755" s="89"/>
      <c r="AQ755" s="89"/>
      <c r="AR755" s="89"/>
      <c r="AS755" s="89"/>
      <c r="AT755" s="89"/>
      <c r="AU755" s="89"/>
      <c r="AV755" s="89"/>
      <c r="AW755" s="89"/>
      <c r="AX755" s="89"/>
      <c r="AY755" s="89"/>
      <c r="AZ755" s="89"/>
      <c r="BA755" s="89"/>
      <c r="BB755" s="89"/>
      <c r="BC755" s="89"/>
      <c r="BD755" s="89"/>
      <c r="BE755" s="89"/>
      <c r="BH755" s="254">
        <f t="shared" si="217"/>
        <v>0</v>
      </c>
      <c r="BI755" s="254">
        <f t="shared" si="218"/>
        <v>0</v>
      </c>
    </row>
    <row r="756" spans="1:65" ht="20.100000000000001" hidden="1" customHeight="1" x14ac:dyDescent="0.25">
      <c r="A756" s="504" t="s">
        <v>17</v>
      </c>
      <c r="B756" s="504"/>
      <c r="C756" s="504"/>
      <c r="D756" s="504"/>
      <c r="E756" s="504"/>
      <c r="F756" s="145"/>
      <c r="G756" s="146"/>
      <c r="H756" s="146"/>
      <c r="I756" s="116"/>
      <c r="J756" s="117"/>
      <c r="K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AC756" s="54"/>
      <c r="AD756" s="219"/>
      <c r="AE756" s="54"/>
      <c r="AF756" s="89"/>
      <c r="AG756" s="89"/>
      <c r="AH756" s="89"/>
      <c r="AI756" s="89"/>
      <c r="AJ756" s="89"/>
      <c r="AK756" s="89"/>
      <c r="AL756" s="89"/>
      <c r="AM756" s="89"/>
      <c r="AN756" s="89"/>
      <c r="AO756" s="89"/>
      <c r="AP756" s="89"/>
      <c r="AQ756" s="89"/>
      <c r="AR756" s="89"/>
      <c r="AS756" s="89"/>
      <c r="AT756" s="89"/>
      <c r="AU756" s="89"/>
      <c r="AV756" s="89"/>
      <c r="AW756" s="89"/>
      <c r="AX756" s="89"/>
      <c r="AY756" s="89"/>
      <c r="AZ756" s="89"/>
      <c r="BA756" s="89"/>
      <c r="BB756" s="89"/>
      <c r="BC756" s="89"/>
      <c r="BD756" s="89"/>
      <c r="BE756" s="89"/>
      <c r="BH756" s="254">
        <f t="shared" si="217"/>
        <v>0</v>
      </c>
      <c r="BI756" s="254">
        <f t="shared" si="218"/>
        <v>0</v>
      </c>
    </row>
    <row r="757" spans="1:65" ht="20.100000000000001" hidden="1" customHeight="1" x14ac:dyDescent="0.25">
      <c r="A757" s="16"/>
      <c r="B757" s="10"/>
      <c r="C757" s="16"/>
      <c r="D757" s="16"/>
      <c r="E757" s="10"/>
      <c r="F757" s="108"/>
      <c r="G757" s="116"/>
      <c r="H757" s="116"/>
      <c r="I757" s="116"/>
      <c r="J757" s="117"/>
      <c r="K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AA757" s="47"/>
      <c r="AB757" s="47"/>
      <c r="AC757" s="54"/>
      <c r="AD757" s="219"/>
      <c r="AE757" s="54"/>
      <c r="AF757" s="82"/>
      <c r="AG757" s="82"/>
      <c r="AH757" s="82"/>
      <c r="AI757" s="82"/>
      <c r="AJ757" s="82"/>
      <c r="AK757" s="82"/>
      <c r="AL757" s="82"/>
      <c r="AM757" s="82"/>
      <c r="AN757" s="82"/>
      <c r="AO757" s="82"/>
      <c r="AP757" s="82"/>
      <c r="AQ757" s="82"/>
      <c r="AR757" s="82"/>
      <c r="AS757" s="82"/>
      <c r="AT757" s="82"/>
      <c r="AU757" s="82"/>
      <c r="AV757" s="82"/>
      <c r="AW757" s="82"/>
      <c r="AX757" s="82"/>
      <c r="AY757" s="82"/>
      <c r="AZ757" s="82"/>
      <c r="BA757" s="82"/>
      <c r="BB757" s="82"/>
      <c r="BC757" s="82"/>
      <c r="BD757" s="82"/>
      <c r="BE757" s="82"/>
      <c r="BF757" s="47"/>
      <c r="BG757" s="47"/>
      <c r="BH757" s="254">
        <f t="shared" si="217"/>
        <v>0</v>
      </c>
      <c r="BI757" s="254">
        <f t="shared" si="218"/>
        <v>0</v>
      </c>
      <c r="BJ757" s="195"/>
      <c r="BK757" s="213"/>
      <c r="BL757" s="213"/>
      <c r="BM757" s="47"/>
    </row>
    <row r="758" spans="1:65" ht="20.100000000000001" hidden="1" customHeight="1" x14ac:dyDescent="0.25">
      <c r="A758" s="16"/>
      <c r="B758" s="10"/>
      <c r="C758" s="16"/>
      <c r="D758" s="16"/>
      <c r="E758" s="10"/>
      <c r="F758" s="108"/>
      <c r="G758" s="116"/>
      <c r="H758" s="116"/>
      <c r="I758" s="116"/>
      <c r="J758" s="117"/>
      <c r="K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AC758" s="54"/>
      <c r="AD758" s="219"/>
      <c r="AE758" s="54"/>
      <c r="AF758" s="82"/>
      <c r="AG758" s="82"/>
      <c r="AH758" s="82"/>
      <c r="AI758" s="82"/>
      <c r="AJ758" s="82"/>
      <c r="AK758" s="82"/>
      <c r="AL758" s="82"/>
      <c r="AM758" s="82"/>
      <c r="AN758" s="82"/>
      <c r="AO758" s="82"/>
      <c r="AP758" s="82"/>
      <c r="AQ758" s="82"/>
      <c r="AR758" s="82"/>
      <c r="AS758" s="82"/>
      <c r="AT758" s="82"/>
      <c r="AU758" s="82"/>
      <c r="AV758" s="82"/>
      <c r="AW758" s="82"/>
      <c r="AX758" s="82"/>
      <c r="AY758" s="82"/>
      <c r="AZ758" s="82"/>
      <c r="BA758" s="82"/>
      <c r="BB758" s="82"/>
      <c r="BC758" s="82"/>
      <c r="BD758" s="82"/>
      <c r="BE758" s="82"/>
      <c r="BH758" s="254">
        <f t="shared" ref="BH758:BH821" si="219">+BK758-AE758</f>
        <v>0</v>
      </c>
      <c r="BI758" s="254">
        <f t="shared" ref="BI758:BI821" si="220">+BL758-AD758</f>
        <v>0</v>
      </c>
    </row>
    <row r="759" spans="1:65" ht="20.100000000000001" hidden="1" customHeight="1" x14ac:dyDescent="0.25">
      <c r="A759" s="23" t="s">
        <v>8</v>
      </c>
      <c r="B759" s="519" t="s">
        <v>403</v>
      </c>
      <c r="C759" s="519"/>
      <c r="D759" s="519"/>
      <c r="E759" s="17"/>
      <c r="F759" s="111"/>
      <c r="G759" s="112"/>
      <c r="H759" s="112"/>
      <c r="I759" s="112"/>
      <c r="J759" s="113"/>
      <c r="K759" s="113"/>
      <c r="L759" s="113"/>
      <c r="M759" s="113"/>
      <c r="N759" s="113"/>
      <c r="O759" s="113"/>
      <c r="P759" s="113"/>
      <c r="Q759" s="113"/>
      <c r="R759" s="113"/>
      <c r="S759" s="113"/>
      <c r="T759" s="113"/>
      <c r="U759" s="113"/>
      <c r="AC759" s="54"/>
      <c r="AD759" s="219"/>
      <c r="AE759" s="54"/>
      <c r="AF759" s="82"/>
      <c r="AG759" s="82"/>
      <c r="AH759" s="82"/>
      <c r="AI759" s="82"/>
      <c r="AJ759" s="82"/>
      <c r="AK759" s="82"/>
      <c r="AL759" s="82"/>
      <c r="AM759" s="82"/>
      <c r="AN759" s="82"/>
      <c r="AO759" s="82"/>
      <c r="AP759" s="82"/>
      <c r="AQ759" s="82"/>
      <c r="AR759" s="82"/>
      <c r="AS759" s="82"/>
      <c r="AT759" s="82"/>
      <c r="AU759" s="82"/>
      <c r="AV759" s="82"/>
      <c r="AW759" s="82"/>
      <c r="AX759" s="82"/>
      <c r="AY759" s="82"/>
      <c r="AZ759" s="82"/>
      <c r="BA759" s="82"/>
      <c r="BB759" s="82"/>
      <c r="BC759" s="82"/>
      <c r="BD759" s="82"/>
      <c r="BE759" s="82"/>
      <c r="BH759" s="254">
        <f t="shared" si="219"/>
        <v>0</v>
      </c>
      <c r="BI759" s="254">
        <f t="shared" si="220"/>
        <v>0</v>
      </c>
    </row>
    <row r="760" spans="1:65" ht="20.100000000000001" hidden="1" customHeight="1" x14ac:dyDescent="0.25">
      <c r="A760" s="18" t="s">
        <v>9</v>
      </c>
      <c r="B760" s="520" t="s">
        <v>10</v>
      </c>
      <c r="C760" s="520"/>
      <c r="D760" s="520"/>
      <c r="E760" s="520"/>
      <c r="F760" s="520"/>
      <c r="G760" s="520"/>
      <c r="H760" s="520"/>
      <c r="I760" s="114"/>
      <c r="J760" s="115"/>
      <c r="K760" s="115"/>
      <c r="L760" s="115"/>
      <c r="M760" s="115"/>
      <c r="N760" s="115"/>
      <c r="O760" s="115"/>
      <c r="P760" s="115"/>
      <c r="Q760" s="115"/>
      <c r="R760" s="115"/>
      <c r="S760" s="115"/>
      <c r="T760" s="115"/>
      <c r="U760" s="115"/>
      <c r="AC760" s="54"/>
      <c r="AD760" s="219"/>
      <c r="AE760" s="54"/>
      <c r="AF760" s="82"/>
      <c r="AG760" s="82"/>
      <c r="AH760" s="82"/>
      <c r="AI760" s="82"/>
      <c r="AJ760" s="82"/>
      <c r="AK760" s="82"/>
      <c r="AL760" s="82"/>
      <c r="AM760" s="82"/>
      <c r="AN760" s="82"/>
      <c r="AO760" s="82"/>
      <c r="AP760" s="82"/>
      <c r="AQ760" s="82"/>
      <c r="AR760" s="82"/>
      <c r="AS760" s="82"/>
      <c r="AT760" s="82"/>
      <c r="AU760" s="82"/>
      <c r="AV760" s="82"/>
      <c r="AW760" s="82"/>
      <c r="AX760" s="82"/>
      <c r="AY760" s="82"/>
      <c r="AZ760" s="82"/>
      <c r="BA760" s="82"/>
      <c r="BB760" s="82"/>
      <c r="BC760" s="82"/>
      <c r="BD760" s="82"/>
      <c r="BE760" s="82"/>
      <c r="BH760" s="254">
        <f t="shared" si="219"/>
        <v>0</v>
      </c>
      <c r="BI760" s="254">
        <f t="shared" si="220"/>
        <v>0</v>
      </c>
    </row>
    <row r="761" spans="1:65" ht="30" hidden="1" customHeight="1" x14ac:dyDescent="0.25">
      <c r="A761" s="16"/>
      <c r="B761" s="67" t="s">
        <v>391</v>
      </c>
      <c r="C761" s="505" t="s">
        <v>392</v>
      </c>
      <c r="D761" s="505"/>
      <c r="E761" s="505"/>
      <c r="F761" s="505"/>
      <c r="G761" s="505"/>
      <c r="H761" s="505"/>
      <c r="I761" s="114"/>
      <c r="J761" s="115"/>
      <c r="K761" s="115"/>
      <c r="L761" s="115"/>
      <c r="M761" s="115"/>
      <c r="N761" s="115"/>
      <c r="O761" s="115"/>
      <c r="P761" s="115"/>
      <c r="Q761" s="115"/>
      <c r="R761" s="115"/>
      <c r="S761" s="115"/>
      <c r="T761" s="115"/>
      <c r="U761" s="115"/>
      <c r="AC761" s="54"/>
      <c r="AD761" s="219"/>
      <c r="AE761" s="54"/>
      <c r="AF761" s="89"/>
      <c r="AG761" s="89"/>
      <c r="AH761" s="89"/>
      <c r="AI761" s="89"/>
      <c r="AJ761" s="89"/>
      <c r="AK761" s="89"/>
      <c r="AL761" s="89"/>
      <c r="AM761" s="89"/>
      <c r="AN761" s="89"/>
      <c r="AO761" s="89"/>
      <c r="AP761" s="89"/>
      <c r="AQ761" s="89"/>
      <c r="AR761" s="89"/>
      <c r="AS761" s="89"/>
      <c r="AT761" s="89"/>
      <c r="AU761" s="89"/>
      <c r="AV761" s="89"/>
      <c r="AW761" s="89"/>
      <c r="AX761" s="89"/>
      <c r="AY761" s="89"/>
      <c r="AZ761" s="89"/>
      <c r="BA761" s="89"/>
      <c r="BB761" s="89"/>
      <c r="BC761" s="89"/>
      <c r="BD761" s="89"/>
      <c r="BE761" s="89"/>
      <c r="BH761" s="254">
        <f t="shared" si="219"/>
        <v>0</v>
      </c>
      <c r="BI761" s="254">
        <f t="shared" si="220"/>
        <v>0</v>
      </c>
    </row>
    <row r="762" spans="1:65" ht="21.75" hidden="1" customHeight="1" x14ac:dyDescent="0.25">
      <c r="A762" s="491" t="s">
        <v>12</v>
      </c>
      <c r="B762" s="506" t="s">
        <v>13</v>
      </c>
      <c r="C762" s="506" t="s">
        <v>14</v>
      </c>
      <c r="D762" s="509" t="s">
        <v>15</v>
      </c>
      <c r="E762" s="512" t="s">
        <v>16</v>
      </c>
      <c r="F762" s="129"/>
      <c r="G762" s="494" t="s">
        <v>433</v>
      </c>
      <c r="H762" s="494"/>
      <c r="I762" s="494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0"/>
      <c r="AC762" s="81"/>
      <c r="AD762" s="263"/>
      <c r="AE762" s="81"/>
      <c r="AF762" s="192"/>
      <c r="AG762" s="192"/>
      <c r="AH762" s="192"/>
      <c r="AI762" s="192"/>
      <c r="AJ762" s="192"/>
      <c r="AK762" s="192"/>
      <c r="AL762" s="192"/>
      <c r="AM762" s="192"/>
      <c r="AN762" s="192"/>
      <c r="AO762" s="192"/>
      <c r="AP762" s="192"/>
      <c r="AQ762" s="192"/>
      <c r="AR762" s="192"/>
      <c r="AS762" s="192"/>
      <c r="AT762" s="192"/>
      <c r="AU762" s="192"/>
      <c r="AV762" s="192"/>
      <c r="AW762" s="192"/>
      <c r="AX762" s="192"/>
      <c r="AY762" s="192"/>
      <c r="AZ762" s="192"/>
      <c r="BA762" s="192"/>
      <c r="BB762" s="192"/>
      <c r="BC762" s="192"/>
      <c r="BD762" s="192"/>
      <c r="BE762" s="192"/>
      <c r="BH762" s="254">
        <f t="shared" si="219"/>
        <v>0</v>
      </c>
      <c r="BI762" s="254">
        <f t="shared" si="220"/>
        <v>0</v>
      </c>
    </row>
    <row r="763" spans="1:65" ht="27.75" hidden="1" customHeight="1" x14ac:dyDescent="0.25">
      <c r="A763" s="492"/>
      <c r="B763" s="507"/>
      <c r="C763" s="507"/>
      <c r="D763" s="510"/>
      <c r="E763" s="513"/>
      <c r="F763" s="131"/>
      <c r="G763" s="531" t="s">
        <v>441</v>
      </c>
      <c r="H763" s="531"/>
      <c r="I763" s="532"/>
      <c r="J763" s="132"/>
      <c r="K763" s="132"/>
      <c r="L763" s="132"/>
      <c r="M763" s="132"/>
      <c r="N763" s="132"/>
      <c r="O763" s="132"/>
      <c r="P763" s="132"/>
      <c r="Q763" s="132"/>
      <c r="R763" s="132"/>
      <c r="S763" s="132"/>
      <c r="T763" s="132"/>
      <c r="U763" s="132"/>
      <c r="AC763" s="81"/>
      <c r="AD763" s="263"/>
      <c r="AE763" s="81"/>
      <c r="AF763" s="192"/>
      <c r="AG763" s="192"/>
      <c r="AH763" s="192"/>
      <c r="AI763" s="192"/>
      <c r="AJ763" s="192"/>
      <c r="AK763" s="192"/>
      <c r="AL763" s="192"/>
      <c r="AM763" s="192"/>
      <c r="AN763" s="192"/>
      <c r="AO763" s="192"/>
      <c r="AP763" s="192"/>
      <c r="AQ763" s="192"/>
      <c r="AR763" s="192"/>
      <c r="AS763" s="192"/>
      <c r="AT763" s="192"/>
      <c r="AU763" s="192"/>
      <c r="AV763" s="192"/>
      <c r="AW763" s="192"/>
      <c r="AX763" s="192"/>
      <c r="AY763" s="192"/>
      <c r="AZ763" s="192"/>
      <c r="BA763" s="192"/>
      <c r="BB763" s="192"/>
      <c r="BC763" s="192"/>
      <c r="BD763" s="192"/>
      <c r="BE763" s="192"/>
      <c r="BH763" s="254">
        <f t="shared" si="219"/>
        <v>0</v>
      </c>
      <c r="BI763" s="254">
        <f t="shared" si="220"/>
        <v>0</v>
      </c>
    </row>
    <row r="764" spans="1:65" ht="27" hidden="1" customHeight="1" x14ac:dyDescent="0.25">
      <c r="A764" s="492"/>
      <c r="B764" s="507"/>
      <c r="C764" s="507"/>
      <c r="D764" s="510"/>
      <c r="E764" s="513"/>
      <c r="F764" s="131"/>
      <c r="G764" s="495">
        <v>2021</v>
      </c>
      <c r="H764" s="495">
        <v>2022</v>
      </c>
      <c r="I764" s="495">
        <v>2023</v>
      </c>
      <c r="J764" s="133"/>
      <c r="K764" s="133"/>
      <c r="L764" s="133"/>
      <c r="M764" s="133"/>
      <c r="N764" s="133"/>
      <c r="O764" s="133"/>
      <c r="P764" s="133"/>
      <c r="Q764" s="133"/>
      <c r="R764" s="133"/>
      <c r="S764" s="133"/>
      <c r="T764" s="133"/>
      <c r="U764" s="133"/>
      <c r="AF764" s="82"/>
      <c r="AG764" s="82"/>
      <c r="AH764" s="220"/>
      <c r="AI764" s="220"/>
      <c r="AJ764" s="220"/>
      <c r="AK764" s="220"/>
      <c r="AL764" s="220"/>
      <c r="AM764" s="220"/>
      <c r="AN764" s="220"/>
      <c r="AO764" s="220"/>
      <c r="AP764" s="220"/>
      <c r="AQ764" s="220"/>
      <c r="AR764" s="220"/>
      <c r="AS764" s="220"/>
      <c r="AT764" s="220"/>
      <c r="AU764" s="220"/>
      <c r="AV764" s="220"/>
      <c r="AW764" s="220"/>
      <c r="AX764" s="220"/>
      <c r="AY764" s="220"/>
      <c r="AZ764" s="220"/>
      <c r="BA764" s="220"/>
      <c r="BB764" s="220"/>
      <c r="BC764" s="220"/>
      <c r="BD764" s="220"/>
      <c r="BE764" s="220"/>
      <c r="BH764" s="254">
        <f t="shared" si="219"/>
        <v>0</v>
      </c>
      <c r="BI764" s="254">
        <f t="shared" si="220"/>
        <v>0</v>
      </c>
    </row>
    <row r="765" spans="1:65" ht="51" hidden="1" customHeight="1" x14ac:dyDescent="0.25">
      <c r="A765" s="493"/>
      <c r="B765" s="508"/>
      <c r="C765" s="508"/>
      <c r="D765" s="511"/>
      <c r="E765" s="514"/>
      <c r="F765" s="134"/>
      <c r="G765" s="496"/>
      <c r="H765" s="496"/>
      <c r="I765" s="496"/>
      <c r="J765" s="135"/>
      <c r="K765" s="135"/>
      <c r="L765" s="135"/>
      <c r="M765" s="135"/>
      <c r="N765" s="135"/>
      <c r="O765" s="135"/>
      <c r="P765" s="135"/>
      <c r="Q765" s="135"/>
      <c r="R765" s="135"/>
      <c r="S765" s="135"/>
      <c r="T765" s="135"/>
      <c r="U765" s="135"/>
      <c r="AF765" s="82"/>
      <c r="AG765" s="82"/>
      <c r="AH765" s="220"/>
      <c r="AI765" s="220"/>
      <c r="AJ765" s="220"/>
      <c r="AK765" s="220"/>
      <c r="AL765" s="220"/>
      <c r="AM765" s="220"/>
      <c r="AN765" s="220"/>
      <c r="AO765" s="220"/>
      <c r="AP765" s="220"/>
      <c r="AQ765" s="220"/>
      <c r="AR765" s="220"/>
      <c r="AS765" s="220"/>
      <c r="AT765" s="220"/>
      <c r="AU765" s="220"/>
      <c r="AV765" s="220"/>
      <c r="AW765" s="220"/>
      <c r="AX765" s="220"/>
      <c r="AY765" s="220"/>
      <c r="AZ765" s="220"/>
      <c r="BA765" s="220"/>
      <c r="BB765" s="220"/>
      <c r="BC765" s="220"/>
      <c r="BD765" s="220"/>
      <c r="BE765" s="220"/>
      <c r="BH765" s="254">
        <f t="shared" si="219"/>
        <v>0</v>
      </c>
      <c r="BI765" s="254">
        <f t="shared" si="220"/>
        <v>0</v>
      </c>
    </row>
    <row r="766" spans="1:65" s="47" customFormat="1" ht="20.100000000000001" hidden="1" customHeight="1" x14ac:dyDescent="0.25">
      <c r="A766" s="516"/>
      <c r="B766" s="497" t="s">
        <v>277</v>
      </c>
      <c r="C766" s="517" t="s">
        <v>404</v>
      </c>
      <c r="D766" s="523" t="s">
        <v>17</v>
      </c>
      <c r="E766" s="548"/>
      <c r="F766" s="150"/>
      <c r="G766" s="148">
        <f>SUM(G767:G778)</f>
        <v>0</v>
      </c>
      <c r="H766" s="148">
        <f>SUM(H767:H778)</f>
        <v>60</v>
      </c>
      <c r="I766" s="116"/>
      <c r="J766" s="117"/>
      <c r="K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Y766" s="6"/>
      <c r="Z766" s="6"/>
      <c r="AA766" s="44"/>
      <c r="AB766" s="44"/>
      <c r="AC766" s="54"/>
      <c r="AD766" s="219"/>
      <c r="AE766" s="54"/>
      <c r="AF766" s="256"/>
      <c r="AG766" s="256"/>
      <c r="AH766" s="256"/>
      <c r="AI766" s="256"/>
      <c r="AJ766" s="256"/>
      <c r="AK766" s="256"/>
      <c r="AL766" s="256"/>
      <c r="AM766" s="256"/>
      <c r="AN766" s="256"/>
      <c r="AO766" s="256"/>
      <c r="AP766" s="256"/>
      <c r="AQ766" s="256"/>
      <c r="AR766" s="256"/>
      <c r="AS766" s="256"/>
      <c r="AT766" s="256"/>
      <c r="AU766" s="256"/>
      <c r="AV766" s="256"/>
      <c r="AW766" s="256"/>
      <c r="AX766" s="256"/>
      <c r="AY766" s="256"/>
      <c r="AZ766" s="256"/>
      <c r="BA766" s="256"/>
      <c r="BB766" s="256"/>
      <c r="BC766" s="256"/>
      <c r="BD766" s="82"/>
      <c r="BE766" s="82"/>
      <c r="BF766" s="44"/>
      <c r="BG766" s="44"/>
      <c r="BH766" s="254">
        <f t="shared" si="219"/>
        <v>0</v>
      </c>
      <c r="BI766" s="254">
        <f t="shared" si="220"/>
        <v>0</v>
      </c>
      <c r="BJ766" s="170"/>
      <c r="BK766" s="169"/>
      <c r="BL766" s="169"/>
      <c r="BM766" s="44"/>
    </row>
    <row r="767" spans="1:65" ht="42.75" hidden="1" customHeight="1" x14ac:dyDescent="0.25">
      <c r="A767" s="516"/>
      <c r="B767" s="497"/>
      <c r="C767" s="517"/>
      <c r="D767" s="38" t="s">
        <v>405</v>
      </c>
      <c r="E767" s="12" t="s">
        <v>406</v>
      </c>
      <c r="F767" s="142"/>
      <c r="G767" s="155"/>
      <c r="H767" s="155" t="s">
        <v>23</v>
      </c>
      <c r="I767" s="116"/>
      <c r="J767" s="117"/>
      <c r="K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AC767" s="54"/>
      <c r="AD767" s="219"/>
      <c r="AE767" s="54"/>
      <c r="AF767" s="258"/>
      <c r="AG767" s="258"/>
      <c r="AH767" s="258"/>
      <c r="AI767" s="258"/>
      <c r="AJ767" s="258"/>
      <c r="AK767" s="258"/>
      <c r="AL767" s="258"/>
      <c r="AM767" s="258"/>
      <c r="AN767" s="258"/>
      <c r="AO767" s="258"/>
      <c r="AP767" s="258"/>
      <c r="AQ767" s="258"/>
      <c r="AR767" s="258"/>
      <c r="AS767" s="258"/>
      <c r="AT767" s="258"/>
      <c r="AU767" s="258"/>
      <c r="AV767" s="258"/>
      <c r="AW767" s="258"/>
      <c r="AX767" s="258"/>
      <c r="AY767" s="258"/>
      <c r="AZ767" s="258"/>
      <c r="BA767" s="258"/>
      <c r="BB767" s="258"/>
      <c r="BC767" s="256"/>
      <c r="BD767" s="82"/>
      <c r="BE767" s="82"/>
      <c r="BH767" s="254">
        <f t="shared" si="219"/>
        <v>0</v>
      </c>
      <c r="BI767" s="254">
        <f t="shared" si="220"/>
        <v>0</v>
      </c>
    </row>
    <row r="768" spans="1:65" ht="41.25" hidden="1" customHeight="1" x14ac:dyDescent="0.25">
      <c r="A768" s="516"/>
      <c r="B768" s="497"/>
      <c r="C768" s="517"/>
      <c r="D768" s="14" t="s">
        <v>407</v>
      </c>
      <c r="E768" s="9" t="s">
        <v>364</v>
      </c>
      <c r="F768" s="125"/>
      <c r="G768" s="121"/>
      <c r="H768" s="155" t="s">
        <v>23</v>
      </c>
      <c r="I768" s="116"/>
      <c r="J768" s="117"/>
      <c r="K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AC768" s="54"/>
      <c r="AD768" s="219"/>
      <c r="AE768" s="54"/>
      <c r="AF768" s="267"/>
      <c r="AG768" s="257"/>
      <c r="AH768" s="257"/>
      <c r="AI768" s="257"/>
      <c r="AJ768" s="257"/>
      <c r="AK768" s="257"/>
      <c r="AL768" s="257"/>
      <c r="AM768" s="257"/>
      <c r="AN768" s="257"/>
      <c r="AO768" s="257"/>
      <c r="AP768" s="257"/>
      <c r="AQ768" s="257"/>
      <c r="AR768" s="257"/>
      <c r="AS768" s="257"/>
      <c r="AT768" s="257"/>
      <c r="AU768" s="257"/>
      <c r="AV768" s="257"/>
      <c r="AW768" s="257"/>
      <c r="AX768" s="257"/>
      <c r="AY768" s="257"/>
      <c r="AZ768" s="257"/>
      <c r="BA768" s="257"/>
      <c r="BB768" s="257"/>
      <c r="BC768" s="272"/>
      <c r="BD768" s="82"/>
      <c r="BE768" s="82"/>
      <c r="BH768" s="254">
        <f t="shared" si="219"/>
        <v>0</v>
      </c>
      <c r="BI768" s="254">
        <f t="shared" si="220"/>
        <v>0</v>
      </c>
    </row>
    <row r="769" spans="1:65" ht="52.5" hidden="1" customHeight="1" x14ac:dyDescent="0.25">
      <c r="A769" s="516"/>
      <c r="B769" s="497"/>
      <c r="C769" s="517"/>
      <c r="D769" s="14" t="s">
        <v>408</v>
      </c>
      <c r="E769" s="9" t="s">
        <v>364</v>
      </c>
      <c r="F769" s="125"/>
      <c r="G769" s="121"/>
      <c r="H769" s="155" t="s">
        <v>23</v>
      </c>
      <c r="I769" s="116"/>
      <c r="J769" s="117"/>
      <c r="K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AC769" s="54"/>
      <c r="AD769" s="219"/>
      <c r="AE769" s="54"/>
      <c r="AF769" s="268"/>
      <c r="AG769" s="240"/>
      <c r="AH769" s="240"/>
      <c r="AI769" s="240"/>
      <c r="AJ769" s="240"/>
      <c r="AK769" s="240"/>
      <c r="AL769" s="240"/>
      <c r="AM769" s="240"/>
      <c r="AN769" s="240"/>
      <c r="AO769" s="240"/>
      <c r="AP769" s="240"/>
      <c r="AQ769" s="240"/>
      <c r="AR769" s="240"/>
      <c r="AS769" s="240"/>
      <c r="AT769" s="240"/>
      <c r="AU769" s="240"/>
      <c r="AV769" s="240"/>
      <c r="AW769" s="240"/>
      <c r="AX769" s="240"/>
      <c r="AY769" s="240"/>
      <c r="AZ769" s="240"/>
      <c r="BA769" s="240"/>
      <c r="BB769" s="240"/>
      <c r="BC769" s="270"/>
      <c r="BD769" s="82"/>
      <c r="BE769" s="82"/>
      <c r="BH769" s="254">
        <f t="shared" si="219"/>
        <v>0</v>
      </c>
      <c r="BI769" s="254">
        <f t="shared" si="220"/>
        <v>0</v>
      </c>
    </row>
    <row r="770" spans="1:65" ht="54.75" hidden="1" customHeight="1" x14ac:dyDescent="0.25">
      <c r="A770" s="516"/>
      <c r="B770" s="497"/>
      <c r="C770" s="517"/>
      <c r="D770" s="14" t="s">
        <v>409</v>
      </c>
      <c r="E770" s="9" t="s">
        <v>410</v>
      </c>
      <c r="F770" s="125"/>
      <c r="G770" s="121"/>
      <c r="H770" s="155" t="s">
        <v>23</v>
      </c>
      <c r="I770" s="116"/>
      <c r="J770" s="117"/>
      <c r="K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AA770" s="47"/>
      <c r="AB770" s="47"/>
      <c r="AC770" s="54"/>
      <c r="AD770" s="219"/>
      <c r="AE770" s="54"/>
      <c r="AF770" s="259"/>
      <c r="AG770" s="259"/>
      <c r="AH770" s="259"/>
      <c r="AI770" s="259"/>
      <c r="AJ770" s="259"/>
      <c r="AK770" s="259"/>
      <c r="AL770" s="259"/>
      <c r="AM770" s="259"/>
      <c r="AN770" s="259"/>
      <c r="AO770" s="259"/>
      <c r="AP770" s="259"/>
      <c r="AQ770" s="259"/>
      <c r="AR770" s="259"/>
      <c r="AS770" s="259"/>
      <c r="AT770" s="259"/>
      <c r="AU770" s="259"/>
      <c r="AV770" s="259"/>
      <c r="AW770" s="259"/>
      <c r="AX770" s="259"/>
      <c r="AY770" s="259"/>
      <c r="AZ770" s="259"/>
      <c r="BA770" s="259"/>
      <c r="BB770" s="259"/>
      <c r="BC770" s="259"/>
      <c r="BD770" s="259"/>
      <c r="BE770" s="259"/>
      <c r="BF770" s="47"/>
      <c r="BG770" s="47"/>
      <c r="BH770" s="254">
        <f t="shared" si="219"/>
        <v>0</v>
      </c>
      <c r="BI770" s="254">
        <f t="shared" si="220"/>
        <v>0</v>
      </c>
      <c r="BJ770" s="195"/>
      <c r="BK770" s="213"/>
      <c r="BL770" s="213"/>
      <c r="BM770" s="47"/>
    </row>
    <row r="771" spans="1:65" ht="36" hidden="1" customHeight="1" x14ac:dyDescent="0.25">
      <c r="A771" s="516"/>
      <c r="B771" s="497"/>
      <c r="C771" s="517"/>
      <c r="D771" s="14" t="s">
        <v>411</v>
      </c>
      <c r="E771" s="9" t="s">
        <v>284</v>
      </c>
      <c r="F771" s="125"/>
      <c r="G771" s="121"/>
      <c r="H771" s="121">
        <v>60</v>
      </c>
      <c r="I771" s="116"/>
      <c r="J771" s="117"/>
      <c r="K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AA771" s="47"/>
      <c r="AB771" s="47"/>
      <c r="AC771" s="54"/>
      <c r="AD771" s="219"/>
      <c r="AE771" s="54"/>
      <c r="AF771" s="259"/>
      <c r="AG771" s="259"/>
      <c r="AH771" s="259"/>
      <c r="AI771" s="259"/>
      <c r="AJ771" s="259"/>
      <c r="AK771" s="259"/>
      <c r="AL771" s="259"/>
      <c r="AM771" s="259"/>
      <c r="AN771" s="259"/>
      <c r="AO771" s="259"/>
      <c r="AP771" s="259"/>
      <c r="AQ771" s="259"/>
      <c r="AR771" s="259"/>
      <c r="AS771" s="259"/>
      <c r="AT771" s="259"/>
      <c r="AU771" s="259"/>
      <c r="AV771" s="259"/>
      <c r="AW771" s="259"/>
      <c r="AX771" s="259"/>
      <c r="AY771" s="259"/>
      <c r="AZ771" s="259"/>
      <c r="BA771" s="259"/>
      <c r="BB771" s="259"/>
      <c r="BC771" s="259"/>
      <c r="BD771" s="259"/>
      <c r="BE771" s="259"/>
      <c r="BF771" s="47"/>
      <c r="BG771" s="47"/>
      <c r="BH771" s="254">
        <f t="shared" si="219"/>
        <v>0</v>
      </c>
      <c r="BI771" s="254">
        <f t="shared" si="220"/>
        <v>0</v>
      </c>
      <c r="BJ771" s="195"/>
      <c r="BK771" s="213"/>
      <c r="BL771" s="213"/>
      <c r="BM771" s="47"/>
    </row>
    <row r="772" spans="1:65" ht="42.75" hidden="1" customHeight="1" x14ac:dyDescent="0.25">
      <c r="A772" s="516"/>
      <c r="B772" s="497"/>
      <c r="C772" s="517"/>
      <c r="D772" s="14" t="s">
        <v>412</v>
      </c>
      <c r="E772" s="9" t="s">
        <v>324</v>
      </c>
      <c r="F772" s="125"/>
      <c r="G772" s="121"/>
      <c r="H772" s="155" t="s">
        <v>23</v>
      </c>
      <c r="I772" s="116"/>
      <c r="J772" s="117"/>
      <c r="K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AC772" s="54"/>
      <c r="AD772" s="219"/>
      <c r="AE772" s="54"/>
      <c r="AF772" s="82"/>
      <c r="AG772" s="82"/>
      <c r="AH772" s="82"/>
      <c r="AI772" s="82"/>
      <c r="AJ772" s="82"/>
      <c r="AK772" s="82"/>
      <c r="AL772" s="82"/>
      <c r="AM772" s="82"/>
      <c r="AN772" s="82"/>
      <c r="AO772" s="82"/>
      <c r="AP772" s="82"/>
      <c r="AQ772" s="82"/>
      <c r="AR772" s="82"/>
      <c r="AS772" s="82"/>
      <c r="AT772" s="82"/>
      <c r="AU772" s="82"/>
      <c r="AV772" s="82"/>
      <c r="AW772" s="82"/>
      <c r="AX772" s="82"/>
      <c r="AY772" s="82"/>
      <c r="AZ772" s="82"/>
      <c r="BA772" s="82"/>
      <c r="BB772" s="82"/>
      <c r="BC772" s="82"/>
      <c r="BD772" s="82"/>
      <c r="BE772" s="82"/>
      <c r="BH772" s="254">
        <f t="shared" si="219"/>
        <v>0</v>
      </c>
      <c r="BI772" s="254">
        <f t="shared" si="220"/>
        <v>0</v>
      </c>
    </row>
    <row r="773" spans="1:65" ht="36.75" hidden="1" customHeight="1" x14ac:dyDescent="0.25">
      <c r="A773" s="516"/>
      <c r="B773" s="497"/>
      <c r="C773" s="517"/>
      <c r="D773" s="14" t="s">
        <v>413</v>
      </c>
      <c r="E773" s="9" t="s">
        <v>324</v>
      </c>
      <c r="F773" s="125"/>
      <c r="G773" s="121"/>
      <c r="H773" s="155" t="s">
        <v>23</v>
      </c>
      <c r="I773" s="116"/>
      <c r="J773" s="117"/>
      <c r="K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AC773" s="54"/>
      <c r="AD773" s="219"/>
      <c r="AE773" s="54"/>
      <c r="AF773" s="82"/>
      <c r="AG773" s="82"/>
      <c r="AH773" s="82"/>
      <c r="AI773" s="82"/>
      <c r="AJ773" s="82"/>
      <c r="AK773" s="82"/>
      <c r="AL773" s="82"/>
      <c r="AM773" s="82"/>
      <c r="AN773" s="82"/>
      <c r="AO773" s="82"/>
      <c r="AP773" s="82"/>
      <c r="AQ773" s="82"/>
      <c r="AR773" s="82"/>
      <c r="AS773" s="82"/>
      <c r="AT773" s="82"/>
      <c r="AU773" s="82"/>
      <c r="AV773" s="82"/>
      <c r="AW773" s="82"/>
      <c r="AX773" s="82"/>
      <c r="AY773" s="82"/>
      <c r="AZ773" s="82"/>
      <c r="BA773" s="82"/>
      <c r="BB773" s="82"/>
      <c r="BC773" s="82"/>
      <c r="BD773" s="82"/>
      <c r="BE773" s="82"/>
      <c r="BH773" s="254">
        <f t="shared" si="219"/>
        <v>0</v>
      </c>
      <c r="BI773" s="254">
        <f t="shared" si="220"/>
        <v>0</v>
      </c>
    </row>
    <row r="774" spans="1:65" ht="53.25" hidden="1" customHeight="1" x14ac:dyDescent="0.25">
      <c r="A774" s="516"/>
      <c r="B774" s="497"/>
      <c r="C774" s="517"/>
      <c r="D774" s="14" t="s">
        <v>414</v>
      </c>
      <c r="E774" s="9" t="s">
        <v>324</v>
      </c>
      <c r="F774" s="125"/>
      <c r="G774" s="121"/>
      <c r="H774" s="155" t="s">
        <v>23</v>
      </c>
      <c r="I774" s="116"/>
      <c r="J774" s="117"/>
      <c r="K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AC774" s="54"/>
      <c r="AD774" s="219"/>
      <c r="AE774" s="54"/>
      <c r="AF774" s="82"/>
      <c r="AG774" s="82"/>
      <c r="AH774" s="82"/>
      <c r="AI774" s="82"/>
      <c r="AJ774" s="82"/>
      <c r="AK774" s="82"/>
      <c r="AL774" s="82"/>
      <c r="AM774" s="82"/>
      <c r="AN774" s="82"/>
      <c r="AO774" s="82"/>
      <c r="AP774" s="82"/>
      <c r="AQ774" s="82"/>
      <c r="AR774" s="82"/>
      <c r="AS774" s="82"/>
      <c r="AT774" s="82"/>
      <c r="AU774" s="82"/>
      <c r="AV774" s="82"/>
      <c r="AW774" s="82"/>
      <c r="AX774" s="82"/>
      <c r="AY774" s="82"/>
      <c r="AZ774" s="82"/>
      <c r="BA774" s="82"/>
      <c r="BB774" s="82"/>
      <c r="BC774" s="82"/>
      <c r="BD774" s="82"/>
      <c r="BE774" s="82"/>
      <c r="BH774" s="254">
        <f t="shared" si="219"/>
        <v>0</v>
      </c>
      <c r="BI774" s="254">
        <f t="shared" si="220"/>
        <v>0</v>
      </c>
    </row>
    <row r="775" spans="1:65" ht="51.75" hidden="1" customHeight="1" x14ac:dyDescent="0.25">
      <c r="A775" s="516"/>
      <c r="B775" s="497"/>
      <c r="C775" s="517"/>
      <c r="D775" s="14" t="s">
        <v>415</v>
      </c>
      <c r="E775" s="9" t="s">
        <v>324</v>
      </c>
      <c r="F775" s="125"/>
      <c r="G775" s="121"/>
      <c r="H775" s="155" t="s">
        <v>23</v>
      </c>
      <c r="I775" s="116"/>
      <c r="J775" s="117"/>
      <c r="K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AC775" s="54"/>
      <c r="AD775" s="219"/>
      <c r="AE775" s="54"/>
      <c r="AF775" s="82"/>
      <c r="AG775" s="82"/>
      <c r="AH775" s="82"/>
      <c r="AI775" s="82"/>
      <c r="AJ775" s="82"/>
      <c r="AK775" s="82"/>
      <c r="AL775" s="82"/>
      <c r="AM775" s="82"/>
      <c r="AN775" s="82"/>
      <c r="AO775" s="82"/>
      <c r="AP775" s="82"/>
      <c r="AQ775" s="82"/>
      <c r="AR775" s="82"/>
      <c r="AS775" s="82"/>
      <c r="AT775" s="82"/>
      <c r="AU775" s="82"/>
      <c r="AV775" s="82"/>
      <c r="AW775" s="82"/>
      <c r="AX775" s="82"/>
      <c r="AY775" s="82"/>
      <c r="AZ775" s="82"/>
      <c r="BA775" s="82"/>
      <c r="BB775" s="82"/>
      <c r="BC775" s="82"/>
      <c r="BD775" s="82"/>
      <c r="BE775" s="82"/>
      <c r="BH775" s="254">
        <f t="shared" si="219"/>
        <v>0</v>
      </c>
      <c r="BI775" s="254">
        <f t="shared" si="220"/>
        <v>0</v>
      </c>
    </row>
    <row r="776" spans="1:65" ht="55.5" hidden="1" customHeight="1" x14ac:dyDescent="0.25">
      <c r="A776" s="516"/>
      <c r="B776" s="497"/>
      <c r="C776" s="517"/>
      <c r="D776" s="14" t="s">
        <v>416</v>
      </c>
      <c r="E776" s="9" t="s">
        <v>324</v>
      </c>
      <c r="F776" s="125"/>
      <c r="G776" s="121"/>
      <c r="H776" s="155" t="s">
        <v>23</v>
      </c>
      <c r="I776" s="116"/>
      <c r="J776" s="117"/>
      <c r="K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AC776" s="54"/>
      <c r="AD776" s="219"/>
      <c r="AE776" s="54"/>
      <c r="AF776" s="82"/>
      <c r="AG776" s="82"/>
      <c r="AH776" s="82"/>
      <c r="AI776" s="82"/>
      <c r="AJ776" s="82"/>
      <c r="AK776" s="82"/>
      <c r="AL776" s="82"/>
      <c r="AM776" s="82"/>
      <c r="AN776" s="82"/>
      <c r="AO776" s="82"/>
      <c r="AP776" s="82"/>
      <c r="AQ776" s="82"/>
      <c r="AR776" s="82"/>
      <c r="AS776" s="82"/>
      <c r="AT776" s="82"/>
      <c r="AU776" s="82"/>
      <c r="AV776" s="82"/>
      <c r="AW776" s="82"/>
      <c r="AX776" s="82"/>
      <c r="AY776" s="82"/>
      <c r="AZ776" s="82"/>
      <c r="BA776" s="82"/>
      <c r="BB776" s="82"/>
      <c r="BC776" s="82"/>
      <c r="BD776" s="82"/>
      <c r="BE776" s="82"/>
      <c r="BH776" s="254">
        <f t="shared" si="219"/>
        <v>0</v>
      </c>
      <c r="BI776" s="254">
        <f t="shared" si="220"/>
        <v>0</v>
      </c>
    </row>
    <row r="777" spans="1:65" ht="54" hidden="1" customHeight="1" x14ac:dyDescent="0.25">
      <c r="A777" s="516"/>
      <c r="B777" s="497"/>
      <c r="C777" s="517"/>
      <c r="D777" s="14" t="s">
        <v>417</v>
      </c>
      <c r="E777" s="9" t="s">
        <v>418</v>
      </c>
      <c r="F777" s="125"/>
      <c r="G777" s="121"/>
      <c r="H777" s="155" t="s">
        <v>23</v>
      </c>
      <c r="I777" s="116"/>
      <c r="J777" s="117"/>
      <c r="K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AC777" s="54"/>
      <c r="AD777" s="219"/>
      <c r="AE777" s="54"/>
      <c r="AF777" s="82"/>
      <c r="AG777" s="82"/>
      <c r="AH777" s="82"/>
      <c r="AI777" s="82"/>
      <c r="AJ777" s="82"/>
      <c r="AK777" s="82"/>
      <c r="AL777" s="82"/>
      <c r="AM777" s="82"/>
      <c r="AN777" s="82"/>
      <c r="AO777" s="82"/>
      <c r="AP777" s="82"/>
      <c r="AQ777" s="82"/>
      <c r="AR777" s="82"/>
      <c r="AS777" s="82"/>
      <c r="AT777" s="82"/>
      <c r="AU777" s="82"/>
      <c r="AV777" s="82"/>
      <c r="AW777" s="82"/>
      <c r="AX777" s="82"/>
      <c r="AY777" s="82"/>
      <c r="AZ777" s="82"/>
      <c r="BA777" s="82"/>
      <c r="BB777" s="82"/>
      <c r="BC777" s="82"/>
      <c r="BD777" s="82"/>
      <c r="BE777" s="82"/>
      <c r="BH777" s="254">
        <f t="shared" si="219"/>
        <v>0</v>
      </c>
      <c r="BI777" s="254">
        <f t="shared" si="220"/>
        <v>0</v>
      </c>
    </row>
    <row r="778" spans="1:65" ht="59.25" hidden="1" customHeight="1" x14ac:dyDescent="0.25">
      <c r="A778" s="516"/>
      <c r="B778" s="525"/>
      <c r="C778" s="518"/>
      <c r="D778" s="32" t="s">
        <v>419</v>
      </c>
      <c r="E778" s="22" t="s">
        <v>420</v>
      </c>
      <c r="F778" s="143"/>
      <c r="G778" s="144"/>
      <c r="H778" s="155" t="s">
        <v>23</v>
      </c>
      <c r="I778" s="116"/>
      <c r="J778" s="117"/>
      <c r="K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AC778" s="54"/>
      <c r="AD778" s="219"/>
      <c r="AE778" s="54"/>
      <c r="AF778" s="82"/>
      <c r="AG778" s="82"/>
      <c r="AH778" s="82"/>
      <c r="AI778" s="82"/>
      <c r="AJ778" s="82"/>
      <c r="AK778" s="82"/>
      <c r="AL778" s="82"/>
      <c r="AM778" s="82"/>
      <c r="AN778" s="82"/>
      <c r="AO778" s="82"/>
      <c r="AP778" s="82"/>
      <c r="AQ778" s="82"/>
      <c r="AR778" s="82"/>
      <c r="AS778" s="82"/>
      <c r="AT778" s="82"/>
      <c r="AU778" s="82"/>
      <c r="AV778" s="82"/>
      <c r="AW778" s="82"/>
      <c r="AX778" s="82"/>
      <c r="AY778" s="82"/>
      <c r="AZ778" s="82"/>
      <c r="BA778" s="82"/>
      <c r="BB778" s="82"/>
      <c r="BC778" s="82"/>
      <c r="BD778" s="82"/>
      <c r="BE778" s="82"/>
      <c r="BH778" s="254">
        <f t="shared" si="219"/>
        <v>0</v>
      </c>
      <c r="BI778" s="254">
        <f t="shared" si="220"/>
        <v>0</v>
      </c>
    </row>
    <row r="779" spans="1:65" ht="17.25" hidden="1" customHeight="1" x14ac:dyDescent="0.25">
      <c r="A779" s="504" t="s">
        <v>17</v>
      </c>
      <c r="B779" s="504"/>
      <c r="C779" s="504"/>
      <c r="D779" s="504"/>
      <c r="E779" s="504"/>
      <c r="F779" s="145"/>
      <c r="G779" s="146"/>
      <c r="H779" s="146"/>
      <c r="I779" s="116"/>
      <c r="J779" s="117"/>
      <c r="K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AC779" s="54"/>
      <c r="AD779" s="219"/>
      <c r="AE779" s="54"/>
      <c r="AF779" s="82"/>
      <c r="AG779" s="82"/>
      <c r="AH779" s="82"/>
      <c r="AI779" s="82"/>
      <c r="AJ779" s="82"/>
      <c r="AK779" s="82"/>
      <c r="AL779" s="82"/>
      <c r="AM779" s="82"/>
      <c r="AN779" s="82"/>
      <c r="AO779" s="82"/>
      <c r="AP779" s="82"/>
      <c r="AQ779" s="82"/>
      <c r="AR779" s="82"/>
      <c r="AS779" s="82"/>
      <c r="AT779" s="82"/>
      <c r="AU779" s="82"/>
      <c r="AV779" s="82"/>
      <c r="AW779" s="82"/>
      <c r="AX779" s="82"/>
      <c r="AY779" s="82"/>
      <c r="AZ779" s="82"/>
      <c r="BA779" s="82"/>
      <c r="BB779" s="82"/>
      <c r="BC779" s="82"/>
      <c r="BD779" s="82"/>
      <c r="BE779" s="82"/>
      <c r="BH779" s="254">
        <f t="shared" si="219"/>
        <v>0</v>
      </c>
      <c r="BI779" s="254">
        <f t="shared" si="220"/>
        <v>0</v>
      </c>
    </row>
    <row r="780" spans="1:65" ht="17.25" hidden="1" customHeight="1" x14ac:dyDescent="0.25">
      <c r="A780" s="16"/>
      <c r="B780" s="10"/>
      <c r="C780" s="16"/>
      <c r="D780" s="16"/>
      <c r="E780" s="10"/>
      <c r="F780" s="108"/>
      <c r="G780" s="116"/>
      <c r="H780" s="116"/>
      <c r="I780" s="116"/>
      <c r="J780" s="117"/>
      <c r="K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AC780" s="54"/>
      <c r="AD780" s="219"/>
      <c r="AE780" s="54"/>
      <c r="AF780" s="82"/>
      <c r="AG780" s="82"/>
      <c r="AH780" s="82"/>
      <c r="AI780" s="82"/>
      <c r="AJ780" s="82"/>
      <c r="AK780" s="82"/>
      <c r="AL780" s="82"/>
      <c r="AM780" s="82"/>
      <c r="AN780" s="82"/>
      <c r="AO780" s="82"/>
      <c r="AP780" s="82"/>
      <c r="AQ780" s="82"/>
      <c r="AR780" s="82"/>
      <c r="AS780" s="82"/>
      <c r="AT780" s="82"/>
      <c r="AU780" s="82"/>
      <c r="AV780" s="82"/>
      <c r="AW780" s="82"/>
      <c r="AX780" s="82"/>
      <c r="AY780" s="82"/>
      <c r="AZ780" s="82"/>
      <c r="BA780" s="82"/>
      <c r="BB780" s="82"/>
      <c r="BC780" s="82"/>
      <c r="BD780" s="82"/>
      <c r="BE780" s="82"/>
      <c r="BH780" s="254">
        <f t="shared" si="219"/>
        <v>0</v>
      </c>
      <c r="BI780" s="254">
        <f t="shared" si="220"/>
        <v>0</v>
      </c>
    </row>
    <row r="781" spans="1:65" ht="15" hidden="1" customHeight="1" x14ac:dyDescent="0.25">
      <c r="A781" s="16"/>
      <c r="B781" s="10"/>
      <c r="C781" s="16"/>
      <c r="D781" s="16"/>
      <c r="E781" s="10"/>
      <c r="F781" s="108"/>
      <c r="G781" s="116"/>
      <c r="H781" s="116"/>
      <c r="I781" s="116"/>
      <c r="J781" s="117"/>
      <c r="K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AC781" s="54"/>
      <c r="AD781" s="219"/>
      <c r="AE781" s="54"/>
      <c r="AF781" s="82"/>
      <c r="AG781" s="82"/>
      <c r="AH781" s="82"/>
      <c r="AI781" s="82"/>
      <c r="AJ781" s="82"/>
      <c r="AK781" s="82"/>
      <c r="AL781" s="82"/>
      <c r="AM781" s="82"/>
      <c r="AN781" s="82"/>
      <c r="AO781" s="82"/>
      <c r="AP781" s="82"/>
      <c r="AQ781" s="82"/>
      <c r="AR781" s="82"/>
      <c r="AS781" s="82"/>
      <c r="AT781" s="82"/>
      <c r="AU781" s="82"/>
      <c r="AV781" s="82"/>
      <c r="AW781" s="82"/>
      <c r="AX781" s="82"/>
      <c r="AY781" s="82"/>
      <c r="AZ781" s="82"/>
      <c r="BA781" s="82"/>
      <c r="BB781" s="82"/>
      <c r="BC781" s="82"/>
      <c r="BD781" s="82"/>
      <c r="BE781" s="82"/>
      <c r="BH781" s="254">
        <f t="shared" si="219"/>
        <v>0</v>
      </c>
      <c r="BI781" s="254">
        <f t="shared" si="220"/>
        <v>0</v>
      </c>
    </row>
    <row r="782" spans="1:65" ht="20.100000000000001" hidden="1" customHeight="1" x14ac:dyDescent="0.25">
      <c r="A782" s="17"/>
      <c r="B782" s="15"/>
      <c r="C782" s="16"/>
      <c r="D782" s="16"/>
      <c r="E782" s="17"/>
      <c r="F782" s="111"/>
      <c r="G782" s="112"/>
      <c r="H782" s="112"/>
      <c r="I782" s="112"/>
      <c r="J782" s="113"/>
      <c r="K782" s="113"/>
      <c r="L782" s="113"/>
      <c r="M782" s="113"/>
      <c r="N782" s="113"/>
      <c r="O782" s="113"/>
      <c r="P782" s="113"/>
      <c r="Q782" s="113"/>
      <c r="R782" s="113"/>
      <c r="S782" s="113"/>
      <c r="T782" s="113"/>
      <c r="U782" s="113"/>
      <c r="AC782" s="54"/>
      <c r="AD782" s="219"/>
      <c r="AE782" s="54"/>
      <c r="AF782" s="82"/>
      <c r="AG782" s="82"/>
      <c r="AH782" s="82"/>
      <c r="AI782" s="82"/>
      <c r="AJ782" s="82"/>
      <c r="AK782" s="82"/>
      <c r="AL782" s="82"/>
      <c r="AM782" s="82"/>
      <c r="AN782" s="82"/>
      <c r="AO782" s="82"/>
      <c r="AP782" s="82"/>
      <c r="AQ782" s="82"/>
      <c r="AR782" s="82"/>
      <c r="AS782" s="82"/>
      <c r="AT782" s="82"/>
      <c r="AU782" s="82"/>
      <c r="AV782" s="82"/>
      <c r="AW782" s="82"/>
      <c r="AX782" s="82"/>
      <c r="AY782" s="82"/>
      <c r="AZ782" s="82"/>
      <c r="BA782" s="82"/>
      <c r="BB782" s="82"/>
      <c r="BC782" s="82"/>
      <c r="BD782" s="82"/>
      <c r="BE782" s="82"/>
      <c r="BH782" s="254">
        <f t="shared" si="219"/>
        <v>0</v>
      </c>
      <c r="BI782" s="254">
        <f t="shared" si="220"/>
        <v>0</v>
      </c>
    </row>
    <row r="783" spans="1:65" ht="20.100000000000001" hidden="1" customHeight="1" x14ac:dyDescent="0.25">
      <c r="A783" s="23" t="s">
        <v>8</v>
      </c>
      <c r="B783" s="519" t="s">
        <v>421</v>
      </c>
      <c r="C783" s="519"/>
      <c r="D783" s="519"/>
      <c r="E783" s="17"/>
      <c r="F783" s="111"/>
      <c r="G783" s="112"/>
      <c r="H783" s="112"/>
      <c r="I783" s="112"/>
      <c r="J783" s="113"/>
      <c r="K783" s="113"/>
      <c r="L783" s="113"/>
      <c r="M783" s="113"/>
      <c r="N783" s="113"/>
      <c r="O783" s="113"/>
      <c r="P783" s="113"/>
      <c r="Q783" s="113"/>
      <c r="R783" s="113"/>
      <c r="S783" s="113"/>
      <c r="T783" s="113"/>
      <c r="U783" s="113"/>
      <c r="AC783" s="81"/>
      <c r="AD783" s="263"/>
      <c r="AE783" s="81"/>
      <c r="AF783" s="192"/>
      <c r="AG783" s="192"/>
      <c r="AH783" s="192"/>
      <c r="AI783" s="192"/>
      <c r="AJ783" s="192"/>
      <c r="AK783" s="192"/>
      <c r="AL783" s="192"/>
      <c r="AM783" s="192"/>
      <c r="AN783" s="192"/>
      <c r="AO783" s="192"/>
      <c r="AP783" s="192"/>
      <c r="AQ783" s="192"/>
      <c r="AR783" s="192"/>
      <c r="AS783" s="192"/>
      <c r="AT783" s="192"/>
      <c r="AU783" s="192"/>
      <c r="AV783" s="192"/>
      <c r="AW783" s="192"/>
      <c r="AX783" s="192"/>
      <c r="AY783" s="192"/>
      <c r="AZ783" s="192"/>
      <c r="BA783" s="192"/>
      <c r="BB783" s="192"/>
      <c r="BC783" s="192"/>
      <c r="BD783" s="192"/>
      <c r="BE783" s="192"/>
      <c r="BH783" s="254">
        <f t="shared" si="219"/>
        <v>0</v>
      </c>
      <c r="BI783" s="254">
        <f t="shared" si="220"/>
        <v>0</v>
      </c>
    </row>
    <row r="784" spans="1:65" ht="20.100000000000001" hidden="1" customHeight="1" x14ac:dyDescent="0.25">
      <c r="A784" s="18" t="s">
        <v>9</v>
      </c>
      <c r="B784" s="520" t="s">
        <v>10</v>
      </c>
      <c r="C784" s="520"/>
      <c r="D784" s="520"/>
      <c r="E784" s="520"/>
      <c r="F784" s="520"/>
      <c r="G784" s="520"/>
      <c r="H784" s="520"/>
      <c r="I784" s="114"/>
      <c r="J784" s="115"/>
      <c r="K784" s="115"/>
      <c r="L784" s="115"/>
      <c r="M784" s="115"/>
      <c r="N784" s="115"/>
      <c r="O784" s="115"/>
      <c r="P784" s="115"/>
      <c r="Q784" s="115"/>
      <c r="R784" s="115"/>
      <c r="S784" s="115"/>
      <c r="T784" s="115"/>
      <c r="U784" s="115"/>
      <c r="AC784" s="81"/>
      <c r="AD784" s="263"/>
      <c r="AE784" s="81"/>
      <c r="AF784" s="192"/>
      <c r="AG784" s="192"/>
      <c r="AH784" s="192"/>
      <c r="AI784" s="192"/>
      <c r="AJ784" s="192"/>
      <c r="AK784" s="192"/>
      <c r="AL784" s="192"/>
      <c r="AM784" s="192"/>
      <c r="AN784" s="192"/>
      <c r="AO784" s="192"/>
      <c r="AP784" s="192"/>
      <c r="AQ784" s="192"/>
      <c r="AR784" s="192"/>
      <c r="AS784" s="192"/>
      <c r="AT784" s="192"/>
      <c r="AU784" s="192"/>
      <c r="AV784" s="192"/>
      <c r="AW784" s="192"/>
      <c r="AX784" s="192"/>
      <c r="AY784" s="192"/>
      <c r="AZ784" s="192"/>
      <c r="BA784" s="192"/>
      <c r="BB784" s="192"/>
      <c r="BC784" s="192"/>
      <c r="BD784" s="192"/>
      <c r="BE784" s="192"/>
      <c r="BH784" s="254">
        <f t="shared" si="219"/>
        <v>0</v>
      </c>
      <c r="BI784" s="254">
        <f t="shared" si="220"/>
        <v>0</v>
      </c>
    </row>
    <row r="785" spans="1:65" ht="30.75" hidden="1" customHeight="1" x14ac:dyDescent="0.25">
      <c r="A785" s="16"/>
      <c r="B785" s="67" t="s">
        <v>391</v>
      </c>
      <c r="C785" s="505" t="s">
        <v>392</v>
      </c>
      <c r="D785" s="505"/>
      <c r="E785" s="505"/>
      <c r="F785" s="505"/>
      <c r="G785" s="505"/>
      <c r="H785" s="505"/>
      <c r="I785" s="114"/>
      <c r="J785" s="115"/>
      <c r="K785" s="115"/>
      <c r="L785" s="115"/>
      <c r="M785" s="115"/>
      <c r="N785" s="115"/>
      <c r="O785" s="115"/>
      <c r="P785" s="115"/>
      <c r="Q785" s="115"/>
      <c r="R785" s="115"/>
      <c r="S785" s="115"/>
      <c r="T785" s="115"/>
      <c r="U785" s="115"/>
      <c r="AC785" s="81"/>
      <c r="AD785" s="263"/>
      <c r="AE785" s="81"/>
      <c r="AF785" s="192"/>
      <c r="AG785" s="192"/>
      <c r="AH785" s="192"/>
      <c r="AI785" s="192"/>
      <c r="AJ785" s="192"/>
      <c r="AK785" s="192"/>
      <c r="AL785" s="192"/>
      <c r="AM785" s="192"/>
      <c r="AN785" s="192"/>
      <c r="AO785" s="192"/>
      <c r="AP785" s="192"/>
      <c r="AQ785" s="192"/>
      <c r="AR785" s="192"/>
      <c r="AS785" s="192"/>
      <c r="AT785" s="192"/>
      <c r="AU785" s="192"/>
      <c r="AV785" s="192"/>
      <c r="AW785" s="192"/>
      <c r="AX785" s="192"/>
      <c r="AY785" s="192"/>
      <c r="AZ785" s="192"/>
      <c r="BA785" s="192"/>
      <c r="BB785" s="192"/>
      <c r="BC785" s="192"/>
      <c r="BD785" s="192"/>
      <c r="BE785" s="192"/>
      <c r="BH785" s="254">
        <f t="shared" si="219"/>
        <v>0</v>
      </c>
      <c r="BI785" s="254">
        <f t="shared" si="220"/>
        <v>0</v>
      </c>
    </row>
    <row r="786" spans="1:65" ht="21.75" hidden="1" customHeight="1" x14ac:dyDescent="0.25">
      <c r="A786" s="491" t="s">
        <v>12</v>
      </c>
      <c r="B786" s="506" t="s">
        <v>13</v>
      </c>
      <c r="C786" s="506" t="s">
        <v>14</v>
      </c>
      <c r="D786" s="509" t="s">
        <v>15</v>
      </c>
      <c r="E786" s="512" t="s">
        <v>16</v>
      </c>
      <c r="F786" s="129"/>
      <c r="G786" s="494" t="s">
        <v>433</v>
      </c>
      <c r="H786" s="494"/>
      <c r="I786" s="494"/>
      <c r="J786" s="130"/>
      <c r="K786" s="130"/>
      <c r="L786" s="130"/>
      <c r="M786" s="130"/>
      <c r="N786" s="130"/>
      <c r="O786" s="130"/>
      <c r="P786" s="130"/>
      <c r="Q786" s="130"/>
      <c r="R786" s="130"/>
      <c r="S786" s="130"/>
      <c r="T786" s="130"/>
      <c r="U786" s="130"/>
      <c r="AC786" s="54"/>
      <c r="AD786" s="219"/>
      <c r="AE786" s="54"/>
      <c r="AF786" s="82"/>
      <c r="AG786" s="82"/>
      <c r="AH786" s="82"/>
      <c r="AI786" s="82"/>
      <c r="AJ786" s="82"/>
      <c r="AK786" s="82"/>
      <c r="AL786" s="82"/>
      <c r="AM786" s="82"/>
      <c r="AN786" s="82"/>
      <c r="AO786" s="82"/>
      <c r="AP786" s="82"/>
      <c r="AQ786" s="82"/>
      <c r="AR786" s="82"/>
      <c r="AS786" s="82"/>
      <c r="AT786" s="82"/>
      <c r="AU786" s="82"/>
      <c r="AV786" s="82"/>
      <c r="AW786" s="82"/>
      <c r="AX786" s="82"/>
      <c r="AY786" s="82"/>
      <c r="AZ786" s="82"/>
      <c r="BA786" s="82"/>
      <c r="BB786" s="82"/>
      <c r="BC786" s="82"/>
      <c r="BD786" s="82"/>
      <c r="BE786" s="82"/>
      <c r="BH786" s="254">
        <f t="shared" si="219"/>
        <v>0</v>
      </c>
      <c r="BI786" s="254">
        <f t="shared" si="220"/>
        <v>0</v>
      </c>
    </row>
    <row r="787" spans="1:65" ht="27.75" hidden="1" customHeight="1" x14ac:dyDescent="0.25">
      <c r="A787" s="492"/>
      <c r="B787" s="507"/>
      <c r="C787" s="507"/>
      <c r="D787" s="510"/>
      <c r="E787" s="513"/>
      <c r="F787" s="131"/>
      <c r="G787" s="531" t="s">
        <v>441</v>
      </c>
      <c r="H787" s="531"/>
      <c r="I787" s="532"/>
      <c r="J787" s="132"/>
      <c r="K787" s="132"/>
      <c r="L787" s="132"/>
      <c r="M787" s="132"/>
      <c r="N787" s="132"/>
      <c r="O787" s="132"/>
      <c r="P787" s="132"/>
      <c r="Q787" s="132"/>
      <c r="R787" s="132"/>
      <c r="S787" s="132"/>
      <c r="T787" s="132"/>
      <c r="U787" s="132"/>
      <c r="AF787" s="82"/>
      <c r="AG787" s="82"/>
      <c r="AH787" s="220"/>
      <c r="AI787" s="220"/>
      <c r="AJ787" s="220"/>
      <c r="AK787" s="220"/>
      <c r="AL787" s="220"/>
      <c r="AM787" s="220"/>
      <c r="AN787" s="220"/>
      <c r="AO787" s="220"/>
      <c r="AP787" s="220"/>
      <c r="AQ787" s="220"/>
      <c r="AR787" s="220"/>
      <c r="AS787" s="220"/>
      <c r="AT787" s="220"/>
      <c r="AU787" s="220"/>
      <c r="AV787" s="220"/>
      <c r="AW787" s="220"/>
      <c r="AX787" s="220"/>
      <c r="AY787" s="220"/>
      <c r="AZ787" s="220"/>
      <c r="BA787" s="220"/>
      <c r="BB787" s="220"/>
      <c r="BC787" s="220"/>
      <c r="BD787" s="220"/>
      <c r="BE787" s="220"/>
      <c r="BH787" s="254">
        <f t="shared" si="219"/>
        <v>0</v>
      </c>
      <c r="BI787" s="254">
        <f t="shared" si="220"/>
        <v>0</v>
      </c>
    </row>
    <row r="788" spans="1:65" ht="27" hidden="1" customHeight="1" x14ac:dyDescent="0.25">
      <c r="A788" s="492"/>
      <c r="B788" s="507"/>
      <c r="C788" s="507"/>
      <c r="D788" s="510"/>
      <c r="E788" s="513"/>
      <c r="F788" s="131"/>
      <c r="G788" s="495">
        <v>2021</v>
      </c>
      <c r="H788" s="495">
        <v>2022</v>
      </c>
      <c r="I788" s="495">
        <v>2023</v>
      </c>
      <c r="J788" s="133"/>
      <c r="K788" s="133"/>
      <c r="L788" s="133"/>
      <c r="M788" s="133"/>
      <c r="N788" s="133"/>
      <c r="O788" s="133"/>
      <c r="P788" s="133"/>
      <c r="Q788" s="133"/>
      <c r="R788" s="133"/>
      <c r="S788" s="133"/>
      <c r="T788" s="133"/>
      <c r="U788" s="133"/>
      <c r="AF788" s="82"/>
      <c r="AG788" s="82"/>
      <c r="AH788" s="220"/>
      <c r="AI788" s="220"/>
      <c r="AJ788" s="220"/>
      <c r="AK788" s="220"/>
      <c r="AL788" s="220"/>
      <c r="AM788" s="220"/>
      <c r="AN788" s="220"/>
      <c r="AO788" s="220"/>
      <c r="AP788" s="220"/>
      <c r="AQ788" s="220"/>
      <c r="AR788" s="220"/>
      <c r="AS788" s="220"/>
      <c r="AT788" s="220"/>
      <c r="AU788" s="220"/>
      <c r="AV788" s="220"/>
      <c r="AW788" s="220"/>
      <c r="AX788" s="220"/>
      <c r="AY788" s="220"/>
      <c r="AZ788" s="220"/>
      <c r="BA788" s="220"/>
      <c r="BB788" s="220"/>
      <c r="BC788" s="220"/>
      <c r="BD788" s="220"/>
      <c r="BE788" s="220"/>
      <c r="BH788" s="254">
        <f t="shared" si="219"/>
        <v>0</v>
      </c>
      <c r="BI788" s="254">
        <f t="shared" si="220"/>
        <v>0</v>
      </c>
    </row>
    <row r="789" spans="1:65" ht="51" hidden="1" customHeight="1" x14ac:dyDescent="0.25">
      <c r="A789" s="493"/>
      <c r="B789" s="508"/>
      <c r="C789" s="508"/>
      <c r="D789" s="511"/>
      <c r="E789" s="514"/>
      <c r="F789" s="134"/>
      <c r="G789" s="496"/>
      <c r="H789" s="496"/>
      <c r="I789" s="496"/>
      <c r="J789" s="135"/>
      <c r="K789" s="135"/>
      <c r="L789" s="135"/>
      <c r="M789" s="135"/>
      <c r="N789" s="135"/>
      <c r="O789" s="135"/>
      <c r="P789" s="135"/>
      <c r="Q789" s="135"/>
      <c r="R789" s="135"/>
      <c r="S789" s="135"/>
      <c r="T789" s="135"/>
      <c r="U789" s="135"/>
      <c r="AC789" s="54"/>
      <c r="AD789" s="219"/>
      <c r="AE789" s="54"/>
      <c r="AF789" s="256"/>
      <c r="AG789" s="256"/>
      <c r="AH789" s="256"/>
      <c r="AI789" s="256"/>
      <c r="AJ789" s="256"/>
      <c r="AK789" s="256"/>
      <c r="AL789" s="256"/>
      <c r="AM789" s="256"/>
      <c r="AN789" s="256"/>
      <c r="AO789" s="256"/>
      <c r="AP789" s="256"/>
      <c r="AQ789" s="256"/>
      <c r="AR789" s="256"/>
      <c r="AS789" s="256"/>
      <c r="AT789" s="256"/>
      <c r="AU789" s="256"/>
      <c r="AV789" s="256"/>
      <c r="AW789" s="256"/>
      <c r="AX789" s="256"/>
      <c r="AY789" s="256"/>
      <c r="AZ789" s="256"/>
      <c r="BA789" s="256"/>
      <c r="BB789" s="256"/>
      <c r="BC789" s="256"/>
      <c r="BD789" s="82"/>
      <c r="BE789" s="82"/>
      <c r="BH789" s="254">
        <f t="shared" si="219"/>
        <v>0</v>
      </c>
      <c r="BI789" s="254">
        <f t="shared" si="220"/>
        <v>0</v>
      </c>
    </row>
    <row r="790" spans="1:65" s="47" customFormat="1" ht="20.100000000000001" hidden="1" customHeight="1" x14ac:dyDescent="0.25">
      <c r="A790" s="516">
        <v>9002</v>
      </c>
      <c r="B790" s="516" t="s">
        <v>277</v>
      </c>
      <c r="C790" s="582" t="s">
        <v>422</v>
      </c>
      <c r="D790" s="497" t="s">
        <v>17</v>
      </c>
      <c r="E790" s="497"/>
      <c r="F790" s="95"/>
      <c r="G790" s="148">
        <f>SUM(G791:G794)</f>
        <v>0</v>
      </c>
      <c r="H790" s="148">
        <f>SUM(H791:H794)</f>
        <v>1570</v>
      </c>
      <c r="I790" s="116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Y790" s="6"/>
      <c r="Z790" s="6"/>
      <c r="AA790" s="44"/>
      <c r="AB790" s="44"/>
      <c r="AC790" s="54"/>
      <c r="AD790" s="219"/>
      <c r="AE790" s="54"/>
      <c r="AF790" s="258"/>
      <c r="AG790" s="258"/>
      <c r="AH790" s="258"/>
      <c r="AI790" s="258"/>
      <c r="AJ790" s="258"/>
      <c r="AK790" s="258"/>
      <c r="AL790" s="258"/>
      <c r="AM790" s="258"/>
      <c r="AN790" s="258"/>
      <c r="AO790" s="258"/>
      <c r="AP790" s="258"/>
      <c r="AQ790" s="258"/>
      <c r="AR790" s="258"/>
      <c r="AS790" s="258"/>
      <c r="AT790" s="258"/>
      <c r="AU790" s="258"/>
      <c r="AV790" s="258"/>
      <c r="AW790" s="258"/>
      <c r="AX790" s="258"/>
      <c r="AY790" s="258"/>
      <c r="AZ790" s="258"/>
      <c r="BA790" s="258"/>
      <c r="BB790" s="258"/>
      <c r="BC790" s="256"/>
      <c r="BD790" s="82"/>
      <c r="BE790" s="82"/>
      <c r="BF790" s="44"/>
      <c r="BG790" s="44"/>
      <c r="BH790" s="254">
        <f t="shared" si="219"/>
        <v>0</v>
      </c>
      <c r="BI790" s="254">
        <f t="shared" si="220"/>
        <v>0</v>
      </c>
      <c r="BJ790" s="170"/>
      <c r="BK790" s="169"/>
      <c r="BL790" s="169"/>
      <c r="BM790" s="44"/>
    </row>
    <row r="791" spans="1:65" ht="38.25" hidden="1" customHeight="1" x14ac:dyDescent="0.25">
      <c r="A791" s="516"/>
      <c r="B791" s="516"/>
      <c r="C791" s="582"/>
      <c r="D791" s="11" t="s">
        <v>423</v>
      </c>
      <c r="E791" s="12" t="s">
        <v>424</v>
      </c>
      <c r="F791" s="142"/>
      <c r="G791" s="155"/>
      <c r="H791" s="155">
        <v>600</v>
      </c>
      <c r="I791" s="116"/>
      <c r="J791" s="117"/>
      <c r="K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AC791" s="54"/>
      <c r="AD791" s="219"/>
      <c r="AE791" s="54"/>
      <c r="AF791" s="267"/>
      <c r="AG791" s="257"/>
      <c r="AH791" s="257"/>
      <c r="AI791" s="257"/>
      <c r="AJ791" s="257"/>
      <c r="AK791" s="257"/>
      <c r="AL791" s="257"/>
      <c r="AM791" s="257"/>
      <c r="AN791" s="257"/>
      <c r="AO791" s="257"/>
      <c r="AP791" s="257"/>
      <c r="AQ791" s="257"/>
      <c r="AR791" s="257"/>
      <c r="AS791" s="257"/>
      <c r="AT791" s="257"/>
      <c r="AU791" s="257"/>
      <c r="AV791" s="257"/>
      <c r="AW791" s="257"/>
      <c r="AX791" s="257"/>
      <c r="AY791" s="257"/>
      <c r="AZ791" s="257"/>
      <c r="BA791" s="257"/>
      <c r="BB791" s="257"/>
      <c r="BC791" s="272"/>
      <c r="BD791" s="82"/>
      <c r="BE791" s="82"/>
      <c r="BH791" s="254">
        <f t="shared" si="219"/>
        <v>0</v>
      </c>
      <c r="BI791" s="254">
        <f t="shared" si="220"/>
        <v>0</v>
      </c>
    </row>
    <row r="792" spans="1:65" ht="56.25" hidden="1" customHeight="1" x14ac:dyDescent="0.25">
      <c r="A792" s="516"/>
      <c r="B792" s="516"/>
      <c r="C792" s="582"/>
      <c r="D792" s="13" t="s">
        <v>425</v>
      </c>
      <c r="E792" s="9" t="s">
        <v>192</v>
      </c>
      <c r="F792" s="125"/>
      <c r="G792" s="121"/>
      <c r="H792" s="121">
        <v>4</v>
      </c>
      <c r="I792" s="116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AC792" s="54"/>
      <c r="AD792" s="219"/>
      <c r="AE792" s="54"/>
      <c r="AF792" s="268"/>
      <c r="AG792" s="240"/>
      <c r="AH792" s="240"/>
      <c r="AI792" s="240"/>
      <c r="AJ792" s="240"/>
      <c r="AK792" s="240"/>
      <c r="AL792" s="240"/>
      <c r="AM792" s="240"/>
      <c r="AN792" s="240"/>
      <c r="AO792" s="240"/>
      <c r="AP792" s="240"/>
      <c r="AQ792" s="240"/>
      <c r="AR792" s="240"/>
      <c r="AS792" s="240"/>
      <c r="AT792" s="240"/>
      <c r="AU792" s="240"/>
      <c r="AV792" s="240"/>
      <c r="AW792" s="240"/>
      <c r="AX792" s="240"/>
      <c r="AY792" s="240"/>
      <c r="AZ792" s="240"/>
      <c r="BA792" s="240"/>
      <c r="BB792" s="240"/>
      <c r="BC792" s="270"/>
      <c r="BD792" s="82"/>
      <c r="BE792" s="82"/>
      <c r="BH792" s="254">
        <f t="shared" si="219"/>
        <v>0</v>
      </c>
      <c r="BI792" s="254">
        <f t="shared" si="220"/>
        <v>0</v>
      </c>
    </row>
    <row r="793" spans="1:65" ht="40.5" hidden="1" customHeight="1" x14ac:dyDescent="0.25">
      <c r="A793" s="516"/>
      <c r="B793" s="516"/>
      <c r="C793" s="582"/>
      <c r="D793" s="13" t="s">
        <v>426</v>
      </c>
      <c r="E793" s="9" t="s">
        <v>46</v>
      </c>
      <c r="F793" s="125"/>
      <c r="G793" s="121"/>
      <c r="H793" s="121">
        <v>6</v>
      </c>
      <c r="I793" s="116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AA793" s="47"/>
      <c r="AB793" s="47"/>
      <c r="AC793" s="54"/>
      <c r="AD793" s="219"/>
      <c r="AE793" s="54"/>
      <c r="AF793" s="82"/>
      <c r="AG793" s="82"/>
      <c r="AH793" s="82"/>
      <c r="AI793" s="82"/>
      <c r="AJ793" s="82"/>
      <c r="AK793" s="82"/>
      <c r="AL793" s="82"/>
      <c r="AM793" s="82"/>
      <c r="AN793" s="82"/>
      <c r="AO793" s="82"/>
      <c r="AP793" s="82"/>
      <c r="AQ793" s="82"/>
      <c r="AR793" s="82"/>
      <c r="AS793" s="82"/>
      <c r="AT793" s="82"/>
      <c r="AU793" s="82"/>
      <c r="AV793" s="82"/>
      <c r="AW793" s="82"/>
      <c r="AX793" s="82"/>
      <c r="AY793" s="82"/>
      <c r="AZ793" s="82"/>
      <c r="BA793" s="82"/>
      <c r="BB793" s="82"/>
      <c r="BC793" s="82"/>
      <c r="BD793" s="82"/>
      <c r="BE793" s="82"/>
      <c r="BF793" s="47"/>
      <c r="BG793" s="47"/>
      <c r="BH793" s="254">
        <f t="shared" si="219"/>
        <v>0</v>
      </c>
      <c r="BI793" s="254">
        <f t="shared" si="220"/>
        <v>0</v>
      </c>
      <c r="BJ793" s="195"/>
      <c r="BK793" s="213"/>
      <c r="BL793" s="213"/>
      <c r="BM793" s="47"/>
    </row>
    <row r="794" spans="1:65" ht="58.5" hidden="1" customHeight="1" x14ac:dyDescent="0.25">
      <c r="A794" s="516"/>
      <c r="B794" s="516"/>
      <c r="C794" s="582"/>
      <c r="D794" s="13" t="s">
        <v>427</v>
      </c>
      <c r="E794" s="9" t="s">
        <v>424</v>
      </c>
      <c r="F794" s="125"/>
      <c r="G794" s="121"/>
      <c r="H794" s="121">
        <v>960</v>
      </c>
      <c r="I794" s="116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AC794" s="54"/>
      <c r="AD794" s="219"/>
      <c r="AE794" s="54"/>
      <c r="AF794" s="82"/>
      <c r="AG794" s="82"/>
      <c r="AH794" s="82"/>
      <c r="AI794" s="82"/>
      <c r="AJ794" s="82"/>
      <c r="AK794" s="82"/>
      <c r="AL794" s="82"/>
      <c r="AM794" s="82"/>
      <c r="AN794" s="82"/>
      <c r="AO794" s="82"/>
      <c r="AP794" s="82"/>
      <c r="AQ794" s="82"/>
      <c r="AR794" s="82"/>
      <c r="AS794" s="82"/>
      <c r="AT794" s="82"/>
      <c r="AU794" s="82"/>
      <c r="AV794" s="82"/>
      <c r="AW794" s="82"/>
      <c r="AX794" s="82"/>
      <c r="AY794" s="82"/>
      <c r="AZ794" s="82"/>
      <c r="BA794" s="82"/>
      <c r="BB794" s="82"/>
      <c r="BC794" s="82"/>
      <c r="BD794" s="82"/>
      <c r="BE794" s="82"/>
      <c r="BH794" s="254">
        <f t="shared" si="219"/>
        <v>0</v>
      </c>
      <c r="BI794" s="254">
        <f t="shared" si="220"/>
        <v>0</v>
      </c>
    </row>
    <row r="795" spans="1:65" ht="27" hidden="1" customHeight="1" x14ac:dyDescent="0.25">
      <c r="A795" s="504" t="s">
        <v>17</v>
      </c>
      <c r="B795" s="504"/>
      <c r="C795" s="504"/>
      <c r="D795" s="504"/>
      <c r="E795" s="504"/>
      <c r="F795" s="145"/>
      <c r="G795" s="146"/>
      <c r="H795" s="146"/>
      <c r="I795" s="116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AC795" s="54"/>
      <c r="AD795" s="219"/>
      <c r="AE795" s="54"/>
      <c r="AF795" s="192"/>
      <c r="AG795" s="192"/>
      <c r="AH795" s="192"/>
      <c r="AI795" s="192"/>
      <c r="AJ795" s="192"/>
      <c r="AK795" s="192"/>
      <c r="AL795" s="192"/>
      <c r="AM795" s="192"/>
      <c r="AN795" s="192"/>
      <c r="AO795" s="192"/>
      <c r="AP795" s="192"/>
      <c r="AQ795" s="192"/>
      <c r="AR795" s="192"/>
      <c r="AS795" s="192"/>
      <c r="AT795" s="192"/>
      <c r="AU795" s="192"/>
      <c r="AV795" s="192"/>
      <c r="AW795" s="192"/>
      <c r="AX795" s="192"/>
      <c r="AY795" s="192"/>
      <c r="AZ795" s="192"/>
      <c r="BA795" s="192"/>
      <c r="BB795" s="192"/>
      <c r="BC795" s="192"/>
      <c r="BD795" s="192"/>
      <c r="BE795" s="192"/>
      <c r="BH795" s="254">
        <f t="shared" si="219"/>
        <v>0</v>
      </c>
      <c r="BI795" s="254">
        <f t="shared" si="220"/>
        <v>0</v>
      </c>
    </row>
    <row r="796" spans="1:65" ht="27" hidden="1" customHeight="1" x14ac:dyDescent="0.25">
      <c r="A796" s="16"/>
      <c r="B796" s="10"/>
      <c r="C796" s="16"/>
      <c r="D796" s="16"/>
      <c r="E796" s="10"/>
      <c r="F796" s="108"/>
      <c r="G796" s="116"/>
      <c r="H796" s="116"/>
      <c r="I796" s="116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AC796" s="81"/>
      <c r="AD796" s="263"/>
      <c r="AE796" s="81"/>
      <c r="AF796" s="192"/>
      <c r="AG796" s="192"/>
      <c r="AH796" s="192"/>
      <c r="AI796" s="192"/>
      <c r="AJ796" s="192"/>
      <c r="AK796" s="192"/>
      <c r="AL796" s="192"/>
      <c r="AM796" s="192"/>
      <c r="AN796" s="192"/>
      <c r="AO796" s="192"/>
      <c r="AP796" s="192"/>
      <c r="AQ796" s="192"/>
      <c r="AR796" s="192"/>
      <c r="AS796" s="192"/>
      <c r="AT796" s="192"/>
      <c r="AU796" s="192"/>
      <c r="AV796" s="192"/>
      <c r="AW796" s="192"/>
      <c r="AX796" s="192"/>
      <c r="AY796" s="192"/>
      <c r="AZ796" s="192"/>
      <c r="BA796" s="192"/>
      <c r="BB796" s="192"/>
      <c r="BC796" s="192"/>
      <c r="BD796" s="192"/>
      <c r="BE796" s="192"/>
      <c r="BH796" s="254">
        <f t="shared" si="219"/>
        <v>0</v>
      </c>
      <c r="BI796" s="254">
        <f t="shared" si="220"/>
        <v>0</v>
      </c>
    </row>
    <row r="797" spans="1:65" ht="27" hidden="1" customHeight="1" x14ac:dyDescent="0.25">
      <c r="A797" s="504" t="s">
        <v>428</v>
      </c>
      <c r="B797" s="504"/>
      <c r="C797" s="504"/>
      <c r="D797" s="504"/>
      <c r="E797" s="504"/>
      <c r="F797" s="145"/>
      <c r="G797" s="116"/>
      <c r="H797" s="116"/>
      <c r="I797" s="116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AC797" s="81"/>
      <c r="AD797" s="263"/>
      <c r="AE797" s="81"/>
      <c r="AF797" s="192"/>
      <c r="AG797" s="192"/>
      <c r="AH797" s="192"/>
      <c r="AI797" s="192"/>
      <c r="AJ797" s="192"/>
      <c r="AK797" s="192"/>
      <c r="AL797" s="192"/>
      <c r="AM797" s="192"/>
      <c r="AN797" s="192"/>
      <c r="AO797" s="192"/>
      <c r="AP797" s="192"/>
      <c r="AQ797" s="192"/>
      <c r="AR797" s="192"/>
      <c r="AS797" s="192"/>
      <c r="AT797" s="192"/>
      <c r="AU797" s="192"/>
      <c r="AV797" s="192"/>
      <c r="AW797" s="192"/>
      <c r="AX797" s="192"/>
      <c r="AY797" s="192"/>
      <c r="AZ797" s="192"/>
      <c r="BA797" s="192"/>
      <c r="BB797" s="192"/>
      <c r="BC797" s="192"/>
      <c r="BD797" s="192"/>
      <c r="BE797" s="192"/>
      <c r="BH797" s="254">
        <f t="shared" si="219"/>
        <v>0</v>
      </c>
      <c r="BI797" s="254">
        <f t="shared" si="220"/>
        <v>0</v>
      </c>
    </row>
    <row r="798" spans="1:65" s="48" customFormat="1" ht="24.95" hidden="1" customHeight="1" x14ac:dyDescent="0.25">
      <c r="A798" s="16"/>
      <c r="B798" s="580" t="s">
        <v>429</v>
      </c>
      <c r="C798" s="580"/>
      <c r="D798" s="580"/>
      <c r="E798" s="580"/>
      <c r="F798" s="158"/>
      <c r="G798" s="581"/>
      <c r="H798" s="581"/>
      <c r="I798" s="159"/>
      <c r="J798" s="160"/>
      <c r="K798" s="160"/>
      <c r="L798" s="160"/>
      <c r="M798" s="160"/>
      <c r="N798" s="160"/>
      <c r="O798" s="160"/>
      <c r="P798" s="160"/>
      <c r="Q798" s="160"/>
      <c r="R798" s="160"/>
      <c r="S798" s="160"/>
      <c r="T798" s="160"/>
      <c r="U798" s="160"/>
      <c r="V798" s="44"/>
      <c r="W798" s="44"/>
      <c r="X798" s="44"/>
      <c r="Y798" s="5"/>
      <c r="Z798" s="5"/>
      <c r="AA798" s="44"/>
      <c r="AB798" s="44"/>
      <c r="AC798" s="81"/>
      <c r="AD798" s="263"/>
      <c r="AE798" s="81"/>
      <c r="AF798" s="192"/>
      <c r="AG798" s="192"/>
      <c r="AH798" s="192"/>
      <c r="AI798" s="192"/>
      <c r="AJ798" s="192"/>
      <c r="AK798" s="192"/>
      <c r="AL798" s="192"/>
      <c r="AM798" s="192"/>
      <c r="AN798" s="192"/>
      <c r="AO798" s="192"/>
      <c r="AP798" s="192"/>
      <c r="AQ798" s="192"/>
      <c r="AR798" s="192"/>
      <c r="AS798" s="192"/>
      <c r="AT798" s="192"/>
      <c r="AU798" s="192"/>
      <c r="AV798" s="192"/>
      <c r="AW798" s="192"/>
      <c r="AX798" s="192"/>
      <c r="AY798" s="192"/>
      <c r="AZ798" s="192"/>
      <c r="BA798" s="192"/>
      <c r="BB798" s="192"/>
      <c r="BC798" s="192"/>
      <c r="BD798" s="192"/>
      <c r="BE798" s="192"/>
      <c r="BF798" s="44"/>
      <c r="BG798" s="44"/>
      <c r="BH798" s="254">
        <f t="shared" si="219"/>
        <v>0</v>
      </c>
      <c r="BI798" s="254">
        <f t="shared" si="220"/>
        <v>0</v>
      </c>
      <c r="BJ798" s="170"/>
      <c r="BK798" s="169"/>
      <c r="BL798" s="169"/>
      <c r="BM798" s="44"/>
    </row>
    <row r="799" spans="1:65" s="48" customFormat="1" ht="24.95" hidden="1" customHeight="1" x14ac:dyDescent="0.25">
      <c r="A799" s="580"/>
      <c r="B799" s="580"/>
      <c r="C799" s="580"/>
      <c r="D799" s="580"/>
      <c r="E799" s="580"/>
      <c r="F799" s="158"/>
      <c r="G799" s="116"/>
      <c r="H799" s="116"/>
      <c r="I799" s="116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44"/>
      <c r="W799" s="44"/>
      <c r="X799" s="44"/>
      <c r="Y799" s="5"/>
      <c r="Z799" s="5"/>
      <c r="AA799" s="44"/>
      <c r="AB799" s="44"/>
      <c r="AC799" s="44"/>
      <c r="AD799" s="193"/>
      <c r="AE799" s="44"/>
      <c r="AF799" s="82"/>
      <c r="AG799" s="82"/>
      <c r="AH799" s="220"/>
      <c r="AI799" s="220"/>
      <c r="AJ799" s="220"/>
      <c r="AK799" s="220"/>
      <c r="AL799" s="220"/>
      <c r="AM799" s="220"/>
      <c r="AN799" s="220"/>
      <c r="AO799" s="220"/>
      <c r="AP799" s="220"/>
      <c r="AQ799" s="220"/>
      <c r="AR799" s="220"/>
      <c r="AS799" s="220"/>
      <c r="AT799" s="220"/>
      <c r="AU799" s="220"/>
      <c r="AV799" s="220"/>
      <c r="AW799" s="220"/>
      <c r="AX799" s="220"/>
      <c r="AY799" s="220"/>
      <c r="AZ799" s="220"/>
      <c r="BA799" s="220"/>
      <c r="BB799" s="220"/>
      <c r="BC799" s="220"/>
      <c r="BD799" s="220"/>
      <c r="BE799" s="220"/>
      <c r="BF799" s="44"/>
      <c r="BG799" s="44"/>
      <c r="BH799" s="254">
        <f t="shared" si="219"/>
        <v>0</v>
      </c>
      <c r="BI799" s="254">
        <f t="shared" si="220"/>
        <v>0</v>
      </c>
      <c r="BJ799" s="170"/>
      <c r="BK799" s="169"/>
      <c r="BL799" s="169"/>
      <c r="BM799" s="44"/>
    </row>
    <row r="800" spans="1:65" s="48" customFormat="1" ht="24.95" hidden="1" customHeight="1" x14ac:dyDescent="0.25">
      <c r="A800" s="580"/>
      <c r="B800" s="580"/>
      <c r="C800" s="580"/>
      <c r="D800" s="580"/>
      <c r="E800" s="580"/>
      <c r="F800" s="158"/>
      <c r="G800" s="161"/>
      <c r="H800" s="161"/>
      <c r="I800" s="116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44"/>
      <c r="W800" s="44"/>
      <c r="X800" s="44"/>
      <c r="Y800" s="5"/>
      <c r="Z800" s="5"/>
      <c r="AA800" s="44"/>
      <c r="AB800" s="44"/>
      <c r="AC800" s="44"/>
      <c r="AD800" s="193"/>
      <c r="AE800" s="44"/>
      <c r="AF800" s="82"/>
      <c r="AG800" s="82"/>
      <c r="AH800" s="220"/>
      <c r="AI800" s="220"/>
      <c r="AJ800" s="220"/>
      <c r="AK800" s="220"/>
      <c r="AL800" s="220"/>
      <c r="AM800" s="220"/>
      <c r="AN800" s="220"/>
      <c r="AO800" s="220"/>
      <c r="AP800" s="220"/>
      <c r="AQ800" s="220"/>
      <c r="AR800" s="220"/>
      <c r="AS800" s="220"/>
      <c r="AT800" s="220"/>
      <c r="AU800" s="220"/>
      <c r="AV800" s="220"/>
      <c r="AW800" s="220"/>
      <c r="AX800" s="220"/>
      <c r="AY800" s="220"/>
      <c r="AZ800" s="220"/>
      <c r="BA800" s="220"/>
      <c r="BB800" s="220"/>
      <c r="BC800" s="220"/>
      <c r="BD800" s="220"/>
      <c r="BE800" s="220"/>
      <c r="BF800" s="44"/>
      <c r="BG800" s="44"/>
      <c r="BH800" s="254">
        <f t="shared" si="219"/>
        <v>0</v>
      </c>
      <c r="BI800" s="254">
        <f t="shared" si="220"/>
        <v>0</v>
      </c>
      <c r="BJ800" s="170"/>
      <c r="BK800" s="169"/>
      <c r="BL800" s="169"/>
      <c r="BM800" s="44"/>
    </row>
    <row r="801" spans="1:65" s="48" customFormat="1" ht="24.95" hidden="1" customHeight="1" x14ac:dyDescent="0.25">
      <c r="A801" s="17"/>
      <c r="B801" s="15"/>
      <c r="C801" s="16"/>
      <c r="D801" s="16"/>
      <c r="E801" s="17"/>
      <c r="F801" s="111"/>
      <c r="G801" s="112"/>
      <c r="H801" s="112"/>
      <c r="I801" s="112"/>
      <c r="J801" s="113"/>
      <c r="K801" s="113"/>
      <c r="L801" s="113"/>
      <c r="M801" s="113"/>
      <c r="N801" s="113"/>
      <c r="O801" s="113"/>
      <c r="P801" s="113"/>
      <c r="Q801" s="113"/>
      <c r="R801" s="113"/>
      <c r="S801" s="113"/>
      <c r="T801" s="113"/>
      <c r="U801" s="113"/>
      <c r="V801" s="44"/>
      <c r="W801" s="44"/>
      <c r="X801" s="44"/>
      <c r="Y801" s="5"/>
      <c r="Z801" s="5"/>
      <c r="AA801" s="44"/>
      <c r="AB801" s="44"/>
      <c r="AC801" s="54"/>
      <c r="AD801" s="219"/>
      <c r="AE801" s="54"/>
      <c r="AF801" s="256"/>
      <c r="AG801" s="256"/>
      <c r="AH801" s="256"/>
      <c r="AI801" s="256"/>
      <c r="AJ801" s="256"/>
      <c r="AK801" s="256"/>
      <c r="AL801" s="256"/>
      <c r="AM801" s="256"/>
      <c r="AN801" s="256"/>
      <c r="AO801" s="256"/>
      <c r="AP801" s="256"/>
      <c r="AQ801" s="256"/>
      <c r="AR801" s="256"/>
      <c r="AS801" s="256"/>
      <c r="AT801" s="256"/>
      <c r="AU801" s="256"/>
      <c r="AV801" s="256"/>
      <c r="AW801" s="256"/>
      <c r="AX801" s="256"/>
      <c r="AY801" s="256"/>
      <c r="AZ801" s="256"/>
      <c r="BA801" s="256"/>
      <c r="BB801" s="256"/>
      <c r="BC801" s="256"/>
      <c r="BD801" s="82"/>
      <c r="BE801" s="82"/>
      <c r="BF801" s="44"/>
      <c r="BG801" s="44"/>
      <c r="BH801" s="254">
        <f t="shared" si="219"/>
        <v>0</v>
      </c>
      <c r="BI801" s="254">
        <f t="shared" si="220"/>
        <v>0</v>
      </c>
      <c r="BJ801" s="170"/>
      <c r="BK801" s="169"/>
      <c r="BL801" s="169"/>
      <c r="BM801" s="44"/>
    </row>
    <row r="802" spans="1:65" s="48" customFormat="1" ht="24.95" hidden="1" customHeight="1" x14ac:dyDescent="0.25">
      <c r="A802" s="17"/>
      <c r="B802" s="15"/>
      <c r="C802" s="16"/>
      <c r="D802" s="16"/>
      <c r="E802" s="17"/>
      <c r="F802" s="111"/>
      <c r="G802" s="112"/>
      <c r="H802" s="112"/>
      <c r="I802" s="112"/>
      <c r="J802" s="113"/>
      <c r="K802" s="113"/>
      <c r="L802" s="113"/>
      <c r="M802" s="113"/>
      <c r="N802" s="113"/>
      <c r="O802" s="113"/>
      <c r="P802" s="113"/>
      <c r="Q802" s="113"/>
      <c r="R802" s="113"/>
      <c r="S802" s="113"/>
      <c r="T802" s="113"/>
      <c r="U802" s="113"/>
      <c r="V802" s="44"/>
      <c r="W802" s="44"/>
      <c r="X802" s="44"/>
      <c r="Y802" s="5"/>
      <c r="Z802" s="5"/>
      <c r="AA802" s="44"/>
      <c r="AB802" s="44"/>
      <c r="AC802" s="54"/>
      <c r="AD802" s="219"/>
      <c r="AE802" s="54"/>
      <c r="AF802" s="258"/>
      <c r="AG802" s="258"/>
      <c r="AH802" s="258"/>
      <c r="AI802" s="258"/>
      <c r="AJ802" s="258"/>
      <c r="AK802" s="258"/>
      <c r="AL802" s="258"/>
      <c r="AM802" s="258"/>
      <c r="AN802" s="258"/>
      <c r="AO802" s="258"/>
      <c r="AP802" s="258"/>
      <c r="AQ802" s="258"/>
      <c r="AR802" s="258"/>
      <c r="AS802" s="258"/>
      <c r="AT802" s="258"/>
      <c r="AU802" s="258"/>
      <c r="AV802" s="258"/>
      <c r="AW802" s="258"/>
      <c r="AX802" s="258"/>
      <c r="AY802" s="258"/>
      <c r="AZ802" s="258"/>
      <c r="BA802" s="258"/>
      <c r="BB802" s="258"/>
      <c r="BC802" s="256"/>
      <c r="BD802" s="82"/>
      <c r="BE802" s="82"/>
      <c r="BF802" s="44"/>
      <c r="BG802" s="44"/>
      <c r="BH802" s="254">
        <f t="shared" si="219"/>
        <v>0</v>
      </c>
      <c r="BI802" s="254">
        <f t="shared" si="220"/>
        <v>0</v>
      </c>
      <c r="BJ802" s="170"/>
      <c r="BK802" s="169"/>
      <c r="BL802" s="169"/>
      <c r="BM802" s="44"/>
    </row>
    <row r="803" spans="1:65" s="48" customFormat="1" ht="24.95" hidden="1" customHeight="1" x14ac:dyDescent="0.25">
      <c r="A803" s="17"/>
      <c r="B803" s="15"/>
      <c r="C803" s="16"/>
      <c r="D803" s="16"/>
      <c r="E803" s="17"/>
      <c r="F803" s="111"/>
      <c r="G803" s="112"/>
      <c r="H803" s="112"/>
      <c r="I803" s="112"/>
      <c r="J803" s="113"/>
      <c r="K803" s="113"/>
      <c r="L803" s="113"/>
      <c r="M803" s="113"/>
      <c r="N803" s="113"/>
      <c r="O803" s="113"/>
      <c r="P803" s="113"/>
      <c r="Q803" s="113"/>
      <c r="R803" s="113"/>
      <c r="S803" s="113"/>
      <c r="T803" s="113"/>
      <c r="U803" s="113"/>
      <c r="V803" s="44"/>
      <c r="W803" s="44"/>
      <c r="X803" s="44"/>
      <c r="Y803" s="5"/>
      <c r="Z803" s="5"/>
      <c r="AA803" s="44"/>
      <c r="AB803" s="44"/>
      <c r="AC803" s="54"/>
      <c r="AD803" s="219"/>
      <c r="AE803" s="54"/>
      <c r="AF803" s="267"/>
      <c r="AG803" s="257"/>
      <c r="AH803" s="257"/>
      <c r="AI803" s="257"/>
      <c r="AJ803" s="257"/>
      <c r="AK803" s="257"/>
      <c r="AL803" s="257"/>
      <c r="AM803" s="257"/>
      <c r="AN803" s="257"/>
      <c r="AO803" s="257"/>
      <c r="AP803" s="257"/>
      <c r="AQ803" s="257"/>
      <c r="AR803" s="257"/>
      <c r="AS803" s="257"/>
      <c r="AT803" s="257"/>
      <c r="AU803" s="257"/>
      <c r="AV803" s="257"/>
      <c r="AW803" s="257"/>
      <c r="AX803" s="257"/>
      <c r="AY803" s="257"/>
      <c r="AZ803" s="257"/>
      <c r="BA803" s="257"/>
      <c r="BB803" s="257"/>
      <c r="BC803" s="272"/>
      <c r="BD803" s="82"/>
      <c r="BE803" s="82"/>
      <c r="BF803" s="44"/>
      <c r="BG803" s="44"/>
      <c r="BH803" s="254">
        <f t="shared" si="219"/>
        <v>0</v>
      </c>
      <c r="BI803" s="254">
        <f t="shared" si="220"/>
        <v>0</v>
      </c>
      <c r="BJ803" s="170"/>
      <c r="BK803" s="169"/>
      <c r="BL803" s="169"/>
      <c r="BM803" s="44"/>
    </row>
    <row r="804" spans="1:65" s="48" customFormat="1" ht="24.95" hidden="1" customHeight="1" x14ac:dyDescent="0.25">
      <c r="A804" s="17"/>
      <c r="B804" s="15"/>
      <c r="C804" s="16"/>
      <c r="D804" s="16"/>
      <c r="E804" s="17"/>
      <c r="F804" s="111"/>
      <c r="G804" s="112"/>
      <c r="H804" s="112"/>
      <c r="I804" s="112"/>
      <c r="J804" s="113"/>
      <c r="K804" s="113"/>
      <c r="L804" s="113"/>
      <c r="M804" s="113"/>
      <c r="N804" s="113"/>
      <c r="O804" s="113"/>
      <c r="P804" s="113"/>
      <c r="Q804" s="113"/>
      <c r="R804" s="113"/>
      <c r="S804" s="113"/>
      <c r="T804" s="113"/>
      <c r="U804" s="113"/>
      <c r="V804" s="44"/>
      <c r="W804" s="44"/>
      <c r="X804" s="44"/>
      <c r="Y804" s="5"/>
      <c r="Z804" s="5"/>
      <c r="AA804" s="44"/>
      <c r="AB804" s="44"/>
      <c r="AC804" s="54"/>
      <c r="AD804" s="219"/>
      <c r="AE804" s="54"/>
      <c r="AF804" s="268"/>
      <c r="AG804" s="240"/>
      <c r="AH804" s="240"/>
      <c r="AI804" s="240"/>
      <c r="AJ804" s="240"/>
      <c r="AK804" s="240"/>
      <c r="AL804" s="240"/>
      <c r="AM804" s="240"/>
      <c r="AN804" s="240"/>
      <c r="AO804" s="240"/>
      <c r="AP804" s="240"/>
      <c r="AQ804" s="240"/>
      <c r="AR804" s="240"/>
      <c r="AS804" s="240"/>
      <c r="AT804" s="240"/>
      <c r="AU804" s="240"/>
      <c r="AV804" s="240"/>
      <c r="AW804" s="240"/>
      <c r="AX804" s="240"/>
      <c r="AY804" s="240"/>
      <c r="AZ804" s="240"/>
      <c r="BA804" s="240"/>
      <c r="BB804" s="240"/>
      <c r="BC804" s="270"/>
      <c r="BD804" s="82"/>
      <c r="BE804" s="82"/>
      <c r="BF804" s="44"/>
      <c r="BG804" s="44"/>
      <c r="BH804" s="254">
        <f t="shared" si="219"/>
        <v>0</v>
      </c>
      <c r="BI804" s="254">
        <f t="shared" si="220"/>
        <v>0</v>
      </c>
      <c r="BJ804" s="170"/>
      <c r="BK804" s="169"/>
      <c r="BL804" s="169"/>
      <c r="BM804" s="44"/>
    </row>
    <row r="805" spans="1:65" s="48" customFormat="1" ht="24.95" hidden="1" customHeight="1" x14ac:dyDescent="0.25">
      <c r="A805" s="17"/>
      <c r="B805" s="15"/>
      <c r="C805" s="16"/>
      <c r="D805" s="16"/>
      <c r="E805" s="17"/>
      <c r="F805" s="111"/>
      <c r="G805" s="112"/>
      <c r="H805" s="112"/>
      <c r="I805" s="112"/>
      <c r="J805" s="113"/>
      <c r="K805" s="113"/>
      <c r="L805" s="113"/>
      <c r="M805" s="113"/>
      <c r="N805" s="113"/>
      <c r="O805" s="113"/>
      <c r="P805" s="113"/>
      <c r="Q805" s="113"/>
      <c r="R805" s="113"/>
      <c r="S805" s="113"/>
      <c r="T805" s="113"/>
      <c r="U805" s="113"/>
      <c r="V805" s="44"/>
      <c r="W805" s="44"/>
      <c r="X805" s="44"/>
      <c r="Y805" s="5"/>
      <c r="Z805" s="5"/>
      <c r="AA805" s="47"/>
      <c r="AB805" s="47"/>
      <c r="AC805" s="54"/>
      <c r="AD805" s="219"/>
      <c r="AE805" s="54"/>
      <c r="AF805" s="82"/>
      <c r="AG805" s="82"/>
      <c r="AH805" s="82"/>
      <c r="AI805" s="82"/>
      <c r="AJ805" s="82"/>
      <c r="AK805" s="82"/>
      <c r="AL805" s="82"/>
      <c r="AM805" s="82"/>
      <c r="AN805" s="82"/>
      <c r="AO805" s="82"/>
      <c r="AP805" s="82"/>
      <c r="AQ805" s="82"/>
      <c r="AR805" s="82"/>
      <c r="AS805" s="82"/>
      <c r="AT805" s="82"/>
      <c r="AU805" s="82"/>
      <c r="AV805" s="82"/>
      <c r="AW805" s="82"/>
      <c r="AX805" s="82"/>
      <c r="AY805" s="82"/>
      <c r="AZ805" s="82"/>
      <c r="BA805" s="82"/>
      <c r="BB805" s="82"/>
      <c r="BC805" s="82"/>
      <c r="BD805" s="82"/>
      <c r="BE805" s="82"/>
      <c r="BF805" s="47"/>
      <c r="BG805" s="47"/>
      <c r="BH805" s="254">
        <f t="shared" si="219"/>
        <v>0</v>
      </c>
      <c r="BI805" s="254">
        <f t="shared" si="220"/>
        <v>0</v>
      </c>
      <c r="BJ805" s="195"/>
      <c r="BK805" s="213"/>
      <c r="BL805" s="213"/>
      <c r="BM805" s="47"/>
    </row>
    <row r="806" spans="1:65" s="48" customFormat="1" ht="24.95" hidden="1" customHeight="1" x14ac:dyDescent="0.25">
      <c r="A806" s="17"/>
      <c r="B806" s="15"/>
      <c r="C806" s="16"/>
      <c r="D806" s="16"/>
      <c r="E806" s="17"/>
      <c r="F806" s="111"/>
      <c r="G806" s="112"/>
      <c r="H806" s="112"/>
      <c r="I806" s="112"/>
      <c r="J806" s="113"/>
      <c r="K806" s="113"/>
      <c r="L806" s="113"/>
      <c r="M806" s="113"/>
      <c r="N806" s="113"/>
      <c r="O806" s="113"/>
      <c r="P806" s="113"/>
      <c r="Q806" s="113"/>
      <c r="R806" s="113"/>
      <c r="S806" s="113"/>
      <c r="T806" s="113"/>
      <c r="U806" s="113"/>
      <c r="V806" s="44"/>
      <c r="W806" s="44"/>
      <c r="X806" s="44"/>
      <c r="Y806" s="5"/>
      <c r="Z806" s="5"/>
      <c r="AA806" s="44"/>
      <c r="AB806" s="44"/>
      <c r="AC806" s="54"/>
      <c r="AD806" s="219"/>
      <c r="AE806" s="54"/>
      <c r="AF806" s="82"/>
      <c r="AG806" s="82"/>
      <c r="AH806" s="82"/>
      <c r="AI806" s="82"/>
      <c r="AJ806" s="82"/>
      <c r="AK806" s="82"/>
      <c r="AL806" s="82"/>
      <c r="AM806" s="82"/>
      <c r="AN806" s="82"/>
      <c r="AO806" s="82"/>
      <c r="AP806" s="82"/>
      <c r="AQ806" s="82"/>
      <c r="AR806" s="82"/>
      <c r="AS806" s="82"/>
      <c r="AT806" s="82"/>
      <c r="AU806" s="82"/>
      <c r="AV806" s="82"/>
      <c r="AW806" s="82"/>
      <c r="AX806" s="82"/>
      <c r="AY806" s="82"/>
      <c r="AZ806" s="82"/>
      <c r="BA806" s="82"/>
      <c r="BB806" s="82"/>
      <c r="BC806" s="82"/>
      <c r="BD806" s="82"/>
      <c r="BE806" s="82"/>
      <c r="BF806" s="44"/>
      <c r="BG806" s="44"/>
      <c r="BH806" s="254">
        <f t="shared" si="219"/>
        <v>0</v>
      </c>
      <c r="BI806" s="254">
        <f t="shared" si="220"/>
        <v>0</v>
      </c>
      <c r="BJ806" s="170"/>
      <c r="BK806" s="169"/>
      <c r="BL806" s="169"/>
      <c r="BM806" s="44"/>
    </row>
    <row r="807" spans="1:65" s="48" customFormat="1" ht="24.95" hidden="1" customHeight="1" x14ac:dyDescent="0.25">
      <c r="A807" s="17"/>
      <c r="B807" s="15"/>
      <c r="C807" s="16"/>
      <c r="D807" s="16"/>
      <c r="E807" s="17"/>
      <c r="F807" s="111"/>
      <c r="G807" s="112"/>
      <c r="H807" s="112"/>
      <c r="I807" s="112"/>
      <c r="J807" s="113"/>
      <c r="K807" s="113"/>
      <c r="L807" s="113"/>
      <c r="M807" s="113"/>
      <c r="N807" s="113"/>
      <c r="O807" s="113"/>
      <c r="P807" s="113"/>
      <c r="Q807" s="113"/>
      <c r="R807" s="113"/>
      <c r="S807" s="113"/>
      <c r="T807" s="113"/>
      <c r="U807" s="113"/>
      <c r="V807" s="44"/>
      <c r="W807" s="44"/>
      <c r="X807" s="44"/>
      <c r="Y807" s="5"/>
      <c r="Z807" s="5"/>
      <c r="AA807" s="44"/>
      <c r="AB807" s="44"/>
      <c r="AC807" s="54"/>
      <c r="AD807" s="219"/>
      <c r="AE807" s="54"/>
      <c r="AF807" s="82"/>
      <c r="AG807" s="82"/>
      <c r="AH807" s="82"/>
      <c r="AI807" s="82"/>
      <c r="AJ807" s="82"/>
      <c r="AK807" s="82"/>
      <c r="AL807" s="82"/>
      <c r="AM807" s="82"/>
      <c r="AN807" s="82"/>
      <c r="AO807" s="82"/>
      <c r="AP807" s="82"/>
      <c r="AQ807" s="82"/>
      <c r="AR807" s="82"/>
      <c r="AS807" s="82"/>
      <c r="AT807" s="82"/>
      <c r="AU807" s="82"/>
      <c r="AV807" s="82"/>
      <c r="AW807" s="82"/>
      <c r="AX807" s="82"/>
      <c r="AY807" s="82"/>
      <c r="AZ807" s="82"/>
      <c r="BA807" s="82"/>
      <c r="BB807" s="82"/>
      <c r="BC807" s="82"/>
      <c r="BD807" s="82"/>
      <c r="BE807" s="82"/>
      <c r="BF807" s="44"/>
      <c r="BG807" s="44"/>
      <c r="BH807" s="254">
        <f t="shared" si="219"/>
        <v>0</v>
      </c>
      <c r="BI807" s="254">
        <f t="shared" si="220"/>
        <v>0</v>
      </c>
      <c r="BJ807" s="170"/>
      <c r="BK807" s="169"/>
      <c r="BL807" s="169"/>
      <c r="BM807" s="44"/>
    </row>
    <row r="808" spans="1:65" s="48" customFormat="1" ht="24.95" hidden="1" customHeight="1" x14ac:dyDescent="0.25">
      <c r="A808" s="17"/>
      <c r="B808" s="15"/>
      <c r="C808" s="16"/>
      <c r="D808" s="16"/>
      <c r="E808" s="17"/>
      <c r="F808" s="111"/>
      <c r="G808" s="112"/>
      <c r="H808" s="112"/>
      <c r="I808" s="112"/>
      <c r="J808" s="113"/>
      <c r="K808" s="113"/>
      <c r="L808" s="113"/>
      <c r="M808" s="113"/>
      <c r="N808" s="113"/>
      <c r="O808" s="113"/>
      <c r="P808" s="113"/>
      <c r="Q808" s="113"/>
      <c r="R808" s="113"/>
      <c r="S808" s="113"/>
      <c r="T808" s="113"/>
      <c r="U808" s="113"/>
      <c r="V808" s="44"/>
      <c r="W808" s="44"/>
      <c r="X808" s="44"/>
      <c r="Y808" s="5"/>
      <c r="Z808" s="5"/>
      <c r="AA808" s="44"/>
      <c r="AB808" s="44"/>
      <c r="AC808" s="54"/>
      <c r="AD808" s="219"/>
      <c r="AE808" s="54"/>
      <c r="AF808" s="82"/>
      <c r="AG808" s="82"/>
      <c r="AH808" s="82"/>
      <c r="AI808" s="82"/>
      <c r="AJ808" s="82"/>
      <c r="AK808" s="82"/>
      <c r="AL808" s="82"/>
      <c r="AM808" s="82"/>
      <c r="AN808" s="82"/>
      <c r="AO808" s="82"/>
      <c r="AP808" s="82"/>
      <c r="AQ808" s="82"/>
      <c r="AR808" s="82"/>
      <c r="AS808" s="82"/>
      <c r="AT808" s="82"/>
      <c r="AU808" s="82"/>
      <c r="AV808" s="82"/>
      <c r="AW808" s="82"/>
      <c r="AX808" s="82"/>
      <c r="AY808" s="82"/>
      <c r="AZ808" s="82"/>
      <c r="BA808" s="82"/>
      <c r="BB808" s="82"/>
      <c r="BC808" s="82"/>
      <c r="BD808" s="82"/>
      <c r="BE808" s="82"/>
      <c r="BF808" s="44"/>
      <c r="BG808" s="44"/>
      <c r="BH808" s="254">
        <f t="shared" si="219"/>
        <v>0</v>
      </c>
      <c r="BI808" s="254">
        <f t="shared" si="220"/>
        <v>0</v>
      </c>
      <c r="BJ808" s="170"/>
      <c r="BK808" s="169"/>
      <c r="BL808" s="169"/>
      <c r="BM808" s="44"/>
    </row>
    <row r="809" spans="1:65" s="48" customFormat="1" ht="24.95" hidden="1" customHeight="1" x14ac:dyDescent="0.25">
      <c r="A809" s="17"/>
      <c r="B809" s="15"/>
      <c r="C809" s="16"/>
      <c r="D809" s="16"/>
      <c r="E809" s="17"/>
      <c r="F809" s="111"/>
      <c r="G809" s="112"/>
      <c r="H809" s="112"/>
      <c r="I809" s="112"/>
      <c r="J809" s="113"/>
      <c r="K809" s="113"/>
      <c r="L809" s="113"/>
      <c r="M809" s="113"/>
      <c r="N809" s="113"/>
      <c r="O809" s="113"/>
      <c r="P809" s="113"/>
      <c r="Q809" s="113"/>
      <c r="R809" s="113"/>
      <c r="S809" s="113"/>
      <c r="T809" s="113"/>
      <c r="U809" s="113"/>
      <c r="V809" s="44"/>
      <c r="W809" s="44"/>
      <c r="X809" s="44"/>
      <c r="Y809" s="5"/>
      <c r="Z809" s="5"/>
      <c r="AA809" s="44"/>
      <c r="AB809" s="44"/>
      <c r="AC809" s="54"/>
      <c r="AD809" s="219"/>
      <c r="AE809" s="54"/>
      <c r="AF809" s="82"/>
      <c r="AG809" s="82"/>
      <c r="AH809" s="82"/>
      <c r="AI809" s="82"/>
      <c r="AJ809" s="82"/>
      <c r="AK809" s="82"/>
      <c r="AL809" s="82"/>
      <c r="AM809" s="82"/>
      <c r="AN809" s="82"/>
      <c r="AO809" s="82"/>
      <c r="AP809" s="82"/>
      <c r="AQ809" s="82"/>
      <c r="AR809" s="82"/>
      <c r="AS809" s="82"/>
      <c r="AT809" s="82"/>
      <c r="AU809" s="82"/>
      <c r="AV809" s="82"/>
      <c r="AW809" s="82"/>
      <c r="AX809" s="82"/>
      <c r="AY809" s="82"/>
      <c r="AZ809" s="82"/>
      <c r="BA809" s="82"/>
      <c r="BB809" s="82"/>
      <c r="BC809" s="82"/>
      <c r="BD809" s="82"/>
      <c r="BE809" s="82"/>
      <c r="BF809" s="44"/>
      <c r="BG809" s="44"/>
      <c r="BH809" s="254">
        <f t="shared" si="219"/>
        <v>0</v>
      </c>
      <c r="BI809" s="254">
        <f t="shared" si="220"/>
        <v>0</v>
      </c>
      <c r="BJ809" s="170"/>
      <c r="BK809" s="169"/>
      <c r="BL809" s="169"/>
      <c r="BM809" s="44"/>
    </row>
    <row r="810" spans="1:65" s="48" customFormat="1" ht="24.95" hidden="1" customHeight="1" x14ac:dyDescent="0.25">
      <c r="A810" s="17"/>
      <c r="B810" s="15"/>
      <c r="C810" s="16"/>
      <c r="D810" s="16"/>
      <c r="E810" s="17"/>
      <c r="F810" s="111"/>
      <c r="G810" s="112"/>
      <c r="H810" s="112"/>
      <c r="I810" s="112"/>
      <c r="J810" s="113"/>
      <c r="K810" s="113"/>
      <c r="L810" s="113"/>
      <c r="M810" s="113"/>
      <c r="N810" s="113"/>
      <c r="O810" s="113"/>
      <c r="P810" s="113"/>
      <c r="Q810" s="113"/>
      <c r="R810" s="113"/>
      <c r="S810" s="113"/>
      <c r="T810" s="113"/>
      <c r="U810" s="113"/>
      <c r="V810" s="44"/>
      <c r="W810" s="44"/>
      <c r="X810" s="44"/>
      <c r="Y810" s="5"/>
      <c r="Z810" s="5"/>
      <c r="AA810" s="44"/>
      <c r="AB810" s="44"/>
      <c r="AC810" s="54"/>
      <c r="AD810" s="219"/>
      <c r="AE810" s="54"/>
      <c r="AF810" s="82"/>
      <c r="AG810" s="82"/>
      <c r="AH810" s="82"/>
      <c r="AI810" s="82"/>
      <c r="AJ810" s="82"/>
      <c r="AK810" s="82"/>
      <c r="AL810" s="82"/>
      <c r="AM810" s="82"/>
      <c r="AN810" s="82"/>
      <c r="AO810" s="82"/>
      <c r="AP810" s="82"/>
      <c r="AQ810" s="82"/>
      <c r="AR810" s="82"/>
      <c r="AS810" s="82"/>
      <c r="AT810" s="82"/>
      <c r="AU810" s="82"/>
      <c r="AV810" s="82"/>
      <c r="AW810" s="82"/>
      <c r="AX810" s="82"/>
      <c r="AY810" s="82"/>
      <c r="AZ810" s="82"/>
      <c r="BA810" s="82"/>
      <c r="BB810" s="82"/>
      <c r="BC810" s="82"/>
      <c r="BD810" s="82"/>
      <c r="BE810" s="82"/>
      <c r="BF810" s="44"/>
      <c r="BG810" s="44"/>
      <c r="BH810" s="254">
        <f t="shared" si="219"/>
        <v>0</v>
      </c>
      <c r="BI810" s="254">
        <f t="shared" si="220"/>
        <v>0</v>
      </c>
      <c r="BJ810" s="170"/>
      <c r="BK810" s="169"/>
      <c r="BL810" s="169"/>
      <c r="BM810" s="44"/>
    </row>
    <row r="811" spans="1:65" s="48" customFormat="1" ht="24.95" hidden="1" customHeight="1" x14ac:dyDescent="0.25">
      <c r="A811" s="17"/>
      <c r="B811" s="15"/>
      <c r="C811" s="16"/>
      <c r="D811" s="16"/>
      <c r="E811" s="17"/>
      <c r="F811" s="111"/>
      <c r="G811" s="112"/>
      <c r="H811" s="112"/>
      <c r="I811" s="112"/>
      <c r="J811" s="113"/>
      <c r="K811" s="113"/>
      <c r="L811" s="113"/>
      <c r="M811" s="113"/>
      <c r="N811" s="113"/>
      <c r="O811" s="113"/>
      <c r="P811" s="113"/>
      <c r="Q811" s="113"/>
      <c r="R811" s="113"/>
      <c r="S811" s="113"/>
      <c r="T811" s="113"/>
      <c r="U811" s="113"/>
      <c r="V811" s="44"/>
      <c r="W811" s="44"/>
      <c r="X811" s="44"/>
      <c r="Y811" s="5"/>
      <c r="Z811" s="5"/>
      <c r="AA811" s="44"/>
      <c r="AB811" s="44"/>
      <c r="AC811" s="54"/>
      <c r="AD811" s="219"/>
      <c r="AE811" s="54"/>
      <c r="AF811" s="82"/>
      <c r="AG811" s="82"/>
      <c r="AH811" s="82"/>
      <c r="AI811" s="82"/>
      <c r="AJ811" s="82"/>
      <c r="AK811" s="82"/>
      <c r="AL811" s="82"/>
      <c r="AM811" s="82"/>
      <c r="AN811" s="82"/>
      <c r="AO811" s="82"/>
      <c r="AP811" s="82"/>
      <c r="AQ811" s="82"/>
      <c r="AR811" s="82"/>
      <c r="AS811" s="82"/>
      <c r="AT811" s="82"/>
      <c r="AU811" s="82"/>
      <c r="AV811" s="82"/>
      <c r="AW811" s="82"/>
      <c r="AX811" s="82"/>
      <c r="AY811" s="82"/>
      <c r="AZ811" s="82"/>
      <c r="BA811" s="82"/>
      <c r="BB811" s="82"/>
      <c r="BC811" s="82"/>
      <c r="BD811" s="82"/>
      <c r="BE811" s="82"/>
      <c r="BF811" s="44"/>
      <c r="BG811" s="44"/>
      <c r="BH811" s="254">
        <f t="shared" si="219"/>
        <v>0</v>
      </c>
      <c r="BI811" s="254">
        <f t="shared" si="220"/>
        <v>0</v>
      </c>
      <c r="BJ811" s="170"/>
      <c r="BK811" s="169"/>
      <c r="BL811" s="169"/>
      <c r="BM811" s="44"/>
    </row>
    <row r="812" spans="1:65" s="48" customFormat="1" ht="24.95" hidden="1" customHeight="1" x14ac:dyDescent="0.25">
      <c r="A812" s="17"/>
      <c r="B812" s="15"/>
      <c r="C812" s="16"/>
      <c r="D812" s="16"/>
      <c r="E812" s="17"/>
      <c r="F812" s="111"/>
      <c r="G812" s="112"/>
      <c r="H812" s="112"/>
      <c r="I812" s="112"/>
      <c r="J812" s="113"/>
      <c r="K812" s="113"/>
      <c r="L812" s="113"/>
      <c r="M812" s="113"/>
      <c r="N812" s="113"/>
      <c r="O812" s="113"/>
      <c r="P812" s="113"/>
      <c r="Q812" s="113"/>
      <c r="R812" s="113"/>
      <c r="S812" s="113"/>
      <c r="T812" s="113"/>
      <c r="U812" s="113"/>
      <c r="V812" s="44"/>
      <c r="W812" s="44"/>
      <c r="X812" s="44"/>
      <c r="Y812" s="5"/>
      <c r="Z812" s="5"/>
      <c r="AA812" s="44"/>
      <c r="AB812" s="44"/>
      <c r="AC812" s="54"/>
      <c r="AD812" s="219"/>
      <c r="AE812" s="54"/>
      <c r="AF812" s="82"/>
      <c r="AG812" s="82"/>
      <c r="AH812" s="82"/>
      <c r="AI812" s="82"/>
      <c r="AJ812" s="82"/>
      <c r="AK812" s="82"/>
      <c r="AL812" s="82"/>
      <c r="AM812" s="82"/>
      <c r="AN812" s="82"/>
      <c r="AO812" s="82"/>
      <c r="AP812" s="82"/>
      <c r="AQ812" s="82"/>
      <c r="AR812" s="82"/>
      <c r="AS812" s="82"/>
      <c r="AT812" s="82"/>
      <c r="AU812" s="82"/>
      <c r="AV812" s="82"/>
      <c r="AW812" s="82"/>
      <c r="AX812" s="82"/>
      <c r="AY812" s="82"/>
      <c r="AZ812" s="82"/>
      <c r="BA812" s="82"/>
      <c r="BB812" s="82"/>
      <c r="BC812" s="82"/>
      <c r="BD812" s="82"/>
      <c r="BE812" s="82"/>
      <c r="BF812" s="44"/>
      <c r="BG812" s="44"/>
      <c r="BH812" s="254">
        <f t="shared" si="219"/>
        <v>0</v>
      </c>
      <c r="BI812" s="254">
        <f t="shared" si="220"/>
        <v>0</v>
      </c>
      <c r="BJ812" s="170"/>
      <c r="BK812" s="169"/>
      <c r="BL812" s="169"/>
      <c r="BM812" s="44"/>
    </row>
    <row r="813" spans="1:65" s="48" customFormat="1" ht="24.95" hidden="1" customHeight="1" x14ac:dyDescent="0.25">
      <c r="A813" s="17"/>
      <c r="B813" s="15"/>
      <c r="C813" s="16"/>
      <c r="D813" s="16"/>
      <c r="E813" s="17"/>
      <c r="F813" s="111"/>
      <c r="G813" s="112"/>
      <c r="H813" s="112"/>
      <c r="I813" s="112"/>
      <c r="J813" s="113"/>
      <c r="K813" s="113"/>
      <c r="L813" s="113"/>
      <c r="M813" s="113"/>
      <c r="N813" s="113"/>
      <c r="O813" s="113"/>
      <c r="P813" s="113"/>
      <c r="Q813" s="113"/>
      <c r="R813" s="113"/>
      <c r="S813" s="113"/>
      <c r="T813" s="113"/>
      <c r="U813" s="113"/>
      <c r="V813" s="44"/>
      <c r="W813" s="44"/>
      <c r="X813" s="44"/>
      <c r="Y813" s="5"/>
      <c r="Z813" s="5"/>
      <c r="AA813" s="44"/>
      <c r="AB813" s="44"/>
      <c r="AC813" s="54"/>
      <c r="AD813" s="219"/>
      <c r="AE813" s="54"/>
      <c r="AF813" s="82"/>
      <c r="AG813" s="82"/>
      <c r="AH813" s="82"/>
      <c r="AI813" s="82"/>
      <c r="AJ813" s="82"/>
      <c r="AK813" s="82"/>
      <c r="AL813" s="82"/>
      <c r="AM813" s="82"/>
      <c r="AN813" s="82"/>
      <c r="AO813" s="82"/>
      <c r="AP813" s="82"/>
      <c r="AQ813" s="82"/>
      <c r="AR813" s="82"/>
      <c r="AS813" s="82"/>
      <c r="AT813" s="82"/>
      <c r="AU813" s="82"/>
      <c r="AV813" s="82"/>
      <c r="AW813" s="82"/>
      <c r="AX813" s="82"/>
      <c r="AY813" s="82"/>
      <c r="AZ813" s="82"/>
      <c r="BA813" s="82"/>
      <c r="BB813" s="82"/>
      <c r="BC813" s="82"/>
      <c r="BD813" s="82"/>
      <c r="BE813" s="82"/>
      <c r="BF813" s="44"/>
      <c r="BG813" s="44"/>
      <c r="BH813" s="254">
        <f t="shared" si="219"/>
        <v>0</v>
      </c>
      <c r="BI813" s="254">
        <f t="shared" si="220"/>
        <v>0</v>
      </c>
      <c r="BJ813" s="170"/>
      <c r="BK813" s="169"/>
      <c r="BL813" s="169"/>
      <c r="BM813" s="44"/>
    </row>
    <row r="814" spans="1:65" s="48" customFormat="1" ht="24.95" hidden="1" customHeight="1" x14ac:dyDescent="0.25">
      <c r="A814" s="17"/>
      <c r="B814" s="15"/>
      <c r="C814" s="16"/>
      <c r="D814" s="16"/>
      <c r="E814" s="17"/>
      <c r="F814" s="111"/>
      <c r="G814" s="112"/>
      <c r="H814" s="112"/>
      <c r="I814" s="112"/>
      <c r="J814" s="113"/>
      <c r="K814" s="113"/>
      <c r="L814" s="113"/>
      <c r="M814" s="113"/>
      <c r="N814" s="113"/>
      <c r="O814" s="113"/>
      <c r="P814" s="113"/>
      <c r="Q814" s="113"/>
      <c r="R814" s="113"/>
      <c r="S814" s="113"/>
      <c r="T814" s="113"/>
      <c r="U814" s="113"/>
      <c r="V814" s="44"/>
      <c r="W814" s="44"/>
      <c r="X814" s="44"/>
      <c r="Y814" s="5"/>
      <c r="Z814" s="5"/>
      <c r="AA814" s="44"/>
      <c r="AB814" s="44"/>
      <c r="AC814" s="81"/>
      <c r="AD814" s="263"/>
      <c r="AE814" s="81"/>
      <c r="AF814" s="192"/>
      <c r="AG814" s="192"/>
      <c r="AH814" s="192"/>
      <c r="AI814" s="192"/>
      <c r="AJ814" s="192"/>
      <c r="AK814" s="192"/>
      <c r="AL814" s="192"/>
      <c r="AM814" s="192"/>
      <c r="AN814" s="192"/>
      <c r="AO814" s="192"/>
      <c r="AP814" s="192"/>
      <c r="AQ814" s="192"/>
      <c r="AR814" s="192"/>
      <c r="AS814" s="192"/>
      <c r="AT814" s="192"/>
      <c r="AU814" s="192"/>
      <c r="AV814" s="192"/>
      <c r="AW814" s="192"/>
      <c r="AX814" s="192"/>
      <c r="AY814" s="192"/>
      <c r="AZ814" s="192"/>
      <c r="BA814" s="192"/>
      <c r="BB814" s="192"/>
      <c r="BC814" s="192"/>
      <c r="BD814" s="192"/>
      <c r="BE814" s="192"/>
      <c r="BF814" s="44"/>
      <c r="BG814" s="44"/>
      <c r="BH814" s="254">
        <f t="shared" si="219"/>
        <v>0</v>
      </c>
      <c r="BI814" s="254">
        <f t="shared" si="220"/>
        <v>0</v>
      </c>
      <c r="BJ814" s="170"/>
      <c r="BK814" s="169"/>
      <c r="BL814" s="169"/>
      <c r="BM814" s="44"/>
    </row>
    <row r="815" spans="1:65" s="48" customFormat="1" ht="24.95" hidden="1" customHeight="1" x14ac:dyDescent="0.25">
      <c r="A815" s="17"/>
      <c r="B815" s="15"/>
      <c r="C815" s="16"/>
      <c r="D815" s="16"/>
      <c r="E815" s="17"/>
      <c r="F815" s="111"/>
      <c r="G815" s="112"/>
      <c r="H815" s="112"/>
      <c r="I815" s="112"/>
      <c r="J815" s="113"/>
      <c r="K815" s="113"/>
      <c r="L815" s="113"/>
      <c r="M815" s="113"/>
      <c r="N815" s="113"/>
      <c r="O815" s="113"/>
      <c r="P815" s="113"/>
      <c r="Q815" s="113"/>
      <c r="R815" s="113"/>
      <c r="S815" s="113"/>
      <c r="T815" s="113"/>
      <c r="U815" s="113"/>
      <c r="V815" s="44"/>
      <c r="W815" s="44"/>
      <c r="X815" s="44"/>
      <c r="Y815" s="5"/>
      <c r="Z815" s="5"/>
      <c r="AA815" s="44"/>
      <c r="AB815" s="44"/>
      <c r="AC815" s="44"/>
      <c r="AD815" s="193"/>
      <c r="AE815" s="44"/>
      <c r="AF815" s="82"/>
      <c r="AG815" s="82"/>
      <c r="AH815" s="220"/>
      <c r="AI815" s="220"/>
      <c r="AJ815" s="220"/>
      <c r="AK815" s="220"/>
      <c r="AL815" s="220"/>
      <c r="AM815" s="220"/>
      <c r="AN815" s="220"/>
      <c r="AO815" s="220"/>
      <c r="AP815" s="220"/>
      <c r="AQ815" s="220"/>
      <c r="AR815" s="220"/>
      <c r="AS815" s="220"/>
      <c r="AT815" s="220"/>
      <c r="AU815" s="220"/>
      <c r="AV815" s="220"/>
      <c r="AW815" s="220"/>
      <c r="AX815" s="220"/>
      <c r="AY815" s="220"/>
      <c r="AZ815" s="220"/>
      <c r="BA815" s="220"/>
      <c r="BB815" s="220"/>
      <c r="BC815" s="220"/>
      <c r="BD815" s="220"/>
      <c r="BE815" s="220"/>
      <c r="BF815" s="44"/>
      <c r="BG815" s="44"/>
      <c r="BH815" s="254">
        <f t="shared" si="219"/>
        <v>0</v>
      </c>
      <c r="BI815" s="254">
        <f t="shared" si="220"/>
        <v>0</v>
      </c>
      <c r="BJ815" s="170"/>
      <c r="BK815" s="169"/>
      <c r="BL815" s="169"/>
      <c r="BM815" s="44"/>
    </row>
    <row r="816" spans="1:65" s="48" customFormat="1" ht="24.95" hidden="1" customHeight="1" x14ac:dyDescent="0.25">
      <c r="A816" s="17"/>
      <c r="B816" s="15"/>
      <c r="C816" s="16"/>
      <c r="D816" s="16"/>
      <c r="E816" s="17"/>
      <c r="F816" s="111"/>
      <c r="G816" s="162"/>
      <c r="H816" s="162"/>
      <c r="I816" s="162"/>
      <c r="J816" s="163"/>
      <c r="K816" s="163"/>
      <c r="L816" s="163"/>
      <c r="M816" s="163"/>
      <c r="N816" s="163"/>
      <c r="O816" s="163"/>
      <c r="P816" s="163"/>
      <c r="Q816" s="163"/>
      <c r="R816" s="163"/>
      <c r="S816" s="163"/>
      <c r="T816" s="163"/>
      <c r="U816" s="163"/>
      <c r="V816" s="44"/>
      <c r="W816" s="44"/>
      <c r="X816" s="44"/>
      <c r="Y816" s="5"/>
      <c r="Z816" s="5"/>
      <c r="AA816" s="44"/>
      <c r="AB816" s="44"/>
      <c r="AC816" s="44"/>
      <c r="AD816" s="193"/>
      <c r="AE816" s="44"/>
      <c r="AF816" s="82"/>
      <c r="AG816" s="82"/>
      <c r="AH816" s="220"/>
      <c r="AI816" s="220"/>
      <c r="AJ816" s="220"/>
      <c r="AK816" s="220"/>
      <c r="AL816" s="220"/>
      <c r="AM816" s="220"/>
      <c r="AN816" s="220"/>
      <c r="AO816" s="220"/>
      <c r="AP816" s="220"/>
      <c r="AQ816" s="220"/>
      <c r="AR816" s="220"/>
      <c r="AS816" s="220"/>
      <c r="AT816" s="220"/>
      <c r="AU816" s="220"/>
      <c r="AV816" s="220"/>
      <c r="AW816" s="220"/>
      <c r="AX816" s="220"/>
      <c r="AY816" s="220"/>
      <c r="AZ816" s="220"/>
      <c r="BA816" s="220"/>
      <c r="BB816" s="220"/>
      <c r="BC816" s="220"/>
      <c r="BD816" s="220"/>
      <c r="BE816" s="220"/>
      <c r="BF816" s="44"/>
      <c r="BG816" s="44"/>
      <c r="BH816" s="254">
        <f t="shared" si="219"/>
        <v>0</v>
      </c>
      <c r="BI816" s="254">
        <f t="shared" si="220"/>
        <v>0</v>
      </c>
      <c r="BJ816" s="170"/>
      <c r="BK816" s="169"/>
      <c r="BL816" s="169"/>
      <c r="BM816" s="44"/>
    </row>
    <row r="817" spans="1:65" s="48" customFormat="1" ht="24.95" hidden="1" customHeight="1" x14ac:dyDescent="0.25">
      <c r="A817" s="17"/>
      <c r="B817" s="15"/>
      <c r="C817" s="16"/>
      <c r="D817" s="16"/>
      <c r="E817" s="17"/>
      <c r="F817" s="111"/>
      <c r="G817" s="162"/>
      <c r="H817" s="162"/>
      <c r="I817" s="162"/>
      <c r="J817" s="163"/>
      <c r="K817" s="163"/>
      <c r="L817" s="163"/>
      <c r="M817" s="163"/>
      <c r="N817" s="163"/>
      <c r="O817" s="163"/>
      <c r="P817" s="163"/>
      <c r="Q817" s="163"/>
      <c r="R817" s="163"/>
      <c r="S817" s="163"/>
      <c r="T817" s="163"/>
      <c r="U817" s="163"/>
      <c r="V817" s="44"/>
      <c r="W817" s="44"/>
      <c r="X817" s="44"/>
      <c r="Y817" s="5"/>
      <c r="Z817" s="5"/>
      <c r="AA817" s="44"/>
      <c r="AB817" s="44"/>
      <c r="AC817" s="54"/>
      <c r="AD817" s="219"/>
      <c r="AE817" s="54"/>
      <c r="AF817" s="256"/>
      <c r="AG817" s="256"/>
      <c r="AH817" s="256"/>
      <c r="AI817" s="256"/>
      <c r="AJ817" s="256"/>
      <c r="AK817" s="256"/>
      <c r="AL817" s="256"/>
      <c r="AM817" s="256"/>
      <c r="AN817" s="256"/>
      <c r="AO817" s="256"/>
      <c r="AP817" s="256"/>
      <c r="AQ817" s="256"/>
      <c r="AR817" s="256"/>
      <c r="AS817" s="256"/>
      <c r="AT817" s="256"/>
      <c r="AU817" s="256"/>
      <c r="AV817" s="256"/>
      <c r="AW817" s="256"/>
      <c r="AX817" s="256"/>
      <c r="AY817" s="256"/>
      <c r="AZ817" s="256"/>
      <c r="BA817" s="256"/>
      <c r="BB817" s="256"/>
      <c r="BC817" s="256"/>
      <c r="BD817" s="82"/>
      <c r="BE817" s="82"/>
      <c r="BF817" s="44"/>
      <c r="BG817" s="44"/>
      <c r="BH817" s="254">
        <f t="shared" si="219"/>
        <v>0</v>
      </c>
      <c r="BI817" s="254">
        <f t="shared" si="220"/>
        <v>0</v>
      </c>
      <c r="BJ817" s="170"/>
      <c r="BK817" s="169"/>
      <c r="BL817" s="169"/>
      <c r="BM817" s="44"/>
    </row>
    <row r="818" spans="1:65" s="48" customFormat="1" ht="24.95" hidden="1" customHeight="1" x14ac:dyDescent="0.25">
      <c r="A818" s="17"/>
      <c r="B818" s="15"/>
      <c r="C818" s="16"/>
      <c r="D818" s="16"/>
      <c r="E818" s="17"/>
      <c r="F818" s="111"/>
      <c r="G818" s="162"/>
      <c r="H818" s="162"/>
      <c r="I818" s="162"/>
      <c r="J818" s="163"/>
      <c r="K818" s="163"/>
      <c r="L818" s="163"/>
      <c r="M818" s="163"/>
      <c r="N818" s="163"/>
      <c r="O818" s="163"/>
      <c r="P818" s="163"/>
      <c r="Q818" s="163"/>
      <c r="R818" s="163"/>
      <c r="S818" s="163"/>
      <c r="T818" s="163"/>
      <c r="U818" s="163"/>
      <c r="V818" s="44"/>
      <c r="W818" s="44"/>
      <c r="X818" s="44"/>
      <c r="Y818" s="5"/>
      <c r="Z818" s="5"/>
      <c r="AA818" s="44"/>
      <c r="AB818" s="44"/>
      <c r="AC818" s="54"/>
      <c r="AD818" s="219"/>
      <c r="AE818" s="54"/>
      <c r="AF818" s="258"/>
      <c r="AG818" s="258"/>
      <c r="AH818" s="258"/>
      <c r="AI818" s="258"/>
      <c r="AJ818" s="258"/>
      <c r="AK818" s="258"/>
      <c r="AL818" s="258"/>
      <c r="AM818" s="258"/>
      <c r="AN818" s="258"/>
      <c r="AO818" s="258"/>
      <c r="AP818" s="258"/>
      <c r="AQ818" s="258"/>
      <c r="AR818" s="258"/>
      <c r="AS818" s="258"/>
      <c r="AT818" s="258"/>
      <c r="AU818" s="258"/>
      <c r="AV818" s="258"/>
      <c r="AW818" s="258"/>
      <c r="AX818" s="258"/>
      <c r="AY818" s="258"/>
      <c r="AZ818" s="258"/>
      <c r="BA818" s="258"/>
      <c r="BB818" s="258"/>
      <c r="BC818" s="256"/>
      <c r="BD818" s="82"/>
      <c r="BE818" s="82"/>
      <c r="BF818" s="44"/>
      <c r="BG818" s="44"/>
      <c r="BH818" s="254">
        <f t="shared" si="219"/>
        <v>0</v>
      </c>
      <c r="BI818" s="254">
        <f t="shared" si="220"/>
        <v>0</v>
      </c>
      <c r="BJ818" s="170"/>
      <c r="BK818" s="169"/>
      <c r="BL818" s="169"/>
      <c r="BM818" s="44"/>
    </row>
    <row r="819" spans="1:65" s="48" customFormat="1" ht="24.95" hidden="1" customHeight="1" x14ac:dyDescent="0.25">
      <c r="A819" s="17"/>
      <c r="B819" s="15"/>
      <c r="C819" s="16"/>
      <c r="D819" s="16"/>
      <c r="E819" s="17"/>
      <c r="F819" s="111"/>
      <c r="G819" s="162"/>
      <c r="H819" s="162"/>
      <c r="I819" s="162"/>
      <c r="J819" s="163"/>
      <c r="K819" s="163"/>
      <c r="L819" s="163"/>
      <c r="M819" s="163"/>
      <c r="N819" s="163"/>
      <c r="O819" s="163"/>
      <c r="P819" s="163"/>
      <c r="Q819" s="163"/>
      <c r="R819" s="163"/>
      <c r="S819" s="163"/>
      <c r="T819" s="163"/>
      <c r="U819" s="163"/>
      <c r="V819" s="44"/>
      <c r="W819" s="44"/>
      <c r="X819" s="44"/>
      <c r="Y819" s="5"/>
      <c r="Z819" s="5"/>
      <c r="AA819" s="44"/>
      <c r="AB819" s="44"/>
      <c r="AC819" s="54"/>
      <c r="AD819" s="219"/>
      <c r="AE819" s="54"/>
      <c r="AF819" s="267"/>
      <c r="AG819" s="257"/>
      <c r="AH819" s="257"/>
      <c r="AI819" s="257"/>
      <c r="AJ819" s="257"/>
      <c r="AK819" s="257"/>
      <c r="AL819" s="257"/>
      <c r="AM819" s="257"/>
      <c r="AN819" s="257"/>
      <c r="AO819" s="257"/>
      <c r="AP819" s="257"/>
      <c r="AQ819" s="257"/>
      <c r="AR819" s="257"/>
      <c r="AS819" s="257"/>
      <c r="AT819" s="257"/>
      <c r="AU819" s="257"/>
      <c r="AV819" s="257"/>
      <c r="AW819" s="257"/>
      <c r="AX819" s="257"/>
      <c r="AY819" s="257"/>
      <c r="AZ819" s="257"/>
      <c r="BA819" s="257"/>
      <c r="BB819" s="257"/>
      <c r="BC819" s="272"/>
      <c r="BD819" s="82"/>
      <c r="BE819" s="82"/>
      <c r="BF819" s="44"/>
      <c r="BG819" s="44"/>
      <c r="BH819" s="254">
        <f t="shared" si="219"/>
        <v>0</v>
      </c>
      <c r="BI819" s="254">
        <f t="shared" si="220"/>
        <v>0</v>
      </c>
      <c r="BJ819" s="170"/>
      <c r="BK819" s="169"/>
      <c r="BL819" s="169"/>
      <c r="BM819" s="44"/>
    </row>
    <row r="820" spans="1:65" s="48" customFormat="1" ht="24.95" hidden="1" customHeight="1" x14ac:dyDescent="0.3">
      <c r="A820" s="5"/>
      <c r="B820" s="4"/>
      <c r="C820" s="6"/>
      <c r="D820" s="6"/>
      <c r="E820" s="5"/>
      <c r="F820" s="103"/>
      <c r="G820" s="164"/>
      <c r="H820" s="164"/>
      <c r="I820" s="164"/>
      <c r="J820" s="165"/>
      <c r="K820" s="165"/>
      <c r="L820" s="165"/>
      <c r="M820" s="165"/>
      <c r="N820" s="165"/>
      <c r="O820" s="165"/>
      <c r="P820" s="165"/>
      <c r="Q820" s="165"/>
      <c r="R820" s="165"/>
      <c r="S820" s="165"/>
      <c r="T820" s="165"/>
      <c r="U820" s="165"/>
      <c r="V820" s="44"/>
      <c r="W820" s="44"/>
      <c r="X820" s="44"/>
      <c r="Y820" s="5"/>
      <c r="Z820" s="5"/>
      <c r="AA820" s="44"/>
      <c r="AB820" s="44"/>
      <c r="AC820" s="54"/>
      <c r="AD820" s="219"/>
      <c r="AE820" s="54"/>
      <c r="AF820" s="268"/>
      <c r="AG820" s="240"/>
      <c r="AH820" s="240"/>
      <c r="AI820" s="240"/>
      <c r="AJ820" s="240"/>
      <c r="AK820" s="240"/>
      <c r="AL820" s="240"/>
      <c r="AM820" s="240"/>
      <c r="AN820" s="240"/>
      <c r="AO820" s="240"/>
      <c r="AP820" s="240"/>
      <c r="AQ820" s="240"/>
      <c r="AR820" s="240"/>
      <c r="AS820" s="240"/>
      <c r="AT820" s="240"/>
      <c r="AU820" s="240"/>
      <c r="AV820" s="240"/>
      <c r="AW820" s="240"/>
      <c r="AX820" s="240"/>
      <c r="AY820" s="240"/>
      <c r="AZ820" s="240"/>
      <c r="BA820" s="240"/>
      <c r="BB820" s="240"/>
      <c r="BC820" s="270"/>
      <c r="BD820" s="82"/>
      <c r="BE820" s="82"/>
      <c r="BF820" s="44"/>
      <c r="BG820" s="44"/>
      <c r="BH820" s="254">
        <f t="shared" si="219"/>
        <v>0</v>
      </c>
      <c r="BI820" s="254">
        <f t="shared" si="220"/>
        <v>0</v>
      </c>
      <c r="BJ820" s="170"/>
      <c r="BK820" s="169"/>
      <c r="BL820" s="169"/>
      <c r="BM820" s="44"/>
    </row>
    <row r="821" spans="1:65" s="48" customFormat="1" ht="24.95" hidden="1" customHeight="1" x14ac:dyDescent="0.3">
      <c r="A821" s="5"/>
      <c r="B821" s="4"/>
      <c r="C821" s="6"/>
      <c r="D821" s="6"/>
      <c r="E821" s="5"/>
      <c r="F821" s="103"/>
      <c r="G821" s="164"/>
      <c r="H821" s="164"/>
      <c r="I821" s="164"/>
      <c r="J821" s="165"/>
      <c r="K821" s="165"/>
      <c r="L821" s="165"/>
      <c r="M821" s="165"/>
      <c r="N821" s="165"/>
      <c r="O821" s="165"/>
      <c r="P821" s="165"/>
      <c r="Q821" s="165"/>
      <c r="R821" s="165"/>
      <c r="S821" s="165"/>
      <c r="T821" s="165"/>
      <c r="U821" s="165"/>
      <c r="V821" s="44"/>
      <c r="W821" s="44"/>
      <c r="X821" s="44"/>
      <c r="Y821" s="5"/>
      <c r="Z821" s="5"/>
      <c r="AA821" s="47"/>
      <c r="AB821" s="47"/>
      <c r="AC821" s="54"/>
      <c r="AD821" s="219"/>
      <c r="AE821" s="54"/>
      <c r="AF821" s="82"/>
      <c r="AG821" s="82"/>
      <c r="AH821" s="82"/>
      <c r="AI821" s="82"/>
      <c r="AJ821" s="82"/>
      <c r="AK821" s="82"/>
      <c r="AL821" s="82"/>
      <c r="AM821" s="82"/>
      <c r="AN821" s="82"/>
      <c r="AO821" s="82"/>
      <c r="AP821" s="82"/>
      <c r="AQ821" s="82"/>
      <c r="AR821" s="82"/>
      <c r="AS821" s="82"/>
      <c r="AT821" s="82"/>
      <c r="AU821" s="82"/>
      <c r="AV821" s="82"/>
      <c r="AW821" s="82"/>
      <c r="AX821" s="82"/>
      <c r="AY821" s="82"/>
      <c r="AZ821" s="82"/>
      <c r="BA821" s="82"/>
      <c r="BB821" s="82"/>
      <c r="BC821" s="82"/>
      <c r="BD821" s="82"/>
      <c r="BE821" s="82"/>
      <c r="BF821" s="47"/>
      <c r="BG821" s="47"/>
      <c r="BH821" s="254">
        <f t="shared" si="219"/>
        <v>0</v>
      </c>
      <c r="BI821" s="254">
        <f t="shared" si="220"/>
        <v>0</v>
      </c>
      <c r="BJ821" s="195"/>
      <c r="BK821" s="213"/>
      <c r="BL821" s="213"/>
      <c r="BM821" s="47"/>
    </row>
    <row r="822" spans="1:65" s="48" customFormat="1" ht="24.95" hidden="1" customHeight="1" x14ac:dyDescent="0.3">
      <c r="A822" s="5"/>
      <c r="B822" s="4"/>
      <c r="C822" s="6"/>
      <c r="D822" s="6"/>
      <c r="E822" s="5"/>
      <c r="F822" s="103"/>
      <c r="G822" s="164"/>
      <c r="H822" s="164"/>
      <c r="I822" s="164"/>
      <c r="J822" s="165"/>
      <c r="K822" s="165"/>
      <c r="L822" s="165"/>
      <c r="M822" s="165"/>
      <c r="N822" s="165"/>
      <c r="O822" s="165"/>
      <c r="P822" s="165"/>
      <c r="Q822" s="165"/>
      <c r="R822" s="165"/>
      <c r="S822" s="165"/>
      <c r="T822" s="165"/>
      <c r="U822" s="165"/>
      <c r="V822" s="44"/>
      <c r="W822" s="44"/>
      <c r="X822" s="44"/>
      <c r="Y822" s="5"/>
      <c r="Z822" s="5"/>
      <c r="AA822" s="44"/>
      <c r="AB822" s="44"/>
      <c r="AC822" s="54"/>
      <c r="AD822" s="219"/>
      <c r="AE822" s="54"/>
      <c r="AF822" s="82"/>
      <c r="AG822" s="82"/>
      <c r="AH822" s="82"/>
      <c r="AI822" s="82"/>
      <c r="AJ822" s="82"/>
      <c r="AK822" s="82"/>
      <c r="AL822" s="82"/>
      <c r="AM822" s="82"/>
      <c r="AN822" s="82"/>
      <c r="AO822" s="82"/>
      <c r="AP822" s="82"/>
      <c r="AQ822" s="82"/>
      <c r="AR822" s="82"/>
      <c r="AS822" s="82"/>
      <c r="AT822" s="82"/>
      <c r="AU822" s="82"/>
      <c r="AV822" s="82"/>
      <c r="AW822" s="82"/>
      <c r="AX822" s="82"/>
      <c r="AY822" s="82"/>
      <c r="AZ822" s="82"/>
      <c r="BA822" s="82"/>
      <c r="BB822" s="82"/>
      <c r="BC822" s="82"/>
      <c r="BD822" s="82"/>
      <c r="BE822" s="82"/>
      <c r="BF822" s="44"/>
      <c r="BG822" s="44"/>
      <c r="BH822" s="254">
        <f t="shared" ref="BH822:BH832" si="221">+BK822-AE822</f>
        <v>0</v>
      </c>
      <c r="BI822" s="254">
        <f t="shared" ref="BI822:BI832" si="222">+BL822-AD822</f>
        <v>0</v>
      </c>
      <c r="BJ822" s="170"/>
      <c r="BK822" s="169"/>
      <c r="BL822" s="169"/>
      <c r="BM822" s="44"/>
    </row>
    <row r="823" spans="1:65" s="48" customFormat="1" ht="24.95" hidden="1" customHeight="1" x14ac:dyDescent="0.3">
      <c r="A823" s="5"/>
      <c r="B823" s="4"/>
      <c r="C823" s="6"/>
      <c r="D823" s="6"/>
      <c r="E823" s="5"/>
      <c r="F823" s="103"/>
      <c r="G823" s="164"/>
      <c r="H823" s="164"/>
      <c r="I823" s="164"/>
      <c r="J823" s="165"/>
      <c r="K823" s="165"/>
      <c r="L823" s="165"/>
      <c r="M823" s="165"/>
      <c r="N823" s="165"/>
      <c r="O823" s="165"/>
      <c r="P823" s="165"/>
      <c r="Q823" s="165"/>
      <c r="R823" s="165"/>
      <c r="S823" s="165"/>
      <c r="T823" s="165"/>
      <c r="U823" s="165"/>
      <c r="V823" s="44"/>
      <c r="W823" s="44"/>
      <c r="X823" s="44"/>
      <c r="Y823" s="5"/>
      <c r="Z823" s="5"/>
      <c r="AA823" s="44"/>
      <c r="AB823" s="44"/>
      <c r="AC823" s="54"/>
      <c r="AD823" s="219"/>
      <c r="AE823" s="54"/>
      <c r="AF823" s="82"/>
      <c r="AG823" s="82"/>
      <c r="AH823" s="82"/>
      <c r="AI823" s="82"/>
      <c r="AJ823" s="82"/>
      <c r="AK823" s="82"/>
      <c r="AL823" s="82"/>
      <c r="AM823" s="82"/>
      <c r="AN823" s="82"/>
      <c r="AO823" s="82"/>
      <c r="AP823" s="82"/>
      <c r="AQ823" s="82"/>
      <c r="AR823" s="82"/>
      <c r="AS823" s="82"/>
      <c r="AT823" s="82"/>
      <c r="AU823" s="82"/>
      <c r="AV823" s="82"/>
      <c r="AW823" s="82"/>
      <c r="AX823" s="82"/>
      <c r="AY823" s="82"/>
      <c r="AZ823" s="82"/>
      <c r="BA823" s="82"/>
      <c r="BB823" s="82"/>
      <c r="BC823" s="82"/>
      <c r="BD823" s="82"/>
      <c r="BE823" s="82"/>
      <c r="BF823" s="44"/>
      <c r="BG823" s="44"/>
      <c r="BH823" s="254">
        <f t="shared" si="221"/>
        <v>0</v>
      </c>
      <c r="BI823" s="254">
        <f t="shared" si="222"/>
        <v>0</v>
      </c>
      <c r="BJ823" s="170"/>
      <c r="BK823" s="169"/>
      <c r="BL823" s="169"/>
      <c r="BM823" s="44"/>
    </row>
    <row r="824" spans="1:65" s="48" customFormat="1" ht="24.95" hidden="1" customHeight="1" x14ac:dyDescent="0.3">
      <c r="A824" s="5"/>
      <c r="B824" s="4"/>
      <c r="C824" s="6"/>
      <c r="D824" s="6"/>
      <c r="E824" s="5"/>
      <c r="F824" s="103"/>
      <c r="G824" s="164"/>
      <c r="H824" s="164"/>
      <c r="I824" s="164"/>
      <c r="J824" s="165"/>
      <c r="K824" s="165"/>
      <c r="L824" s="165"/>
      <c r="M824" s="165"/>
      <c r="N824" s="165"/>
      <c r="O824" s="165"/>
      <c r="P824" s="165"/>
      <c r="Q824" s="165"/>
      <c r="R824" s="165"/>
      <c r="S824" s="165"/>
      <c r="T824" s="165"/>
      <c r="U824" s="165"/>
      <c r="V824" s="44"/>
      <c r="W824" s="44"/>
      <c r="X824" s="44"/>
      <c r="Y824" s="5"/>
      <c r="Z824" s="5"/>
      <c r="AA824" s="44"/>
      <c r="AB824" s="44"/>
      <c r="AC824" s="54"/>
      <c r="AD824" s="219"/>
      <c r="AE824" s="54"/>
      <c r="AF824" s="82"/>
      <c r="AG824" s="82"/>
      <c r="AH824" s="82"/>
      <c r="AI824" s="82"/>
      <c r="AJ824" s="82"/>
      <c r="AK824" s="82"/>
      <c r="AL824" s="82"/>
      <c r="AM824" s="82"/>
      <c r="AN824" s="82"/>
      <c r="AO824" s="82"/>
      <c r="AP824" s="82"/>
      <c r="AQ824" s="82"/>
      <c r="AR824" s="82"/>
      <c r="AS824" s="82"/>
      <c r="AT824" s="82"/>
      <c r="AU824" s="82"/>
      <c r="AV824" s="82"/>
      <c r="AW824" s="82"/>
      <c r="AX824" s="82"/>
      <c r="AY824" s="82"/>
      <c r="AZ824" s="82"/>
      <c r="BA824" s="82"/>
      <c r="BB824" s="82"/>
      <c r="BC824" s="82"/>
      <c r="BD824" s="82"/>
      <c r="BE824" s="82"/>
      <c r="BF824" s="44"/>
      <c r="BG824" s="44"/>
      <c r="BH824" s="254">
        <f t="shared" si="221"/>
        <v>0</v>
      </c>
      <c r="BI824" s="254">
        <f t="shared" si="222"/>
        <v>0</v>
      </c>
      <c r="BJ824" s="170"/>
      <c r="BK824" s="169"/>
      <c r="BL824" s="169"/>
      <c r="BM824" s="44"/>
    </row>
    <row r="825" spans="1:65" s="48" customFormat="1" ht="24.95" hidden="1" customHeight="1" x14ac:dyDescent="0.3">
      <c r="A825" s="5"/>
      <c r="B825" s="4"/>
      <c r="C825" s="6"/>
      <c r="D825" s="6"/>
      <c r="E825" s="5"/>
      <c r="F825" s="103"/>
      <c r="G825" s="164"/>
      <c r="H825" s="164"/>
      <c r="I825" s="164"/>
      <c r="J825" s="165"/>
      <c r="K825" s="165"/>
      <c r="L825" s="165"/>
      <c r="M825" s="165"/>
      <c r="N825" s="165"/>
      <c r="O825" s="165"/>
      <c r="P825" s="165"/>
      <c r="Q825" s="165"/>
      <c r="R825" s="165"/>
      <c r="S825" s="165"/>
      <c r="T825" s="165"/>
      <c r="U825" s="165"/>
      <c r="V825" s="44"/>
      <c r="W825" s="44"/>
      <c r="X825" s="44"/>
      <c r="Y825" s="5"/>
      <c r="Z825" s="5"/>
      <c r="AA825" s="44"/>
      <c r="AB825" s="44"/>
      <c r="AC825" s="54"/>
      <c r="AD825" s="219"/>
      <c r="AE825" s="54"/>
      <c r="AF825" s="82"/>
      <c r="AG825" s="82"/>
      <c r="AH825" s="82"/>
      <c r="AI825" s="82"/>
      <c r="AJ825" s="82"/>
      <c r="AK825" s="82"/>
      <c r="AL825" s="82"/>
      <c r="AM825" s="82"/>
      <c r="AN825" s="82"/>
      <c r="AO825" s="82"/>
      <c r="AP825" s="82"/>
      <c r="AQ825" s="82"/>
      <c r="AR825" s="82"/>
      <c r="AS825" s="82"/>
      <c r="AT825" s="82"/>
      <c r="AU825" s="82"/>
      <c r="AV825" s="82"/>
      <c r="AW825" s="82"/>
      <c r="AX825" s="82"/>
      <c r="AY825" s="82"/>
      <c r="AZ825" s="82"/>
      <c r="BA825" s="82"/>
      <c r="BB825" s="82"/>
      <c r="BC825" s="82"/>
      <c r="BD825" s="82"/>
      <c r="BE825" s="82"/>
      <c r="BF825" s="44"/>
      <c r="BG825" s="44"/>
      <c r="BH825" s="254">
        <f t="shared" si="221"/>
        <v>0</v>
      </c>
      <c r="BI825" s="254">
        <f t="shared" si="222"/>
        <v>0</v>
      </c>
      <c r="BJ825" s="170"/>
      <c r="BK825" s="169"/>
      <c r="BL825" s="169"/>
      <c r="BM825" s="44"/>
    </row>
    <row r="826" spans="1:65" s="48" customFormat="1" ht="24.95" hidden="1" customHeight="1" x14ac:dyDescent="0.3">
      <c r="A826" s="5"/>
      <c r="B826" s="4"/>
      <c r="C826" s="6"/>
      <c r="D826" s="6"/>
      <c r="E826" s="5"/>
      <c r="F826" s="103"/>
      <c r="G826" s="164"/>
      <c r="H826" s="164"/>
      <c r="I826" s="164"/>
      <c r="J826" s="165"/>
      <c r="K826" s="165"/>
      <c r="L826" s="165"/>
      <c r="M826" s="165"/>
      <c r="N826" s="165"/>
      <c r="O826" s="165"/>
      <c r="P826" s="165"/>
      <c r="Q826" s="165"/>
      <c r="R826" s="165"/>
      <c r="S826" s="165"/>
      <c r="T826" s="165"/>
      <c r="U826" s="165"/>
      <c r="V826" s="44"/>
      <c r="W826" s="44"/>
      <c r="X826" s="44"/>
      <c r="Y826" s="5"/>
      <c r="Z826" s="5"/>
      <c r="AA826" s="44"/>
      <c r="AB826" s="44"/>
      <c r="AC826" s="54"/>
      <c r="AD826" s="219"/>
      <c r="AE826" s="54"/>
      <c r="AF826" s="82"/>
      <c r="AG826" s="82"/>
      <c r="AH826" s="82"/>
      <c r="AI826" s="82"/>
      <c r="AJ826" s="82"/>
      <c r="AK826" s="82"/>
      <c r="AL826" s="82"/>
      <c r="AM826" s="82"/>
      <c r="AN826" s="82"/>
      <c r="AO826" s="82"/>
      <c r="AP826" s="82"/>
      <c r="AQ826" s="82"/>
      <c r="AR826" s="82"/>
      <c r="AS826" s="82"/>
      <c r="AT826" s="82"/>
      <c r="AU826" s="82"/>
      <c r="AV826" s="82"/>
      <c r="AW826" s="82"/>
      <c r="AX826" s="82"/>
      <c r="AY826" s="82"/>
      <c r="AZ826" s="82"/>
      <c r="BA826" s="82"/>
      <c r="BB826" s="82"/>
      <c r="BC826" s="82"/>
      <c r="BD826" s="82"/>
      <c r="BE826" s="82"/>
      <c r="BF826" s="44"/>
      <c r="BG826" s="44"/>
      <c r="BH826" s="254">
        <f t="shared" si="221"/>
        <v>0</v>
      </c>
      <c r="BI826" s="254">
        <f t="shared" si="222"/>
        <v>0</v>
      </c>
      <c r="BJ826" s="170"/>
      <c r="BK826" s="169"/>
      <c r="BL826" s="169"/>
      <c r="BM826" s="44"/>
    </row>
    <row r="827" spans="1:65" s="48" customFormat="1" ht="24.95" hidden="1" customHeight="1" x14ac:dyDescent="0.3">
      <c r="A827" s="5"/>
      <c r="B827" s="4"/>
      <c r="C827" s="6"/>
      <c r="D827" s="6"/>
      <c r="E827" s="5"/>
      <c r="F827" s="103"/>
      <c r="G827" s="164"/>
      <c r="H827" s="164"/>
      <c r="I827" s="164"/>
      <c r="J827" s="165"/>
      <c r="K827" s="165"/>
      <c r="L827" s="165"/>
      <c r="M827" s="165"/>
      <c r="N827" s="165"/>
      <c r="O827" s="165"/>
      <c r="P827" s="165"/>
      <c r="Q827" s="165"/>
      <c r="R827" s="165"/>
      <c r="S827" s="165"/>
      <c r="T827" s="165"/>
      <c r="U827" s="165"/>
      <c r="V827" s="44"/>
      <c r="W827" s="44"/>
      <c r="X827" s="44"/>
      <c r="Y827" s="5"/>
      <c r="Z827" s="5"/>
      <c r="AA827" s="44"/>
      <c r="AB827" s="44"/>
      <c r="AC827" s="54"/>
      <c r="AD827" s="219"/>
      <c r="AE827" s="54"/>
      <c r="AF827" s="82"/>
      <c r="AG827" s="82"/>
      <c r="AH827" s="82"/>
      <c r="AI827" s="82"/>
      <c r="AJ827" s="82"/>
      <c r="AK827" s="82"/>
      <c r="AL827" s="82"/>
      <c r="AM827" s="82"/>
      <c r="AN827" s="82"/>
      <c r="AO827" s="82"/>
      <c r="AP827" s="82"/>
      <c r="AQ827" s="82"/>
      <c r="AR827" s="82"/>
      <c r="AS827" s="82"/>
      <c r="AT827" s="82"/>
      <c r="AU827" s="82"/>
      <c r="AV827" s="82"/>
      <c r="AW827" s="82"/>
      <c r="AX827" s="82"/>
      <c r="AY827" s="82"/>
      <c r="AZ827" s="82"/>
      <c r="BA827" s="82"/>
      <c r="BB827" s="82"/>
      <c r="BC827" s="82"/>
      <c r="BD827" s="82"/>
      <c r="BE827" s="82"/>
      <c r="BF827" s="44"/>
      <c r="BG827" s="44"/>
      <c r="BH827" s="254">
        <f t="shared" si="221"/>
        <v>0</v>
      </c>
      <c r="BI827" s="254">
        <f t="shared" si="222"/>
        <v>0</v>
      </c>
      <c r="BJ827" s="170"/>
      <c r="BK827" s="169"/>
      <c r="BL827" s="169"/>
      <c r="BM827" s="44"/>
    </row>
    <row r="828" spans="1:65" s="48" customFormat="1" ht="24.95" hidden="1" customHeight="1" x14ac:dyDescent="0.3">
      <c r="A828" s="5"/>
      <c r="B828" s="4"/>
      <c r="C828" s="6"/>
      <c r="D828" s="6"/>
      <c r="E828" s="5"/>
      <c r="F828" s="103"/>
      <c r="G828" s="164"/>
      <c r="H828" s="164"/>
      <c r="I828" s="164"/>
      <c r="J828" s="165"/>
      <c r="K828" s="165"/>
      <c r="L828" s="165"/>
      <c r="M828" s="165"/>
      <c r="N828" s="165"/>
      <c r="O828" s="165"/>
      <c r="P828" s="165"/>
      <c r="Q828" s="165"/>
      <c r="R828" s="165"/>
      <c r="S828" s="165"/>
      <c r="T828" s="165"/>
      <c r="U828" s="165"/>
      <c r="V828" s="44"/>
      <c r="W828" s="44"/>
      <c r="X828" s="44"/>
      <c r="Y828" s="5"/>
      <c r="Z828" s="5"/>
      <c r="AA828" s="44"/>
      <c r="AB828" s="44"/>
      <c r="AC828" s="54"/>
      <c r="AD828" s="219"/>
      <c r="AE828" s="54"/>
      <c r="AF828" s="82"/>
      <c r="AG828" s="82"/>
      <c r="AH828" s="82"/>
      <c r="AI828" s="82"/>
      <c r="AJ828" s="82"/>
      <c r="AK828" s="82"/>
      <c r="AL828" s="82"/>
      <c r="AM828" s="82"/>
      <c r="AN828" s="82"/>
      <c r="AO828" s="82"/>
      <c r="AP828" s="82"/>
      <c r="AQ828" s="82"/>
      <c r="AR828" s="82"/>
      <c r="AS828" s="82"/>
      <c r="AT828" s="82"/>
      <c r="AU828" s="82"/>
      <c r="AV828" s="82"/>
      <c r="AW828" s="82"/>
      <c r="AX828" s="82"/>
      <c r="AY828" s="82"/>
      <c r="AZ828" s="82"/>
      <c r="BA828" s="82"/>
      <c r="BB828" s="82"/>
      <c r="BC828" s="82"/>
      <c r="BD828" s="82"/>
      <c r="BE828" s="82"/>
      <c r="BF828" s="44"/>
      <c r="BG828" s="44"/>
      <c r="BH828" s="254">
        <f t="shared" si="221"/>
        <v>0</v>
      </c>
      <c r="BI828" s="254">
        <f t="shared" si="222"/>
        <v>0</v>
      </c>
      <c r="BJ828" s="170"/>
      <c r="BK828" s="169"/>
      <c r="BL828" s="169"/>
      <c r="BM828" s="44"/>
    </row>
    <row r="829" spans="1:65" s="48" customFormat="1" ht="24.95" hidden="1" customHeight="1" x14ac:dyDescent="0.3">
      <c r="A829" s="5"/>
      <c r="B829" s="4"/>
      <c r="C829" s="6"/>
      <c r="D829" s="6"/>
      <c r="E829" s="5"/>
      <c r="F829" s="103"/>
      <c r="G829" s="164"/>
      <c r="H829" s="164"/>
      <c r="I829" s="164"/>
      <c r="J829" s="165"/>
      <c r="K829" s="165"/>
      <c r="L829" s="165"/>
      <c r="M829" s="165"/>
      <c r="N829" s="165"/>
      <c r="O829" s="165"/>
      <c r="P829" s="165"/>
      <c r="Q829" s="165"/>
      <c r="R829" s="165"/>
      <c r="S829" s="165"/>
      <c r="T829" s="165"/>
      <c r="U829" s="165"/>
      <c r="V829" s="44"/>
      <c r="W829" s="44"/>
      <c r="X829" s="44"/>
      <c r="Y829" s="5"/>
      <c r="Z829" s="5"/>
      <c r="AA829" s="44"/>
      <c r="AB829" s="44"/>
      <c r="AC829" s="54"/>
      <c r="AD829" s="219"/>
      <c r="AE829" s="54"/>
      <c r="AF829" s="82"/>
      <c r="AG829" s="82"/>
      <c r="AH829" s="82"/>
      <c r="AI829" s="82"/>
      <c r="AJ829" s="82"/>
      <c r="AK829" s="82"/>
      <c r="AL829" s="82"/>
      <c r="AM829" s="82"/>
      <c r="AN829" s="82"/>
      <c r="AO829" s="82"/>
      <c r="AP829" s="82"/>
      <c r="AQ829" s="82"/>
      <c r="AR829" s="82"/>
      <c r="AS829" s="82"/>
      <c r="AT829" s="82"/>
      <c r="AU829" s="82"/>
      <c r="AV829" s="82"/>
      <c r="AW829" s="82"/>
      <c r="AX829" s="82"/>
      <c r="AY829" s="82"/>
      <c r="AZ829" s="82"/>
      <c r="BA829" s="82"/>
      <c r="BB829" s="82"/>
      <c r="BC829" s="82"/>
      <c r="BD829" s="82"/>
      <c r="BE829" s="82"/>
      <c r="BF829" s="44"/>
      <c r="BG829" s="44"/>
      <c r="BH829" s="254">
        <f t="shared" si="221"/>
        <v>0</v>
      </c>
      <c r="BI829" s="254">
        <f t="shared" si="222"/>
        <v>0</v>
      </c>
      <c r="BJ829" s="170"/>
      <c r="BK829" s="169"/>
      <c r="BL829" s="169"/>
      <c r="BM829" s="44"/>
    </row>
    <row r="830" spans="1:65" s="48" customFormat="1" ht="24.95" hidden="1" customHeight="1" x14ac:dyDescent="0.3">
      <c r="A830" s="5"/>
      <c r="B830" s="4"/>
      <c r="C830" s="6"/>
      <c r="D830" s="6"/>
      <c r="E830" s="5"/>
      <c r="F830" s="103"/>
      <c r="G830" s="164"/>
      <c r="H830" s="164"/>
      <c r="I830" s="164"/>
      <c r="J830" s="165"/>
      <c r="K830" s="165"/>
      <c r="L830" s="165"/>
      <c r="M830" s="165"/>
      <c r="N830" s="165"/>
      <c r="O830" s="165"/>
      <c r="P830" s="165"/>
      <c r="Q830" s="165"/>
      <c r="R830" s="165"/>
      <c r="S830" s="165"/>
      <c r="T830" s="165"/>
      <c r="U830" s="165"/>
      <c r="V830" s="44"/>
      <c r="W830" s="44"/>
      <c r="X830" s="44"/>
      <c r="Y830" s="5"/>
      <c r="Z830" s="5"/>
      <c r="AA830" s="44"/>
      <c r="AB830" s="44"/>
      <c r="AC830" s="54"/>
      <c r="AD830" s="219"/>
      <c r="AE830" s="54"/>
      <c r="AF830" s="82"/>
      <c r="AG830" s="82"/>
      <c r="AH830" s="82"/>
      <c r="AI830" s="82"/>
      <c r="AJ830" s="82"/>
      <c r="AK830" s="82"/>
      <c r="AL830" s="82"/>
      <c r="AM830" s="82"/>
      <c r="AN830" s="82"/>
      <c r="AO830" s="82"/>
      <c r="AP830" s="82"/>
      <c r="AQ830" s="82"/>
      <c r="AR830" s="82"/>
      <c r="AS830" s="82"/>
      <c r="AT830" s="82"/>
      <c r="AU830" s="82"/>
      <c r="AV830" s="82"/>
      <c r="AW830" s="82"/>
      <c r="AX830" s="82"/>
      <c r="AY830" s="82"/>
      <c r="AZ830" s="82"/>
      <c r="BA830" s="82"/>
      <c r="BB830" s="82"/>
      <c r="BC830" s="82"/>
      <c r="BD830" s="82"/>
      <c r="BE830" s="82"/>
      <c r="BF830" s="44"/>
      <c r="BG830" s="44"/>
      <c r="BH830" s="254">
        <f t="shared" si="221"/>
        <v>0</v>
      </c>
      <c r="BI830" s="254">
        <f t="shared" si="222"/>
        <v>0</v>
      </c>
      <c r="BJ830" s="170"/>
      <c r="BK830" s="169"/>
      <c r="BL830" s="169"/>
      <c r="BM830" s="44"/>
    </row>
    <row r="831" spans="1:65" s="48" customFormat="1" ht="24.95" hidden="1" customHeight="1" x14ac:dyDescent="0.3">
      <c r="A831" s="5"/>
      <c r="B831" s="4"/>
      <c r="C831" s="6"/>
      <c r="D831" s="6"/>
      <c r="E831" s="5"/>
      <c r="F831" s="103"/>
      <c r="G831" s="164"/>
      <c r="H831" s="164"/>
      <c r="I831" s="164"/>
      <c r="J831" s="165"/>
      <c r="K831" s="165"/>
      <c r="L831" s="165"/>
      <c r="M831" s="165"/>
      <c r="N831" s="165"/>
      <c r="O831" s="165"/>
      <c r="P831" s="165"/>
      <c r="Q831" s="165"/>
      <c r="R831" s="165"/>
      <c r="S831" s="165"/>
      <c r="T831" s="165"/>
      <c r="U831" s="165"/>
      <c r="V831" s="44"/>
      <c r="W831" s="44"/>
      <c r="X831" s="44"/>
      <c r="Y831" s="5"/>
      <c r="Z831" s="5"/>
      <c r="AA831" s="44"/>
      <c r="AB831" s="44"/>
      <c r="AC831" s="54"/>
      <c r="AD831" s="219"/>
      <c r="AE831" s="54"/>
      <c r="AF831" s="82"/>
      <c r="AG831" s="82"/>
      <c r="AH831" s="82"/>
      <c r="AI831" s="82"/>
      <c r="AJ831" s="82"/>
      <c r="AK831" s="82"/>
      <c r="AL831" s="82"/>
      <c r="AM831" s="82"/>
      <c r="AN831" s="82"/>
      <c r="AO831" s="82"/>
      <c r="AP831" s="82"/>
      <c r="AQ831" s="82"/>
      <c r="AR831" s="82"/>
      <c r="AS831" s="82"/>
      <c r="AT831" s="82"/>
      <c r="AU831" s="82"/>
      <c r="AV831" s="82"/>
      <c r="AW831" s="82"/>
      <c r="AX831" s="82"/>
      <c r="AY831" s="82"/>
      <c r="AZ831" s="82"/>
      <c r="BA831" s="82"/>
      <c r="BB831" s="82"/>
      <c r="BC831" s="82"/>
      <c r="BD831" s="82"/>
      <c r="BE831" s="82"/>
      <c r="BF831" s="44"/>
      <c r="BG831" s="44"/>
      <c r="BH831" s="254">
        <f t="shared" si="221"/>
        <v>0</v>
      </c>
      <c r="BI831" s="254">
        <f t="shared" si="222"/>
        <v>0</v>
      </c>
      <c r="BJ831" s="170"/>
      <c r="BK831" s="169"/>
      <c r="BL831" s="169"/>
      <c r="BM831" s="44"/>
    </row>
    <row r="832" spans="1:65" s="48" customFormat="1" ht="24.95" hidden="1" customHeight="1" x14ac:dyDescent="0.3">
      <c r="A832" s="5"/>
      <c r="B832" s="4"/>
      <c r="C832" s="6"/>
      <c r="D832" s="6"/>
      <c r="E832" s="5"/>
      <c r="F832" s="103"/>
      <c r="G832" s="164"/>
      <c r="H832" s="164"/>
      <c r="I832" s="164"/>
      <c r="J832" s="165"/>
      <c r="K832" s="165"/>
      <c r="L832" s="165"/>
      <c r="M832" s="165"/>
      <c r="N832" s="165"/>
      <c r="O832" s="165"/>
      <c r="P832" s="165"/>
      <c r="Q832" s="165"/>
      <c r="R832" s="165"/>
      <c r="S832" s="165"/>
      <c r="T832" s="165"/>
      <c r="U832" s="165"/>
      <c r="V832" s="44"/>
      <c r="W832" s="44"/>
      <c r="X832" s="44"/>
      <c r="Y832" s="5"/>
      <c r="Z832" s="5"/>
      <c r="AA832" s="44"/>
      <c r="AB832" s="44"/>
      <c r="AC832" s="54"/>
      <c r="AD832" s="219"/>
      <c r="AE832" s="54"/>
      <c r="AF832" s="82"/>
      <c r="AG832" s="82"/>
      <c r="AH832" s="82"/>
      <c r="AI832" s="82"/>
      <c r="AJ832" s="82"/>
      <c r="AK832" s="82"/>
      <c r="AL832" s="82"/>
      <c r="AM832" s="82"/>
      <c r="AN832" s="82"/>
      <c r="AO832" s="82"/>
      <c r="AP832" s="82"/>
      <c r="AQ832" s="82"/>
      <c r="AR832" s="82"/>
      <c r="AS832" s="82"/>
      <c r="AT832" s="82"/>
      <c r="AU832" s="82"/>
      <c r="AV832" s="82"/>
      <c r="AW832" s="82"/>
      <c r="AX832" s="82"/>
      <c r="AY832" s="82"/>
      <c r="AZ832" s="82"/>
      <c r="BA832" s="82"/>
      <c r="BB832" s="82"/>
      <c r="BC832" s="82"/>
      <c r="BD832" s="82"/>
      <c r="BE832" s="82"/>
      <c r="BF832" s="44"/>
      <c r="BG832" s="44"/>
      <c r="BH832" s="254">
        <f t="shared" si="221"/>
        <v>0</v>
      </c>
      <c r="BI832" s="254">
        <f t="shared" si="222"/>
        <v>0</v>
      </c>
      <c r="BJ832" s="170"/>
      <c r="BK832" s="169"/>
      <c r="BL832" s="169"/>
      <c r="BM832" s="44"/>
    </row>
    <row r="835" spans="1:98" ht="36.75" customHeight="1" x14ac:dyDescent="0.25">
      <c r="A835" s="261"/>
      <c r="B835" s="261"/>
      <c r="C835" s="522" t="s">
        <v>278</v>
      </c>
      <c r="D835" s="522"/>
      <c r="E835" s="261"/>
      <c r="F835" s="69"/>
      <c r="G835" s="82"/>
      <c r="H835" s="82"/>
      <c r="I835" s="82"/>
      <c r="J835" s="192"/>
      <c r="K835" s="192"/>
      <c r="L835" s="192"/>
      <c r="M835" s="192"/>
      <c r="N835" s="192"/>
      <c r="O835" s="192"/>
      <c r="P835" s="192"/>
      <c r="Q835" s="192"/>
      <c r="R835" s="192"/>
      <c r="S835" s="192"/>
      <c r="T835" s="192"/>
      <c r="U835" s="192"/>
      <c r="V835" s="192"/>
      <c r="W835" s="192"/>
      <c r="X835" s="192"/>
      <c r="Y835" s="286"/>
      <c r="Z835" s="286"/>
      <c r="AA835" s="286"/>
      <c r="AB835" s="286"/>
      <c r="AC835" s="176">
        <v>9403751</v>
      </c>
      <c r="AD835" s="203">
        <v>987868</v>
      </c>
      <c r="AE835" s="287">
        <v>374007.11</v>
      </c>
      <c r="AF835" s="178">
        <v>-58757</v>
      </c>
      <c r="AG835" s="288">
        <v>755897.92999999982</v>
      </c>
      <c r="AH835" s="178"/>
      <c r="AI835" s="179"/>
      <c r="AJ835" s="178"/>
      <c r="AK835" s="179"/>
      <c r="AL835" s="178"/>
      <c r="AM835" s="179"/>
      <c r="AN835" s="178"/>
      <c r="AO835" s="84"/>
      <c r="AP835" s="178"/>
      <c r="AQ835" s="84"/>
      <c r="AR835" s="178"/>
      <c r="AS835" s="84"/>
      <c r="AT835" s="178"/>
      <c r="AU835" s="84"/>
      <c r="AV835" s="178"/>
      <c r="AW835" s="84"/>
      <c r="AX835" s="178"/>
      <c r="AY835" s="84"/>
      <c r="AZ835" s="178"/>
      <c r="BA835" s="84"/>
      <c r="BB835" s="179">
        <f t="shared" ref="BB835:BB847" si="223">+AE835+AG835+AI835+AK835+AM835+AO835+AQ835+AS835+AU835+AW835+AY835+BA835</f>
        <v>1129905.0399999998</v>
      </c>
      <c r="BC835" s="175" t="e">
        <f>+BB835/#REF!*100</f>
        <v>#REF!</v>
      </c>
      <c r="BD835" s="44"/>
      <c r="BE835" s="44"/>
      <c r="BF835" s="181" t="e">
        <f>+BI835-#REF!</f>
        <v>#REF!</v>
      </c>
      <c r="BG835" s="181" t="e">
        <f>+BJ835-#REF!</f>
        <v>#REF!</v>
      </c>
      <c r="BH835" s="182"/>
      <c r="BI835" s="181">
        <v>10332862</v>
      </c>
      <c r="BJ835" s="181">
        <v>1129905.0399999998</v>
      </c>
      <c r="BK835" s="44"/>
      <c r="BL835" s="44"/>
      <c r="CL835" s="289"/>
      <c r="CM835" s="193"/>
    </row>
    <row r="836" spans="1:98" ht="39.75" customHeight="1" x14ac:dyDescent="0.25">
      <c r="A836" s="261"/>
      <c r="B836" s="261"/>
      <c r="C836" s="522" t="s">
        <v>278</v>
      </c>
      <c r="D836" s="522"/>
      <c r="E836" s="261"/>
      <c r="F836" s="69"/>
      <c r="G836" s="82"/>
      <c r="H836" s="82"/>
      <c r="I836" s="82"/>
      <c r="J836" s="192"/>
      <c r="K836" s="192"/>
      <c r="L836" s="192"/>
      <c r="M836" s="192"/>
      <c r="N836" s="192"/>
      <c r="O836" s="192"/>
      <c r="P836" s="192"/>
      <c r="Q836" s="192"/>
      <c r="R836" s="192"/>
      <c r="S836" s="192"/>
      <c r="T836" s="192"/>
      <c r="U836" s="192"/>
      <c r="V836" s="192"/>
      <c r="W836" s="192"/>
      <c r="X836" s="192"/>
      <c r="Y836" s="286"/>
      <c r="Z836" s="286"/>
      <c r="AA836" s="286"/>
      <c r="AB836" s="286"/>
      <c r="AC836" s="176">
        <v>79892</v>
      </c>
      <c r="AD836" s="203">
        <v>0</v>
      </c>
      <c r="AE836" s="287">
        <v>6657.6</v>
      </c>
      <c r="AF836" s="178">
        <v>0</v>
      </c>
      <c r="AG836" s="288">
        <v>6657.6</v>
      </c>
      <c r="AH836" s="178"/>
      <c r="AI836" s="179"/>
      <c r="AJ836" s="178"/>
      <c r="AK836" s="179"/>
      <c r="AL836" s="178"/>
      <c r="AM836" s="179"/>
      <c r="AN836" s="178"/>
      <c r="AO836" s="84"/>
      <c r="AP836" s="178"/>
      <c r="AQ836" s="84"/>
      <c r="AR836" s="178"/>
      <c r="AS836" s="84"/>
      <c r="AT836" s="178"/>
      <c r="AU836" s="84"/>
      <c r="AV836" s="178"/>
      <c r="AW836" s="84"/>
      <c r="AX836" s="178"/>
      <c r="AY836" s="84"/>
      <c r="AZ836" s="178"/>
      <c r="BA836" s="84"/>
      <c r="BB836" s="179">
        <f t="shared" si="223"/>
        <v>13315.2</v>
      </c>
      <c r="BC836" s="175" t="e">
        <f>+BB836/#REF!*100</f>
        <v>#REF!</v>
      </c>
      <c r="BD836" s="44"/>
      <c r="BE836" s="44"/>
      <c r="BF836" s="181" t="e">
        <f>+BI836-#REF!</f>
        <v>#REF!</v>
      </c>
      <c r="BG836" s="181" t="e">
        <f>+BJ836-#REF!</f>
        <v>#REF!</v>
      </c>
      <c r="BH836" s="182"/>
      <c r="BI836" s="181">
        <v>79892</v>
      </c>
      <c r="BJ836" s="181">
        <v>13315.2</v>
      </c>
      <c r="BK836" s="44"/>
      <c r="BL836" s="44"/>
    </row>
    <row r="837" spans="1:98" ht="33.75" customHeight="1" x14ac:dyDescent="0.25">
      <c r="A837" s="261"/>
      <c r="B837" s="261"/>
      <c r="C837" s="522" t="s">
        <v>350</v>
      </c>
      <c r="D837" s="522"/>
      <c r="E837" s="261"/>
      <c r="F837" s="69"/>
      <c r="G837" s="82"/>
      <c r="H837" s="82"/>
      <c r="I837" s="82"/>
      <c r="J837" s="192"/>
      <c r="K837" s="192"/>
      <c r="L837" s="192"/>
      <c r="M837" s="192"/>
      <c r="N837" s="192"/>
      <c r="O837" s="192"/>
      <c r="P837" s="192"/>
      <c r="Q837" s="192"/>
      <c r="R837" s="192"/>
      <c r="S837" s="192"/>
      <c r="T837" s="192"/>
      <c r="U837" s="192"/>
      <c r="V837" s="192"/>
      <c r="W837" s="192"/>
      <c r="X837" s="192"/>
      <c r="Y837" s="286"/>
      <c r="Z837" s="286"/>
      <c r="AA837" s="286"/>
      <c r="AB837" s="286"/>
      <c r="AC837" s="176">
        <v>12141902</v>
      </c>
      <c r="AD837" s="203">
        <v>0</v>
      </c>
      <c r="AE837" s="179">
        <v>952191.03</v>
      </c>
      <c r="AF837" s="178">
        <v>128698</v>
      </c>
      <c r="AG837" s="288">
        <v>980998.96</v>
      </c>
      <c r="AH837" s="178"/>
      <c r="AI837" s="179"/>
      <c r="AJ837" s="178"/>
      <c r="AK837" s="179"/>
      <c r="AL837" s="178"/>
      <c r="AM837" s="179"/>
      <c r="AN837" s="178"/>
      <c r="AO837" s="84"/>
      <c r="AP837" s="178"/>
      <c r="AQ837" s="84"/>
      <c r="AR837" s="178"/>
      <c r="AS837" s="84"/>
      <c r="AT837" s="178"/>
      <c r="AU837" s="84"/>
      <c r="AV837" s="178"/>
      <c r="AW837" s="84"/>
      <c r="AX837" s="178"/>
      <c r="AY837" s="84"/>
      <c r="AZ837" s="178"/>
      <c r="BA837" s="84"/>
      <c r="BB837" s="179">
        <f t="shared" si="223"/>
        <v>1933189.99</v>
      </c>
      <c r="BC837" s="175" t="e">
        <f>+BB837/#REF!*100</f>
        <v>#REF!</v>
      </c>
      <c r="BD837" s="44"/>
      <c r="BE837" s="44"/>
      <c r="BF837" s="181" t="e">
        <f>+BI837-#REF!</f>
        <v>#REF!</v>
      </c>
      <c r="BG837" s="181" t="e">
        <f>+BJ837-#REF!</f>
        <v>#REF!</v>
      </c>
      <c r="BH837" s="182"/>
      <c r="BI837" s="181">
        <v>12270600</v>
      </c>
      <c r="BJ837" s="181">
        <v>1933189.99</v>
      </c>
      <c r="BK837" s="44"/>
      <c r="BL837" s="44"/>
      <c r="CL837" s="289"/>
    </row>
    <row r="838" spans="1:98" ht="42.75" customHeight="1" x14ac:dyDescent="0.25">
      <c r="A838" s="261"/>
      <c r="B838" s="261"/>
      <c r="C838" s="522" t="s">
        <v>645</v>
      </c>
      <c r="D838" s="522"/>
      <c r="E838" s="261"/>
      <c r="F838" s="69"/>
      <c r="G838" s="82"/>
      <c r="H838" s="82"/>
      <c r="I838" s="82"/>
      <c r="J838" s="192"/>
      <c r="K838" s="192"/>
      <c r="L838" s="192"/>
      <c r="M838" s="192"/>
      <c r="N838" s="192"/>
      <c r="O838" s="192"/>
      <c r="P838" s="192"/>
      <c r="Q838" s="192"/>
      <c r="R838" s="192"/>
      <c r="S838" s="192"/>
      <c r="T838" s="192"/>
      <c r="U838" s="192"/>
      <c r="V838" s="192"/>
      <c r="W838" s="192"/>
      <c r="X838" s="192"/>
      <c r="Y838" s="286"/>
      <c r="Z838" s="286"/>
      <c r="AA838" s="286"/>
      <c r="AB838" s="286"/>
      <c r="AC838" s="176">
        <v>27000</v>
      </c>
      <c r="AD838" s="203">
        <v>0</v>
      </c>
      <c r="AE838" s="179">
        <v>0</v>
      </c>
      <c r="AF838" s="178">
        <v>0</v>
      </c>
      <c r="AG838" s="288">
        <v>0</v>
      </c>
      <c r="AH838" s="178"/>
      <c r="AI838" s="179"/>
      <c r="AJ838" s="178"/>
      <c r="AK838" s="179"/>
      <c r="AL838" s="178"/>
      <c r="AM838" s="179"/>
      <c r="AN838" s="178"/>
      <c r="AO838" s="84"/>
      <c r="AP838" s="178"/>
      <c r="AQ838" s="84"/>
      <c r="AR838" s="178"/>
      <c r="AS838" s="84"/>
      <c r="AT838" s="178"/>
      <c r="AU838" s="84"/>
      <c r="AV838" s="178"/>
      <c r="AW838" s="84"/>
      <c r="AX838" s="178"/>
      <c r="AY838" s="84"/>
      <c r="AZ838" s="178"/>
      <c r="BA838" s="84"/>
      <c r="BB838" s="179">
        <f t="shared" si="223"/>
        <v>0</v>
      </c>
      <c r="BC838" s="175" t="e">
        <f>+BB838/#REF!*100</f>
        <v>#REF!</v>
      </c>
      <c r="BD838" s="44"/>
      <c r="BE838" s="44"/>
      <c r="BF838" s="181" t="e">
        <f>+BI838-#REF!</f>
        <v>#REF!</v>
      </c>
      <c r="BG838" s="181" t="e">
        <f>+BJ838-#REF!</f>
        <v>#REF!</v>
      </c>
      <c r="BH838" s="182"/>
      <c r="BI838" s="181">
        <v>27000</v>
      </c>
      <c r="BJ838" s="181">
        <v>0</v>
      </c>
      <c r="BK838" s="44"/>
      <c r="BL838" s="44"/>
      <c r="CL838" s="290"/>
    </row>
    <row r="839" spans="1:98" ht="39.75" customHeight="1" x14ac:dyDescent="0.25">
      <c r="A839" s="261"/>
      <c r="B839" s="261"/>
      <c r="C839" s="490" t="s">
        <v>646</v>
      </c>
      <c r="D839" s="490"/>
      <c r="E839" s="261"/>
      <c r="F839" s="69"/>
      <c r="G839" s="82"/>
      <c r="H839" s="82"/>
      <c r="I839" s="82"/>
      <c r="J839" s="192"/>
      <c r="K839" s="192"/>
      <c r="L839" s="192"/>
      <c r="M839" s="192"/>
      <c r="N839" s="192"/>
      <c r="O839" s="192"/>
      <c r="P839" s="192"/>
      <c r="Q839" s="192"/>
      <c r="R839" s="192"/>
      <c r="S839" s="192"/>
      <c r="T839" s="192"/>
      <c r="U839" s="192"/>
      <c r="V839" s="192"/>
      <c r="W839" s="192"/>
      <c r="X839" s="192"/>
      <c r="Y839" s="286"/>
      <c r="Z839" s="286"/>
      <c r="AA839" s="286"/>
      <c r="AB839" s="286"/>
      <c r="AC839" s="176">
        <v>0</v>
      </c>
      <c r="AD839" s="203">
        <v>4600759</v>
      </c>
      <c r="AE839" s="179">
        <v>0</v>
      </c>
      <c r="AF839" s="178">
        <v>0</v>
      </c>
      <c r="AG839" s="288">
        <v>463787.92</v>
      </c>
      <c r="AH839" s="178"/>
      <c r="AI839" s="179"/>
      <c r="AJ839" s="178"/>
      <c r="AK839" s="179"/>
      <c r="AL839" s="178"/>
      <c r="AM839" s="179"/>
      <c r="AN839" s="178"/>
      <c r="AO839" s="84"/>
      <c r="AP839" s="178"/>
      <c r="AQ839" s="84"/>
      <c r="AR839" s="178"/>
      <c r="AS839" s="84"/>
      <c r="AT839" s="178"/>
      <c r="AU839" s="84"/>
      <c r="AV839" s="178"/>
      <c r="AW839" s="84"/>
      <c r="AX839" s="178"/>
      <c r="AY839" s="84"/>
      <c r="AZ839" s="178"/>
      <c r="BA839" s="84"/>
      <c r="BB839" s="179">
        <f t="shared" si="223"/>
        <v>463787.92</v>
      </c>
      <c r="BC839" s="175" t="e">
        <f>+BB839/#REF!*100</f>
        <v>#REF!</v>
      </c>
      <c r="BD839" s="44"/>
      <c r="BE839" s="44"/>
      <c r="BF839" s="181" t="e">
        <f>+BI839-#REF!</f>
        <v>#REF!</v>
      </c>
      <c r="BG839" s="181" t="e">
        <f>+BJ839-#REF!</f>
        <v>#REF!</v>
      </c>
      <c r="BH839" s="182"/>
      <c r="BI839" s="181">
        <v>4600759</v>
      </c>
      <c r="BJ839" s="181">
        <v>463787.92</v>
      </c>
      <c r="BK839" s="44"/>
      <c r="BL839" s="44"/>
      <c r="CL839" s="290"/>
      <c r="CM839" s="230"/>
      <c r="CT839" s="274"/>
    </row>
    <row r="840" spans="1:98" ht="36.75" customHeight="1" x14ac:dyDescent="0.25">
      <c r="A840" s="261"/>
      <c r="B840" s="261"/>
      <c r="C840" s="522" t="s">
        <v>371</v>
      </c>
      <c r="D840" s="522"/>
      <c r="E840" s="261"/>
      <c r="F840" s="69"/>
      <c r="G840" s="82"/>
      <c r="H840" s="82"/>
      <c r="I840" s="82"/>
      <c r="J840" s="192"/>
      <c r="K840" s="192"/>
      <c r="L840" s="192"/>
      <c r="M840" s="192"/>
      <c r="N840" s="192"/>
      <c r="O840" s="192"/>
      <c r="P840" s="192"/>
      <c r="Q840" s="192"/>
      <c r="R840" s="192"/>
      <c r="S840" s="192"/>
      <c r="T840" s="192"/>
      <c r="U840" s="192"/>
      <c r="V840" s="192"/>
      <c r="W840" s="192"/>
      <c r="X840" s="192"/>
      <c r="Y840" s="286"/>
      <c r="Z840" s="286"/>
      <c r="AA840" s="286"/>
      <c r="AB840" s="286"/>
      <c r="AC840" s="176">
        <v>0</v>
      </c>
      <c r="AD840" s="203">
        <v>1540025</v>
      </c>
      <c r="AE840" s="179">
        <v>0</v>
      </c>
      <c r="AF840" s="178">
        <v>0</v>
      </c>
      <c r="AG840" s="288">
        <v>390903.4</v>
      </c>
      <c r="AH840" s="178"/>
      <c r="AI840" s="179"/>
      <c r="AJ840" s="178"/>
      <c r="AK840" s="179"/>
      <c r="AL840" s="178"/>
      <c r="AM840" s="179"/>
      <c r="AN840" s="178"/>
      <c r="AO840" s="84"/>
      <c r="AP840" s="178"/>
      <c r="AQ840" s="84"/>
      <c r="AR840" s="178"/>
      <c r="AS840" s="179"/>
      <c r="AT840" s="178"/>
      <c r="AU840" s="84"/>
      <c r="AV840" s="178"/>
      <c r="AW840" s="84"/>
      <c r="AX840" s="178"/>
      <c r="AY840" s="84"/>
      <c r="AZ840" s="178"/>
      <c r="BA840" s="84"/>
      <c r="BB840" s="179">
        <f t="shared" si="223"/>
        <v>390903.4</v>
      </c>
      <c r="BC840" s="175" t="e">
        <f>+BB840/#REF!*100</f>
        <v>#REF!</v>
      </c>
      <c r="BD840" s="44"/>
      <c r="BE840" s="44"/>
      <c r="BF840" s="181" t="e">
        <f>+BI840-#REF!</f>
        <v>#REF!</v>
      </c>
      <c r="BG840" s="181" t="e">
        <f>+BJ840-#REF!</f>
        <v>#REF!</v>
      </c>
      <c r="BH840" s="182"/>
      <c r="BI840" s="181">
        <v>1540025</v>
      </c>
      <c r="BJ840" s="181">
        <v>390903.4</v>
      </c>
      <c r="BK840" s="44"/>
      <c r="BL840" s="44"/>
      <c r="CL840" s="291"/>
      <c r="CM840" s="193"/>
      <c r="CT840" s="274"/>
    </row>
    <row r="841" spans="1:98" ht="26.25" x14ac:dyDescent="0.25">
      <c r="A841" s="261"/>
      <c r="B841" s="261"/>
      <c r="C841" s="522" t="s">
        <v>221</v>
      </c>
      <c r="D841" s="522"/>
      <c r="E841" s="261"/>
      <c r="F841" s="69"/>
      <c r="G841" s="82"/>
      <c r="H841" s="82"/>
      <c r="I841" s="82"/>
      <c r="J841" s="192"/>
      <c r="K841" s="192"/>
      <c r="L841" s="192"/>
      <c r="M841" s="192"/>
      <c r="N841" s="192"/>
      <c r="O841" s="192"/>
      <c r="P841" s="192"/>
      <c r="Q841" s="192"/>
      <c r="R841" s="192"/>
      <c r="S841" s="192"/>
      <c r="T841" s="192"/>
      <c r="U841" s="192"/>
      <c r="V841" s="192"/>
      <c r="W841" s="192"/>
      <c r="X841" s="192"/>
      <c r="Y841" s="286"/>
      <c r="Z841" s="286"/>
      <c r="AA841" s="286"/>
      <c r="AB841" s="286"/>
      <c r="AC841" s="176">
        <v>0</v>
      </c>
      <c r="AD841" s="203">
        <v>0</v>
      </c>
      <c r="AE841" s="179">
        <v>0</v>
      </c>
      <c r="AF841" s="178">
        <v>0</v>
      </c>
      <c r="AG841" s="179">
        <v>0</v>
      </c>
      <c r="AH841" s="178"/>
      <c r="AI841" s="179"/>
      <c r="AJ841" s="178"/>
      <c r="AK841" s="179"/>
      <c r="AL841" s="178"/>
      <c r="AM841" s="179"/>
      <c r="AN841" s="178"/>
      <c r="AO841" s="84"/>
      <c r="AP841" s="178"/>
      <c r="AQ841" s="84"/>
      <c r="AR841" s="178"/>
      <c r="AS841" s="84"/>
      <c r="AT841" s="178"/>
      <c r="AU841" s="84"/>
      <c r="AV841" s="178"/>
      <c r="AW841" s="84"/>
      <c r="AX841" s="178"/>
      <c r="AY841" s="84"/>
      <c r="AZ841" s="178"/>
      <c r="BA841" s="84"/>
      <c r="BB841" s="179">
        <f t="shared" si="223"/>
        <v>0</v>
      </c>
      <c r="BC841" s="175" t="e">
        <f>+BB841/#REF!*100</f>
        <v>#REF!</v>
      </c>
      <c r="BD841" s="44"/>
      <c r="BE841" s="44"/>
      <c r="BF841" s="181" t="e">
        <f>+BI841-#REF!</f>
        <v>#REF!</v>
      </c>
      <c r="BG841" s="181" t="e">
        <f>+BJ841-#REF!</f>
        <v>#REF!</v>
      </c>
      <c r="BH841" s="182"/>
      <c r="BI841" s="181"/>
      <c r="BJ841" s="181"/>
      <c r="BK841" s="44"/>
      <c r="BL841" s="44"/>
    </row>
    <row r="842" spans="1:98" ht="35.25" customHeight="1" x14ac:dyDescent="0.25">
      <c r="A842" s="261"/>
      <c r="B842" s="261"/>
      <c r="C842" s="522" t="s">
        <v>242</v>
      </c>
      <c r="D842" s="522"/>
      <c r="E842" s="261"/>
      <c r="F842" s="69"/>
      <c r="G842" s="82"/>
      <c r="H842" s="82"/>
      <c r="I842" s="82"/>
      <c r="J842" s="192"/>
      <c r="K842" s="192"/>
      <c r="L842" s="192"/>
      <c r="M842" s="192"/>
      <c r="N842" s="192"/>
      <c r="O842" s="192"/>
      <c r="P842" s="192"/>
      <c r="Q842" s="192"/>
      <c r="R842" s="192"/>
      <c r="S842" s="192"/>
      <c r="T842" s="192"/>
      <c r="U842" s="192"/>
      <c r="V842" s="192"/>
      <c r="W842" s="192"/>
      <c r="X842" s="192"/>
      <c r="Y842" s="286"/>
      <c r="Z842" s="286"/>
      <c r="AA842" s="286"/>
      <c r="AB842" s="286"/>
      <c r="AC842" s="176">
        <v>683183</v>
      </c>
      <c r="AD842" s="203">
        <v>0</v>
      </c>
      <c r="AE842" s="287">
        <v>77686.44</v>
      </c>
      <c r="AF842" s="178">
        <v>17220</v>
      </c>
      <c r="AG842" s="288">
        <v>62766.44</v>
      </c>
      <c r="AH842" s="178"/>
      <c r="AI842" s="179"/>
      <c r="AJ842" s="178"/>
      <c r="AK842" s="179"/>
      <c r="AL842" s="178"/>
      <c r="AM842" s="179"/>
      <c r="AN842" s="178"/>
      <c r="AO842" s="84"/>
      <c r="AP842" s="178"/>
      <c r="AQ842" s="84"/>
      <c r="AR842" s="178"/>
      <c r="AS842" s="84"/>
      <c r="AT842" s="178"/>
      <c r="AU842" s="84"/>
      <c r="AV842" s="178"/>
      <c r="AW842" s="84"/>
      <c r="AX842" s="178"/>
      <c r="AY842" s="84"/>
      <c r="AZ842" s="178"/>
      <c r="BA842" s="84"/>
      <c r="BB842" s="179">
        <f t="shared" si="223"/>
        <v>140452.88</v>
      </c>
      <c r="BC842" s="175" t="e">
        <f>+BB842/#REF!*100</f>
        <v>#REF!</v>
      </c>
      <c r="BD842" s="44"/>
      <c r="BE842" s="44"/>
      <c r="BF842" s="181" t="e">
        <f>+BI842-#REF!</f>
        <v>#REF!</v>
      </c>
      <c r="BG842" s="181" t="e">
        <f>+BJ842-#REF!</f>
        <v>#REF!</v>
      </c>
      <c r="BH842" s="182"/>
      <c r="BI842" s="181">
        <v>700403</v>
      </c>
      <c r="BJ842" s="181">
        <v>140452.88</v>
      </c>
      <c r="BK842" s="44"/>
      <c r="BL842" s="44"/>
      <c r="CL842" s="292"/>
    </row>
    <row r="843" spans="1:98" ht="49.5" customHeight="1" x14ac:dyDescent="0.25">
      <c r="A843" s="261"/>
      <c r="B843" s="261"/>
      <c r="C843" s="522" t="s">
        <v>647</v>
      </c>
      <c r="D843" s="522"/>
      <c r="E843" s="261"/>
      <c r="F843" s="69"/>
      <c r="G843" s="82"/>
      <c r="H843" s="82"/>
      <c r="I843" s="82"/>
      <c r="J843" s="192"/>
      <c r="K843" s="192"/>
      <c r="L843" s="192"/>
      <c r="M843" s="192"/>
      <c r="N843" s="192"/>
      <c r="O843" s="192"/>
      <c r="P843" s="192"/>
      <c r="Q843" s="192"/>
      <c r="R843" s="192"/>
      <c r="S843" s="192"/>
      <c r="T843" s="192"/>
      <c r="U843" s="192"/>
      <c r="V843" s="192"/>
      <c r="W843" s="192"/>
      <c r="X843" s="192"/>
      <c r="Y843" s="286"/>
      <c r="Z843" s="286"/>
      <c r="AA843" s="286"/>
      <c r="AB843" s="286"/>
      <c r="AC843" s="176">
        <v>592410</v>
      </c>
      <c r="AD843" s="203">
        <v>0</v>
      </c>
      <c r="AE843" s="179">
        <v>0</v>
      </c>
      <c r="AF843" s="245">
        <v>0</v>
      </c>
      <c r="AG843" s="293">
        <v>0</v>
      </c>
      <c r="AH843" s="245"/>
      <c r="AI843" s="215"/>
      <c r="AJ843" s="245"/>
      <c r="AK843" s="215"/>
      <c r="AL843" s="245"/>
      <c r="AM843" s="215"/>
      <c r="AN843" s="178"/>
      <c r="AO843" s="246"/>
      <c r="AP843" s="245"/>
      <c r="AQ843" s="246"/>
      <c r="AR843" s="245"/>
      <c r="AS843" s="246"/>
      <c r="AT843" s="245"/>
      <c r="AU843" s="246"/>
      <c r="AV843" s="245"/>
      <c r="AW843" s="246"/>
      <c r="AX843" s="245"/>
      <c r="AY843" s="246"/>
      <c r="AZ843" s="245"/>
      <c r="BA843" s="246"/>
      <c r="BB843" s="179">
        <f t="shared" si="223"/>
        <v>0</v>
      </c>
      <c r="BC843" s="175" t="e">
        <f>+BB843/#REF!*100</f>
        <v>#REF!</v>
      </c>
      <c r="BD843" s="44"/>
      <c r="BE843" s="44"/>
      <c r="BF843" s="181" t="e">
        <f>+BI843-#REF!</f>
        <v>#REF!</v>
      </c>
      <c r="BG843" s="181" t="e">
        <f>+BJ843-#REF!</f>
        <v>#REF!</v>
      </c>
      <c r="BH843" s="182"/>
      <c r="BI843" s="181">
        <v>592410</v>
      </c>
      <c r="BJ843" s="181">
        <v>0</v>
      </c>
      <c r="BK843" s="44"/>
      <c r="BL843" s="44"/>
      <c r="CL843" s="291"/>
      <c r="CM843" s="193"/>
      <c r="CT843" s="274"/>
    </row>
    <row r="844" spans="1:98" s="250" customFormat="1" ht="36" customHeight="1" x14ac:dyDescent="0.25">
      <c r="A844" s="294"/>
      <c r="B844" s="294"/>
      <c r="C844" s="295" t="s">
        <v>648</v>
      </c>
      <c r="D844" s="115"/>
      <c r="E844" s="294"/>
      <c r="F844" s="296"/>
      <c r="G844" s="220"/>
      <c r="H844" s="220"/>
      <c r="I844" s="220"/>
      <c r="J844" s="297"/>
      <c r="K844" s="297"/>
      <c r="L844" s="297"/>
      <c r="M844" s="297"/>
      <c r="N844" s="297"/>
      <c r="O844" s="297"/>
      <c r="P844" s="297"/>
      <c r="Q844" s="297"/>
      <c r="R844" s="297"/>
      <c r="S844" s="297"/>
      <c r="T844" s="297"/>
      <c r="U844" s="297"/>
      <c r="V844" s="297"/>
      <c r="W844" s="297"/>
      <c r="X844" s="297"/>
      <c r="Y844" s="298"/>
      <c r="Z844" s="298"/>
      <c r="AA844" s="298"/>
      <c r="AB844" s="298"/>
      <c r="AC844" s="176">
        <v>913344</v>
      </c>
      <c r="AD844" s="203">
        <v>0</v>
      </c>
      <c r="AE844" s="179">
        <v>0</v>
      </c>
      <c r="AF844" s="245">
        <v>0</v>
      </c>
      <c r="AG844" s="293">
        <v>41983</v>
      </c>
      <c r="AH844" s="214"/>
      <c r="AI844" s="215"/>
      <c r="AJ844" s="245"/>
      <c r="AK844" s="215"/>
      <c r="AL844" s="245"/>
      <c r="AM844" s="215"/>
      <c r="AN844" s="178"/>
      <c r="AO844" s="246"/>
      <c r="AP844" s="245"/>
      <c r="AQ844" s="246"/>
      <c r="AR844" s="245"/>
      <c r="AS844" s="246"/>
      <c r="AT844" s="245"/>
      <c r="AU844" s="246"/>
      <c r="AV844" s="245"/>
      <c r="AW844" s="246"/>
      <c r="AX844" s="245"/>
      <c r="AY844" s="246"/>
      <c r="AZ844" s="245"/>
      <c r="BA844" s="246"/>
      <c r="BB844" s="179">
        <f t="shared" si="223"/>
        <v>41983</v>
      </c>
      <c r="BC844" s="175" t="e">
        <f>+BB844/#REF!*100</f>
        <v>#REF!</v>
      </c>
      <c r="BF844" s="181" t="e">
        <f>+BI844-#REF!</f>
        <v>#REF!</v>
      </c>
      <c r="BG844" s="181" t="e">
        <f>+BJ844-#REF!</f>
        <v>#REF!</v>
      </c>
      <c r="BH844" s="182"/>
      <c r="BI844" s="181">
        <v>913344</v>
      </c>
      <c r="BJ844" s="181">
        <v>41983</v>
      </c>
      <c r="CL844" s="292"/>
      <c r="CM844" s="44"/>
    </row>
    <row r="845" spans="1:98" s="250" customFormat="1" ht="36" customHeight="1" x14ac:dyDescent="0.3">
      <c r="A845" s="294"/>
      <c r="B845" s="294"/>
      <c r="C845" s="299" t="s">
        <v>649</v>
      </c>
      <c r="E845" s="294"/>
      <c r="F845" s="296"/>
      <c r="G845" s="220"/>
      <c r="H845" s="220"/>
      <c r="I845" s="220"/>
      <c r="J845" s="297"/>
      <c r="K845" s="297"/>
      <c r="L845" s="297"/>
      <c r="M845" s="297"/>
      <c r="N845" s="297"/>
      <c r="O845" s="297"/>
      <c r="P845" s="297"/>
      <c r="Q845" s="297"/>
      <c r="R845" s="297"/>
      <c r="S845" s="297"/>
      <c r="T845" s="297"/>
      <c r="U845" s="297"/>
      <c r="V845" s="297"/>
      <c r="W845" s="297"/>
      <c r="X845" s="297"/>
      <c r="Y845" s="298"/>
      <c r="Z845" s="298"/>
      <c r="AA845" s="298"/>
      <c r="AB845" s="298"/>
      <c r="AC845" s="176">
        <v>36543506</v>
      </c>
      <c r="AD845" s="203">
        <v>-1186025</v>
      </c>
      <c r="AE845" s="179">
        <v>2633535.0299999998</v>
      </c>
      <c r="AF845" s="245">
        <v>0</v>
      </c>
      <c r="AG845" s="293">
        <v>3008135.5099999993</v>
      </c>
      <c r="AH845" s="214"/>
      <c r="AI845" s="215"/>
      <c r="AJ845" s="245"/>
      <c r="AK845" s="215"/>
      <c r="AL845" s="245"/>
      <c r="AM845" s="215"/>
      <c r="AN845" s="178"/>
      <c r="AO845" s="246"/>
      <c r="AP845" s="245"/>
      <c r="AQ845" s="246"/>
      <c r="AR845" s="245"/>
      <c r="AS845" s="246"/>
      <c r="AT845" s="245"/>
      <c r="AU845" s="246"/>
      <c r="AV845" s="245"/>
      <c r="AW845" s="246"/>
      <c r="AX845" s="245"/>
      <c r="AY845" s="246"/>
      <c r="AZ845" s="245"/>
      <c r="BA845" s="246"/>
      <c r="BB845" s="179">
        <f t="shared" si="223"/>
        <v>5641670.5399999991</v>
      </c>
      <c r="BC845" s="175" t="e">
        <f>+BB845/#REF!*100</f>
        <v>#REF!</v>
      </c>
      <c r="BF845" s="181" t="e">
        <f>+BI845-#REF!</f>
        <v>#REF!</v>
      </c>
      <c r="BG845" s="181" t="e">
        <f>+BJ845-#REF!</f>
        <v>#REF!</v>
      </c>
      <c r="BH845" s="182"/>
      <c r="BI845" s="252">
        <v>35357481</v>
      </c>
      <c r="BJ845" s="253">
        <v>5641670.5399999991</v>
      </c>
      <c r="CL845" s="300"/>
    </row>
    <row r="846" spans="1:98" ht="31.5" customHeight="1" x14ac:dyDescent="0.25">
      <c r="A846" s="261"/>
      <c r="B846" s="261"/>
      <c r="C846" s="533" t="s">
        <v>650</v>
      </c>
      <c r="D846" s="533"/>
      <c r="E846" s="261"/>
      <c r="F846" s="69"/>
      <c r="G846" s="82"/>
      <c r="H846" s="82"/>
      <c r="I846" s="82"/>
      <c r="J846" s="192"/>
      <c r="K846" s="192"/>
      <c r="L846" s="192"/>
      <c r="M846" s="192"/>
      <c r="N846" s="192"/>
      <c r="O846" s="192"/>
      <c r="P846" s="192"/>
      <c r="Q846" s="192"/>
      <c r="R846" s="192"/>
      <c r="S846" s="192"/>
      <c r="T846" s="192"/>
      <c r="U846" s="192"/>
      <c r="V846" s="192"/>
      <c r="W846" s="192"/>
      <c r="X846" s="192"/>
      <c r="Y846" s="286"/>
      <c r="Z846" s="286"/>
      <c r="AA846" s="286"/>
      <c r="AB846" s="286"/>
      <c r="AC846" s="176"/>
      <c r="AD846" s="203">
        <v>0</v>
      </c>
      <c r="AE846" s="179">
        <v>0</v>
      </c>
      <c r="AF846" s="245">
        <v>0</v>
      </c>
      <c r="AG846" s="215">
        <v>0</v>
      </c>
      <c r="AH846" s="214"/>
      <c r="AI846" s="215"/>
      <c r="AJ846" s="245"/>
      <c r="AK846" s="215"/>
      <c r="AL846" s="245"/>
      <c r="AM846" s="215"/>
      <c r="AN846" s="178"/>
      <c r="AO846" s="246"/>
      <c r="AP846" s="245"/>
      <c r="AQ846" s="246"/>
      <c r="AR846" s="245"/>
      <c r="AS846" s="246"/>
      <c r="AT846" s="245"/>
      <c r="AU846" s="246"/>
      <c r="AV846" s="245"/>
      <c r="AW846" s="246"/>
      <c r="AX846" s="245"/>
      <c r="AY846" s="246"/>
      <c r="AZ846" s="245"/>
      <c r="BA846" s="246"/>
      <c r="BB846" s="179">
        <f t="shared" si="223"/>
        <v>0</v>
      </c>
      <c r="BC846" s="175" t="e">
        <f>+BB846/#REF!*100</f>
        <v>#REF!</v>
      </c>
      <c r="BD846" s="44"/>
      <c r="BE846" s="44"/>
      <c r="BF846" s="181" t="e">
        <f>+BI846-#REF!</f>
        <v>#REF!</v>
      </c>
      <c r="BG846" s="181" t="e">
        <f>+BJ846-#REF!</f>
        <v>#REF!</v>
      </c>
      <c r="BH846" s="182"/>
      <c r="BI846" s="252"/>
      <c r="BJ846" s="253"/>
      <c r="BK846" s="44"/>
      <c r="BL846" s="44"/>
    </row>
    <row r="847" spans="1:98" ht="39.75" customHeight="1" x14ac:dyDescent="0.3">
      <c r="C847" s="534" t="s">
        <v>651</v>
      </c>
      <c r="D847" s="534"/>
      <c r="V847" s="186"/>
      <c r="W847" s="186"/>
      <c r="X847" s="186"/>
      <c r="AA847" s="301"/>
      <c r="AB847" s="301"/>
      <c r="AC847" s="176">
        <v>600000</v>
      </c>
      <c r="AD847" s="203">
        <v>0</v>
      </c>
      <c r="AE847" s="179">
        <v>0</v>
      </c>
      <c r="AF847" s="245">
        <v>0</v>
      </c>
      <c r="AG847" s="293">
        <v>0</v>
      </c>
      <c r="AH847" s="214"/>
      <c r="AI847" s="215"/>
      <c r="AJ847" s="245"/>
      <c r="AK847" s="215"/>
      <c r="AL847" s="245"/>
      <c r="AM847" s="215"/>
      <c r="AN847" s="178"/>
      <c r="AO847" s="246"/>
      <c r="AP847" s="245"/>
      <c r="AQ847" s="246"/>
      <c r="AR847" s="245"/>
      <c r="AS847" s="246"/>
      <c r="AT847" s="245"/>
      <c r="AU847" s="246"/>
      <c r="AV847" s="245"/>
      <c r="AW847" s="246"/>
      <c r="AX847" s="245"/>
      <c r="AY847" s="246"/>
      <c r="AZ847" s="245"/>
      <c r="BA847" s="246"/>
      <c r="BB847" s="179">
        <f t="shared" si="223"/>
        <v>0</v>
      </c>
      <c r="BC847" s="175" t="e">
        <f>+BB847/#REF!*100</f>
        <v>#REF!</v>
      </c>
      <c r="BD847" s="44"/>
      <c r="BE847" s="44"/>
      <c r="BF847" s="181" t="e">
        <f>+BI847-#REF!</f>
        <v>#REF!</v>
      </c>
      <c r="BG847" s="181" t="e">
        <f>+BJ847-#REF!</f>
        <v>#REF!</v>
      </c>
      <c r="BH847" s="182"/>
      <c r="BI847" s="252">
        <v>600000</v>
      </c>
      <c r="BJ847" s="253">
        <v>0</v>
      </c>
      <c r="BK847" s="44"/>
      <c r="BL847" s="44"/>
    </row>
  </sheetData>
  <autoFilter ref="A1:AA832" xr:uid="{00000000-0009-0000-0000-000000000000}"/>
  <mergeCells count="1096">
    <mergeCell ref="J454:U454"/>
    <mergeCell ref="B184:B185"/>
    <mergeCell ref="C184:C185"/>
    <mergeCell ref="G234:I234"/>
    <mergeCell ref="G203:I203"/>
    <mergeCell ref="B178:B180"/>
    <mergeCell ref="J11:M11"/>
    <mergeCell ref="J343:U343"/>
    <mergeCell ref="G344:I344"/>
    <mergeCell ref="J344:U344"/>
    <mergeCell ref="G345:G346"/>
    <mergeCell ref="H345:H346"/>
    <mergeCell ref="I345:I346"/>
    <mergeCell ref="B363:H363"/>
    <mergeCell ref="B343:B346"/>
    <mergeCell ref="C343:C346"/>
    <mergeCell ref="D343:D346"/>
    <mergeCell ref="E343:E346"/>
    <mergeCell ref="J308:U308"/>
    <mergeCell ref="G309:I309"/>
    <mergeCell ref="C146:C149"/>
    <mergeCell ref="D146:D149"/>
    <mergeCell ref="F146:F149"/>
    <mergeCell ref="C114:C115"/>
    <mergeCell ref="B116:B124"/>
    <mergeCell ref="C87:C88"/>
    <mergeCell ref="B87:B88"/>
    <mergeCell ref="C135:C136"/>
    <mergeCell ref="F80:F83"/>
    <mergeCell ref="O295:O296"/>
    <mergeCell ref="P295:P296"/>
    <mergeCell ref="H295:H296"/>
    <mergeCell ref="G310:G311"/>
    <mergeCell ref="J309:U309"/>
    <mergeCell ref="C348:C349"/>
    <mergeCell ref="B328:B332"/>
    <mergeCell ref="C326:C327"/>
    <mergeCell ref="C324:C325"/>
    <mergeCell ref="C329:C330"/>
    <mergeCell ref="C331:C332"/>
    <mergeCell ref="C335:C336"/>
    <mergeCell ref="H310:H311"/>
    <mergeCell ref="I310:I311"/>
    <mergeCell ref="B341:H341"/>
    <mergeCell ref="C342:H342"/>
    <mergeCell ref="B314:B318"/>
    <mergeCell ref="C314:E314"/>
    <mergeCell ref="B335:B336"/>
    <mergeCell ref="E308:E311"/>
    <mergeCell ref="F308:F311"/>
    <mergeCell ref="G308:I308"/>
    <mergeCell ref="B312:B313"/>
    <mergeCell ref="C447:C448"/>
    <mergeCell ref="AC407:AC410"/>
    <mergeCell ref="I82:I83"/>
    <mergeCell ref="J235:U235"/>
    <mergeCell ref="G235:I235"/>
    <mergeCell ref="J234:U234"/>
    <mergeCell ref="C307:H307"/>
    <mergeCell ref="AC234:AC237"/>
    <mergeCell ref="Z441:AA441"/>
    <mergeCell ref="I443:I444"/>
    <mergeCell ref="B127:B128"/>
    <mergeCell ref="C127:C128"/>
    <mergeCell ref="B114:B115"/>
    <mergeCell ref="C145:H145"/>
    <mergeCell ref="C129:C130"/>
    <mergeCell ref="A137:E139"/>
    <mergeCell ref="C116:C124"/>
    <mergeCell ref="B102:B113"/>
    <mergeCell ref="C102:C113"/>
    <mergeCell ref="A146:A149"/>
    <mergeCell ref="E146:E149"/>
    <mergeCell ref="G148:G149"/>
    <mergeCell ref="H148:H149"/>
    <mergeCell ref="E234:E237"/>
    <mergeCell ref="H236:H237"/>
    <mergeCell ref="B232:H232"/>
    <mergeCell ref="C233:H233"/>
    <mergeCell ref="AC80:AC83"/>
    <mergeCell ref="A207:A226"/>
    <mergeCell ref="B156:B160"/>
    <mergeCell ref="F295:F296"/>
    <mergeCell ref="G295:G296"/>
    <mergeCell ref="AJ205:AJ206"/>
    <mergeCell ref="AK205:AK206"/>
    <mergeCell ref="AL205:AL206"/>
    <mergeCell ref="AM205:AM206"/>
    <mergeCell ref="AN205:AN206"/>
    <mergeCell ref="Q295:Q296"/>
    <mergeCell ref="R295:R296"/>
    <mergeCell ref="S295:S296"/>
    <mergeCell ref="T295:T296"/>
    <mergeCell ref="U295:U296"/>
    <mergeCell ref="AC203:AC206"/>
    <mergeCell ref="AE203:AE206"/>
    <mergeCell ref="AC441:AC444"/>
    <mergeCell ref="AE441:AE444"/>
    <mergeCell ref="AE234:AE237"/>
    <mergeCell ref="AE407:AE410"/>
    <mergeCell ref="AF236:AF237"/>
    <mergeCell ref="AG236:AG237"/>
    <mergeCell ref="J407:U407"/>
    <mergeCell ref="J365:U365"/>
    <mergeCell ref="J366:U366"/>
    <mergeCell ref="J295:J296"/>
    <mergeCell ref="K295:K296"/>
    <mergeCell ref="L295:L296"/>
    <mergeCell ref="M295:M296"/>
    <mergeCell ref="N295:N296"/>
    <mergeCell ref="AZ456:AZ457"/>
    <mergeCell ref="AP409:AP410"/>
    <mergeCell ref="AQ409:AQ410"/>
    <mergeCell ref="AR409:AR410"/>
    <mergeCell ref="AS409:AS410"/>
    <mergeCell ref="AT409:AT410"/>
    <mergeCell ref="AU409:AU410"/>
    <mergeCell ref="AV409:AV410"/>
    <mergeCell ref="AW409:AW410"/>
    <mergeCell ref="AX409:AX410"/>
    <mergeCell ref="AY409:AY410"/>
    <mergeCell ref="BB455:BC455"/>
    <mergeCell ref="BB456:BB457"/>
    <mergeCell ref="BA409:BA410"/>
    <mergeCell ref="BC409:BC410"/>
    <mergeCell ref="AS443:AS444"/>
    <mergeCell ref="AT443:AT444"/>
    <mergeCell ref="AX443:AX444"/>
    <mergeCell ref="BA443:BA444"/>
    <mergeCell ref="AF441:BB441"/>
    <mergeCell ref="BA456:BA457"/>
    <mergeCell ref="AR455:AS455"/>
    <mergeCell ref="AT455:AU455"/>
    <mergeCell ref="AV455:AW455"/>
    <mergeCell ref="AF442:AG442"/>
    <mergeCell ref="AH442:AI442"/>
    <mergeCell ref="AF456:AF457"/>
    <mergeCell ref="AG456:AG457"/>
    <mergeCell ref="AH456:AH457"/>
    <mergeCell ref="AI456:AI457"/>
    <mergeCell ref="AL456:AL457"/>
    <mergeCell ref="AP455:AQ455"/>
    <mergeCell ref="AZ409:AZ410"/>
    <mergeCell ref="AF235:AG235"/>
    <mergeCell ref="AH236:AH237"/>
    <mergeCell ref="AI236:AI237"/>
    <mergeCell ref="AJ236:AJ237"/>
    <mergeCell ref="AK236:AK237"/>
    <mergeCell ref="AL236:AL237"/>
    <mergeCell ref="AM236:AM237"/>
    <mergeCell ref="AN236:AN237"/>
    <mergeCell ref="AO236:AO237"/>
    <mergeCell ref="AP236:AP237"/>
    <mergeCell ref="AQ236:AQ237"/>
    <mergeCell ref="AR236:AR237"/>
    <mergeCell ref="AS236:AS237"/>
    <mergeCell ref="AR408:AS408"/>
    <mergeCell ref="AT408:AU408"/>
    <mergeCell ref="AV408:AW408"/>
    <mergeCell ref="AX408:AY408"/>
    <mergeCell ref="AT236:AT237"/>
    <mergeCell ref="AV236:AV237"/>
    <mergeCell ref="AW236:AW237"/>
    <mergeCell ref="AX236:AX237"/>
    <mergeCell ref="AX235:AY235"/>
    <mergeCell ref="AZ235:BA235"/>
    <mergeCell ref="BD473:BD475"/>
    <mergeCell ref="BD455:BD457"/>
    <mergeCell ref="BE455:BE457"/>
    <mergeCell ref="AF472:BB472"/>
    <mergeCell ref="AF473:AG473"/>
    <mergeCell ref="AH473:AI473"/>
    <mergeCell ref="BD408:BD410"/>
    <mergeCell ref="BE473:BE475"/>
    <mergeCell ref="AF474:AF475"/>
    <mergeCell ref="AG474:AG475"/>
    <mergeCell ref="AH474:AH475"/>
    <mergeCell ref="AW443:AW444"/>
    <mergeCell ref="AR443:AR444"/>
    <mergeCell ref="AX455:AY455"/>
    <mergeCell ref="AZ455:BA455"/>
    <mergeCell ref="AM456:AM457"/>
    <mergeCell ref="AN456:AN457"/>
    <mergeCell ref="AO456:AO457"/>
    <mergeCell ref="AP456:AP457"/>
    <mergeCell ref="AQ456:AQ457"/>
    <mergeCell ref="AR456:AR457"/>
    <mergeCell ref="AS456:AS457"/>
    <mergeCell ref="AT456:AT457"/>
    <mergeCell ref="AU456:AU457"/>
    <mergeCell ref="AJ456:AJ457"/>
    <mergeCell ref="AK456:AK457"/>
    <mergeCell ref="AV456:AV457"/>
    <mergeCell ref="AW456:AW457"/>
    <mergeCell ref="AX456:AX457"/>
    <mergeCell ref="AY456:AY457"/>
    <mergeCell ref="AL455:AM455"/>
    <mergeCell ref="AN455:AO455"/>
    <mergeCell ref="BD81:BD83"/>
    <mergeCell ref="BD147:BD149"/>
    <mergeCell ref="AO82:AO83"/>
    <mergeCell ref="AP82:AP83"/>
    <mergeCell ref="AQ82:AQ83"/>
    <mergeCell ref="AT82:AT83"/>
    <mergeCell ref="AU82:AU83"/>
    <mergeCell ref="AV82:AV83"/>
    <mergeCell ref="AW82:AW83"/>
    <mergeCell ref="AX147:AY147"/>
    <mergeCell ref="AZ147:BA147"/>
    <mergeCell ref="AT148:AT149"/>
    <mergeCell ref="AU148:AU149"/>
    <mergeCell ref="AV148:AV149"/>
    <mergeCell ref="AF203:BB203"/>
    <mergeCell ref="AF204:AG204"/>
    <mergeCell ref="AH204:AI204"/>
    <mergeCell ref="AJ204:AK204"/>
    <mergeCell ref="AL204:AM204"/>
    <mergeCell ref="AN204:AO204"/>
    <mergeCell ref="AP204:AQ204"/>
    <mergeCell ref="AG82:AG83"/>
    <mergeCell ref="AH82:AH83"/>
    <mergeCell ref="AI82:AI83"/>
    <mergeCell ref="AF148:AF149"/>
    <mergeCell ref="AG148:AG149"/>
    <mergeCell ref="AH148:AH149"/>
    <mergeCell ref="AI148:AI149"/>
    <mergeCell ref="AJ148:AJ149"/>
    <mergeCell ref="AK148:AK149"/>
    <mergeCell ref="BE81:BE83"/>
    <mergeCell ref="BB147:BC147"/>
    <mergeCell ref="BB82:BB83"/>
    <mergeCell ref="AR81:AS81"/>
    <mergeCell ref="AT81:AU81"/>
    <mergeCell ref="AV81:AW81"/>
    <mergeCell ref="AX81:AY81"/>
    <mergeCell ref="AZ236:AZ237"/>
    <mergeCell ref="BB236:BB237"/>
    <mergeCell ref="BC236:BC237"/>
    <mergeCell ref="BB148:BB149"/>
    <mergeCell ref="BC148:BC149"/>
    <mergeCell ref="AR235:AS235"/>
    <mergeCell ref="AT235:AU235"/>
    <mergeCell ref="AV235:AW235"/>
    <mergeCell ref="BD204:BD206"/>
    <mergeCell ref="BE204:BE206"/>
    <mergeCell ref="BD235:BD237"/>
    <mergeCell ref="AY236:AY237"/>
    <mergeCell ref="AR204:AS204"/>
    <mergeCell ref="AT204:AU204"/>
    <mergeCell ref="AV204:AW204"/>
    <mergeCell ref="AX204:AY204"/>
    <mergeCell ref="AZ204:BA204"/>
    <mergeCell ref="AR82:AR83"/>
    <mergeCell ref="AS82:AS83"/>
    <mergeCell ref="BB204:BC204"/>
    <mergeCell ref="BB205:BB206"/>
    <mergeCell ref="AX205:AX206"/>
    <mergeCell ref="AY205:AY206"/>
    <mergeCell ref="AZ205:AZ206"/>
    <mergeCell ref="AU205:AU206"/>
    <mergeCell ref="BE147:BE149"/>
    <mergeCell ref="AW148:AW149"/>
    <mergeCell ref="AX148:AX149"/>
    <mergeCell ref="AY148:AY149"/>
    <mergeCell ref="AZ148:AZ149"/>
    <mergeCell ref="BA148:BA149"/>
    <mergeCell ref="BE408:BE410"/>
    <mergeCell ref="AL409:AL410"/>
    <mergeCell ref="AM409:AM410"/>
    <mergeCell ref="AN409:AN410"/>
    <mergeCell ref="AO409:AO410"/>
    <mergeCell ref="AO205:AO206"/>
    <mergeCell ref="AP205:AP206"/>
    <mergeCell ref="AQ205:AQ206"/>
    <mergeCell ref="AR205:AR206"/>
    <mergeCell ref="AS205:AS206"/>
    <mergeCell ref="AT205:AT206"/>
    <mergeCell ref="BC205:BC206"/>
    <mergeCell ref="AL148:AL149"/>
    <mergeCell ref="AM148:AM149"/>
    <mergeCell ref="AN148:AN149"/>
    <mergeCell ref="AO148:AO149"/>
    <mergeCell ref="AP148:AP149"/>
    <mergeCell ref="AQ148:AQ149"/>
    <mergeCell ref="AR148:AR149"/>
    <mergeCell ref="AS148:AS149"/>
    <mergeCell ref="BE235:BE237"/>
    <mergeCell ref="BB409:BB410"/>
    <mergeCell ref="BB408:BC408"/>
    <mergeCell ref="AF234:BB234"/>
    <mergeCell ref="BB235:BC235"/>
    <mergeCell ref="AF205:AF206"/>
    <mergeCell ref="AH572:AH573"/>
    <mergeCell ref="AJ572:AJ573"/>
    <mergeCell ref="AQ474:AQ475"/>
    <mergeCell ref="AL442:AM442"/>
    <mergeCell ref="AN442:AO442"/>
    <mergeCell ref="AP442:AQ442"/>
    <mergeCell ref="AR442:AS442"/>
    <mergeCell ref="AT442:AU442"/>
    <mergeCell ref="AV442:AW442"/>
    <mergeCell ref="AX442:AY442"/>
    <mergeCell ref="AZ442:BA442"/>
    <mergeCell ref="BB442:BC442"/>
    <mergeCell ref="AV205:AV206"/>
    <mergeCell ref="AW205:AW206"/>
    <mergeCell ref="BA205:BA206"/>
    <mergeCell ref="AZ408:BA408"/>
    <mergeCell ref="AU236:AU237"/>
    <mergeCell ref="AH235:AI235"/>
    <mergeCell ref="AJ235:AK235"/>
    <mergeCell ref="AL235:AM235"/>
    <mergeCell ref="AN235:AO235"/>
    <mergeCell ref="AP235:AQ235"/>
    <mergeCell ref="AY443:AY444"/>
    <mergeCell ref="AZ443:AZ444"/>
    <mergeCell ref="BB443:BB444"/>
    <mergeCell ref="BC443:BC444"/>
    <mergeCell ref="AN473:AO473"/>
    <mergeCell ref="AP473:AQ473"/>
    <mergeCell ref="AR473:AS473"/>
    <mergeCell ref="AT473:AU473"/>
    <mergeCell ref="AV473:AW473"/>
    <mergeCell ref="AX473:AY473"/>
    <mergeCell ref="AJ473:AK473"/>
    <mergeCell ref="AL473:AM473"/>
    <mergeCell ref="AW474:AW475"/>
    <mergeCell ref="AR474:AR475"/>
    <mergeCell ref="AS474:AS475"/>
    <mergeCell ref="AU474:AU475"/>
    <mergeCell ref="AX474:AX475"/>
    <mergeCell ref="AZ473:BA473"/>
    <mergeCell ref="BB473:BC473"/>
    <mergeCell ref="AL474:AL475"/>
    <mergeCell ref="AM474:AM475"/>
    <mergeCell ref="AN474:AN475"/>
    <mergeCell ref="BC474:BC475"/>
    <mergeCell ref="AY474:AY475"/>
    <mergeCell ref="AZ474:AZ475"/>
    <mergeCell ref="BA474:BA475"/>
    <mergeCell ref="BB474:BB475"/>
    <mergeCell ref="AV474:AV475"/>
    <mergeCell ref="AT474:AT475"/>
    <mergeCell ref="AO474:AO475"/>
    <mergeCell ref="AP474:AP475"/>
    <mergeCell ref="BQ461:BQ462"/>
    <mergeCell ref="BD14:BD16"/>
    <mergeCell ref="BE14:BE16"/>
    <mergeCell ref="AQ15:AQ16"/>
    <mergeCell ref="BC15:BC16"/>
    <mergeCell ref="AH14:AI14"/>
    <mergeCell ref="AJ14:AK14"/>
    <mergeCell ref="AL14:AM14"/>
    <mergeCell ref="AN14:AO14"/>
    <mergeCell ref="AP14:AQ14"/>
    <mergeCell ref="AR14:AS14"/>
    <mergeCell ref="AT14:AU14"/>
    <mergeCell ref="AV14:AW14"/>
    <mergeCell ref="AX14:AY14"/>
    <mergeCell ref="AZ15:AZ16"/>
    <mergeCell ref="BA15:BA16"/>
    <mergeCell ref="BB15:BB16"/>
    <mergeCell ref="BA236:BA237"/>
    <mergeCell ref="AY82:AY83"/>
    <mergeCell ref="AK15:AK16"/>
    <mergeCell ref="AL15:AL16"/>
    <mergeCell ref="AM15:AM16"/>
    <mergeCell ref="AF80:BB80"/>
    <mergeCell ref="AF81:AG81"/>
    <mergeCell ref="AH81:AI81"/>
    <mergeCell ref="AJ81:AK81"/>
    <mergeCell ref="AL81:AM81"/>
    <mergeCell ref="AN81:AO81"/>
    <mergeCell ref="AP81:AQ81"/>
    <mergeCell ref="AX82:AX83"/>
    <mergeCell ref="AZ82:AZ83"/>
    <mergeCell ref="BA82:BA83"/>
    <mergeCell ref="CH456:CH457"/>
    <mergeCell ref="A459:A462"/>
    <mergeCell ref="C459:C460"/>
    <mergeCell ref="C461:C462"/>
    <mergeCell ref="CE456:CE457"/>
    <mergeCell ref="CF456:CF457"/>
    <mergeCell ref="CG456:CG457"/>
    <mergeCell ref="BW456:BW457"/>
    <mergeCell ref="BX456:BX457"/>
    <mergeCell ref="BU456:BU457"/>
    <mergeCell ref="BV456:BV457"/>
    <mergeCell ref="G455:I455"/>
    <mergeCell ref="J455:U455"/>
    <mergeCell ref="V455:V457"/>
    <mergeCell ref="X455:X457"/>
    <mergeCell ref="Y455:Y457"/>
    <mergeCell ref="CC456:CC457"/>
    <mergeCell ref="CD456:CD457"/>
    <mergeCell ref="BN459:BN460"/>
    <mergeCell ref="BO459:BO460"/>
    <mergeCell ref="BP459:BP460"/>
    <mergeCell ref="BQ459:BQ460"/>
    <mergeCell ref="BR459:BR460"/>
    <mergeCell ref="BS459:BS460"/>
    <mergeCell ref="BN461:BN462"/>
    <mergeCell ref="BO461:BO462"/>
    <mergeCell ref="BP461:BP462"/>
    <mergeCell ref="BR461:BR462"/>
    <mergeCell ref="BS461:BS462"/>
    <mergeCell ref="AC454:AC457"/>
    <mergeCell ref="CA456:CA457"/>
    <mergeCell ref="CB456:CB457"/>
    <mergeCell ref="AV443:AV444"/>
    <mergeCell ref="J441:U441"/>
    <mergeCell ref="D441:D444"/>
    <mergeCell ref="B411:B415"/>
    <mergeCell ref="C384:C387"/>
    <mergeCell ref="F441:F444"/>
    <mergeCell ref="A433:E433"/>
    <mergeCell ref="AF443:AF444"/>
    <mergeCell ref="AG443:AG444"/>
    <mergeCell ref="AH443:AH444"/>
    <mergeCell ref="AI443:AI444"/>
    <mergeCell ref="AJ443:AJ444"/>
    <mergeCell ref="J408:U408"/>
    <mergeCell ref="C396:C397"/>
    <mergeCell ref="A445:A448"/>
    <mergeCell ref="D417:E417"/>
    <mergeCell ref="AF409:AF410"/>
    <mergeCell ref="AG409:AG410"/>
    <mergeCell ref="AH409:AH410"/>
    <mergeCell ref="AI409:AI410"/>
    <mergeCell ref="AJ409:AJ410"/>
    <mergeCell ref="AK409:AK410"/>
    <mergeCell ref="AF407:BB407"/>
    <mergeCell ref="AF408:AG408"/>
    <mergeCell ref="AH408:AI408"/>
    <mergeCell ref="AJ408:AK408"/>
    <mergeCell ref="AL408:AM408"/>
    <mergeCell ref="AN408:AO408"/>
    <mergeCell ref="AP408:AQ408"/>
    <mergeCell ref="C425:C426"/>
    <mergeCell ref="C395:E395"/>
    <mergeCell ref="C398:C399"/>
    <mergeCell ref="CI455:CI457"/>
    <mergeCell ref="CJ455:CJ457"/>
    <mergeCell ref="G456:G457"/>
    <mergeCell ref="H456:H457"/>
    <mergeCell ref="I456:I457"/>
    <mergeCell ref="BN456:BN457"/>
    <mergeCell ref="BO456:BO457"/>
    <mergeCell ref="BP456:BP457"/>
    <mergeCell ref="BQ456:BQ457"/>
    <mergeCell ref="BR456:BR457"/>
    <mergeCell ref="BS456:BS457"/>
    <mergeCell ref="BT456:BT457"/>
    <mergeCell ref="G409:G410"/>
    <mergeCell ref="H409:H410"/>
    <mergeCell ref="G442:I442"/>
    <mergeCell ref="BY456:BY457"/>
    <mergeCell ref="BC456:BC457"/>
    <mergeCell ref="BZ456:BZ457"/>
    <mergeCell ref="AL443:AL444"/>
    <mergeCell ref="AM443:AM444"/>
    <mergeCell ref="BD442:BD444"/>
    <mergeCell ref="BE442:BE444"/>
    <mergeCell ref="AK443:AK444"/>
    <mergeCell ref="AE454:AE457"/>
    <mergeCell ref="AF454:BB454"/>
    <mergeCell ref="AF455:AG455"/>
    <mergeCell ref="AH455:AI455"/>
    <mergeCell ref="AJ455:AK455"/>
    <mergeCell ref="Z442:Z444"/>
    <mergeCell ref="X454:Y454"/>
    <mergeCell ref="G443:G444"/>
    <mergeCell ref="H443:H444"/>
    <mergeCell ref="AR15:AR16"/>
    <mergeCell ref="AF15:AF16"/>
    <mergeCell ref="G82:G83"/>
    <mergeCell ref="G80:I80"/>
    <mergeCell ref="G81:I81"/>
    <mergeCell ref="B80:B83"/>
    <mergeCell ref="AI15:AI16"/>
    <mergeCell ref="AJ15:AJ16"/>
    <mergeCell ref="B78:H78"/>
    <mergeCell ref="D80:D83"/>
    <mergeCell ref="AE146:AE149"/>
    <mergeCell ref="AF146:BB146"/>
    <mergeCell ref="AF147:AG147"/>
    <mergeCell ref="AH147:AI147"/>
    <mergeCell ref="AJ147:AK147"/>
    <mergeCell ref="AL147:AM147"/>
    <mergeCell ref="AN147:AO147"/>
    <mergeCell ref="AV15:AV16"/>
    <mergeCell ref="B13:B16"/>
    <mergeCell ref="AP147:AQ147"/>
    <mergeCell ref="AR147:AS147"/>
    <mergeCell ref="AT147:AU147"/>
    <mergeCell ref="AV147:AW147"/>
    <mergeCell ref="AC13:AC16"/>
    <mergeCell ref="AE13:AE16"/>
    <mergeCell ref="AF13:BB13"/>
    <mergeCell ref="AF82:AF83"/>
    <mergeCell ref="AJ82:AJ83"/>
    <mergeCell ref="AK82:AK83"/>
    <mergeCell ref="AL82:AL83"/>
    <mergeCell ref="AM82:AM83"/>
    <mergeCell ref="AN82:AN83"/>
    <mergeCell ref="AF14:AG14"/>
    <mergeCell ref="J13:U13"/>
    <mergeCell ref="A67:H69"/>
    <mergeCell ref="I15:I16"/>
    <mergeCell ref="AZ14:BA14"/>
    <mergeCell ref="BB14:BC14"/>
    <mergeCell ref="B22:B23"/>
    <mergeCell ref="C22:C23"/>
    <mergeCell ref="C25:C30"/>
    <mergeCell ref="C31:C34"/>
    <mergeCell ref="C36:C39"/>
    <mergeCell ref="B43:B44"/>
    <mergeCell ref="C43:C44"/>
    <mergeCell ref="C63:C64"/>
    <mergeCell ref="B65:B66"/>
    <mergeCell ref="G15:G16"/>
    <mergeCell ref="J14:U14"/>
    <mergeCell ref="AG15:AG16"/>
    <mergeCell ref="C59:C61"/>
    <mergeCell ref="AN15:AN16"/>
    <mergeCell ref="AO15:AO16"/>
    <mergeCell ref="AP15:AP16"/>
    <mergeCell ref="B17:B21"/>
    <mergeCell ref="A17:A66"/>
    <mergeCell ref="G14:I14"/>
    <mergeCell ref="H15:H16"/>
    <mergeCell ref="AY15:AY16"/>
    <mergeCell ref="AW15:AW16"/>
    <mergeCell ref="AX15:AX16"/>
    <mergeCell ref="AU15:AU16"/>
    <mergeCell ref="AS15:AS16"/>
    <mergeCell ref="AT15:AT16"/>
    <mergeCell ref="A13:A16"/>
    <mergeCell ref="C80:C83"/>
    <mergeCell ref="I148:I149"/>
    <mergeCell ref="A80:A83"/>
    <mergeCell ref="C40:C42"/>
    <mergeCell ref="A84:A136"/>
    <mergeCell ref="AH15:AH16"/>
    <mergeCell ref="A2:H2"/>
    <mergeCell ref="B3:D3"/>
    <mergeCell ref="B4:D4"/>
    <mergeCell ref="B5:D5"/>
    <mergeCell ref="B6:D6"/>
    <mergeCell ref="G12:H12"/>
    <mergeCell ref="B8:D8"/>
    <mergeCell ref="B10:H10"/>
    <mergeCell ref="C11:H11"/>
    <mergeCell ref="G13:I13"/>
    <mergeCell ref="C20:C21"/>
    <mergeCell ref="C18:C19"/>
    <mergeCell ref="C13:C16"/>
    <mergeCell ref="D13:D16"/>
    <mergeCell ref="E13:E16"/>
    <mergeCell ref="B93:B101"/>
    <mergeCell ref="B91:B92"/>
    <mergeCell ref="C91:C92"/>
    <mergeCell ref="B89:B90"/>
    <mergeCell ref="C89:C90"/>
    <mergeCell ref="B84:B86"/>
    <mergeCell ref="C79:H79"/>
    <mergeCell ref="B63:B64"/>
    <mergeCell ref="F13:F16"/>
    <mergeCell ref="C65:C66"/>
    <mergeCell ref="B45:B53"/>
    <mergeCell ref="C45:C53"/>
    <mergeCell ref="C55:C58"/>
    <mergeCell ref="B131:B134"/>
    <mergeCell ref="B135:B136"/>
    <mergeCell ref="C93:C101"/>
    <mergeCell ref="B129:B130"/>
    <mergeCell ref="H82:H83"/>
    <mergeCell ref="B24:B34"/>
    <mergeCell ref="C35:E35"/>
    <mergeCell ref="B35:B42"/>
    <mergeCell ref="C54:E54"/>
    <mergeCell ref="B54:B61"/>
    <mergeCell ref="C17:E17"/>
    <mergeCell ref="C24:E24"/>
    <mergeCell ref="B203:B206"/>
    <mergeCell ref="C203:C206"/>
    <mergeCell ref="D203:D206"/>
    <mergeCell ref="C193:C194"/>
    <mergeCell ref="B201:H201"/>
    <mergeCell ref="C153:C155"/>
    <mergeCell ref="B161:B162"/>
    <mergeCell ref="C161:C162"/>
    <mergeCell ref="B181:B183"/>
    <mergeCell ref="C186:C187"/>
    <mergeCell ref="B188:B189"/>
    <mergeCell ref="C188:C189"/>
    <mergeCell ref="C190:C192"/>
    <mergeCell ref="B190:B192"/>
    <mergeCell ref="C181:C183"/>
    <mergeCell ref="D181:E181"/>
    <mergeCell ref="B166:B173"/>
    <mergeCell ref="AE80:AE83"/>
    <mergeCell ref="AZ81:BA81"/>
    <mergeCell ref="BB81:BC81"/>
    <mergeCell ref="BC82:BC83"/>
    <mergeCell ref="AC146:AC149"/>
    <mergeCell ref="J204:U204"/>
    <mergeCell ref="B144:H144"/>
    <mergeCell ref="B150:B152"/>
    <mergeCell ref="A195:F195"/>
    <mergeCell ref="C178:C180"/>
    <mergeCell ref="E80:E83"/>
    <mergeCell ref="C84:C86"/>
    <mergeCell ref="G147:I147"/>
    <mergeCell ref="B146:B149"/>
    <mergeCell ref="A203:A206"/>
    <mergeCell ref="G146:I146"/>
    <mergeCell ref="B125:B126"/>
    <mergeCell ref="C125:C126"/>
    <mergeCell ref="C131:C134"/>
    <mergeCell ref="J80:U80"/>
    <mergeCell ref="J81:U81"/>
    <mergeCell ref="C167:C171"/>
    <mergeCell ref="A150:A194"/>
    <mergeCell ref="C157:C158"/>
    <mergeCell ref="B153:B155"/>
    <mergeCell ref="B193:B194"/>
    <mergeCell ref="G204:I204"/>
    <mergeCell ref="G205:G206"/>
    <mergeCell ref="C202:H202"/>
    <mergeCell ref="AG205:AG206"/>
    <mergeCell ref="AH205:AH206"/>
    <mergeCell ref="AI205:AI206"/>
    <mergeCell ref="A234:A237"/>
    <mergeCell ref="F203:F206"/>
    <mergeCell ref="F234:F237"/>
    <mergeCell ref="E203:E206"/>
    <mergeCell ref="H205:H206"/>
    <mergeCell ref="C210:C218"/>
    <mergeCell ref="C150:C152"/>
    <mergeCell ref="I205:I206"/>
    <mergeCell ref="I236:I237"/>
    <mergeCell ref="G236:G237"/>
    <mergeCell ref="C209:E209"/>
    <mergeCell ref="A227:F227"/>
    <mergeCell ref="C220:C226"/>
    <mergeCell ref="C219:E219"/>
    <mergeCell ref="C159:C160"/>
    <mergeCell ref="C172:C173"/>
    <mergeCell ref="B234:B237"/>
    <mergeCell ref="B219:B226"/>
    <mergeCell ref="B186:B187"/>
    <mergeCell ref="B163:B165"/>
    <mergeCell ref="D234:D237"/>
    <mergeCell ref="C234:C237"/>
    <mergeCell ref="C163:C165"/>
    <mergeCell ref="B174:B175"/>
    <mergeCell ref="C174:C175"/>
    <mergeCell ref="B207:B208"/>
    <mergeCell ref="C207:C208"/>
    <mergeCell ref="B209:B218"/>
    <mergeCell ref="B176:B177"/>
    <mergeCell ref="C176:C177"/>
    <mergeCell ref="C156:E156"/>
    <mergeCell ref="C166:E166"/>
    <mergeCell ref="B445:B446"/>
    <mergeCell ref="C445:C446"/>
    <mergeCell ref="B286:B291"/>
    <mergeCell ref="C286:C291"/>
    <mergeCell ref="B292:B294"/>
    <mergeCell ref="C292:C294"/>
    <mergeCell ref="B240:B245"/>
    <mergeCell ref="B264:B270"/>
    <mergeCell ref="C255:C256"/>
    <mergeCell ref="B255:B256"/>
    <mergeCell ref="B369:B373"/>
    <mergeCell ref="B407:B410"/>
    <mergeCell ref="B379:B383"/>
    <mergeCell ref="B388:B394"/>
    <mergeCell ref="C374:E374"/>
    <mergeCell ref="E441:E444"/>
    <mergeCell ref="G441:I441"/>
    <mergeCell ref="B250:B254"/>
    <mergeCell ref="F343:F346"/>
    <mergeCell ref="B301:B302"/>
    <mergeCell ref="C431:C432"/>
    <mergeCell ref="C412:C413"/>
    <mergeCell ref="B429:B430"/>
    <mergeCell ref="C301:C302"/>
    <mergeCell ref="C240:C245"/>
    <mergeCell ref="C391:C392"/>
    <mergeCell ref="G407:I407"/>
    <mergeCell ref="B257:B263"/>
    <mergeCell ref="C257:C263"/>
    <mergeCell ref="B439:H439"/>
    <mergeCell ref="C440:H440"/>
    <mergeCell ref="I295:I296"/>
    <mergeCell ref="B238:B239"/>
    <mergeCell ref="C264:C270"/>
    <mergeCell ref="C238:C239"/>
    <mergeCell ref="C271:C277"/>
    <mergeCell ref="B246:B249"/>
    <mergeCell ref="B303:F303"/>
    <mergeCell ref="B271:B277"/>
    <mergeCell ref="C246:C249"/>
    <mergeCell ref="C250:C254"/>
    <mergeCell ref="B278:B285"/>
    <mergeCell ref="C278:C285"/>
    <mergeCell ref="C364:H364"/>
    <mergeCell ref="B306:H306"/>
    <mergeCell ref="C295:C300"/>
    <mergeCell ref="E295:E296"/>
    <mergeCell ref="A358:F358"/>
    <mergeCell ref="A308:A311"/>
    <mergeCell ref="B308:B311"/>
    <mergeCell ref="A238:A303"/>
    <mergeCell ref="B321:B322"/>
    <mergeCell ref="C321:C322"/>
    <mergeCell ref="C317:C318"/>
    <mergeCell ref="C315:C316"/>
    <mergeCell ref="B319:B320"/>
    <mergeCell ref="C319:C320"/>
    <mergeCell ref="C312:C313"/>
    <mergeCell ref="C333:C334"/>
    <mergeCell ref="C323:E323"/>
    <mergeCell ref="C308:C311"/>
    <mergeCell ref="D308:D311"/>
    <mergeCell ref="G343:I343"/>
    <mergeCell ref="A312:A336"/>
    <mergeCell ref="D500:E500"/>
    <mergeCell ref="B503:B504"/>
    <mergeCell ref="A498:A499"/>
    <mergeCell ref="B498:B499"/>
    <mergeCell ref="A503:A504"/>
    <mergeCell ref="A488:A489"/>
    <mergeCell ref="A454:A457"/>
    <mergeCell ref="C481:C483"/>
    <mergeCell ref="A490:A497"/>
    <mergeCell ref="B490:B491"/>
    <mergeCell ref="A486:A487"/>
    <mergeCell ref="C453:H453"/>
    <mergeCell ref="B454:B457"/>
    <mergeCell ref="C454:C457"/>
    <mergeCell ref="C472:C475"/>
    <mergeCell ref="C500:C502"/>
    <mergeCell ref="C505:E505"/>
    <mergeCell ref="B505:B509"/>
    <mergeCell ref="B500:B502"/>
    <mergeCell ref="B470:H470"/>
    <mergeCell ref="C484:C485"/>
    <mergeCell ref="D454:D457"/>
    <mergeCell ref="C490:C491"/>
    <mergeCell ref="D503:E503"/>
    <mergeCell ref="C498:C499"/>
    <mergeCell ref="B480:B485"/>
    <mergeCell ref="B458:B462"/>
    <mergeCell ref="B486:B487"/>
    <mergeCell ref="C486:C487"/>
    <mergeCell ref="A506:A509"/>
    <mergeCell ref="H474:H475"/>
    <mergeCell ref="C476:C479"/>
    <mergeCell ref="B431:B432"/>
    <mergeCell ref="C406:H406"/>
    <mergeCell ref="D419:E419"/>
    <mergeCell ref="C388:E388"/>
    <mergeCell ref="A411:A432"/>
    <mergeCell ref="C429:C430"/>
    <mergeCell ref="B427:B428"/>
    <mergeCell ref="C427:C428"/>
    <mergeCell ref="C419:C420"/>
    <mergeCell ref="C421:C422"/>
    <mergeCell ref="C423:C424"/>
    <mergeCell ref="C411:E411"/>
    <mergeCell ref="D407:D410"/>
    <mergeCell ref="C407:C410"/>
    <mergeCell ref="B395:B399"/>
    <mergeCell ref="B416:B426"/>
    <mergeCell ref="A400:F400"/>
    <mergeCell ref="A407:A410"/>
    <mergeCell ref="C417:C418"/>
    <mergeCell ref="C416:E416"/>
    <mergeCell ref="E407:E410"/>
    <mergeCell ref="B405:H405"/>
    <mergeCell ref="G408:I408"/>
    <mergeCell ref="I409:I410"/>
    <mergeCell ref="G367:G368"/>
    <mergeCell ref="H367:H368"/>
    <mergeCell ref="I367:I368"/>
    <mergeCell ref="AF572:AF573"/>
    <mergeCell ref="E454:E457"/>
    <mergeCell ref="B469:D469"/>
    <mergeCell ref="B452:H452"/>
    <mergeCell ref="AF570:AV570"/>
    <mergeCell ref="AF571:AV571"/>
    <mergeCell ref="AI474:AI475"/>
    <mergeCell ref="AJ474:AJ475"/>
    <mergeCell ref="AK474:AK475"/>
    <mergeCell ref="AN443:AN444"/>
    <mergeCell ref="AO443:AO444"/>
    <mergeCell ref="AP443:AP444"/>
    <mergeCell ref="AQ443:AQ444"/>
    <mergeCell ref="AU443:AU444"/>
    <mergeCell ref="AJ442:AK442"/>
    <mergeCell ref="AL572:AL573"/>
    <mergeCell ref="AN572:AN573"/>
    <mergeCell ref="AP572:AP573"/>
    <mergeCell ref="C516:H516"/>
    <mergeCell ref="B438:D438"/>
    <mergeCell ref="AR572:AR573"/>
    <mergeCell ref="AT572:AT573"/>
    <mergeCell ref="D506:E506"/>
    <mergeCell ref="A510:E510"/>
    <mergeCell ref="AV572:AV573"/>
    <mergeCell ref="AC472:AC475"/>
    <mergeCell ref="AE472:AE475"/>
    <mergeCell ref="I474:I475"/>
    <mergeCell ref="G474:G475"/>
    <mergeCell ref="B750:B755"/>
    <mergeCell ref="C750:C755"/>
    <mergeCell ref="D750:E750"/>
    <mergeCell ref="A673:A681"/>
    <mergeCell ref="B673:B681"/>
    <mergeCell ref="C673:C681"/>
    <mergeCell ref="D673:E673"/>
    <mergeCell ref="A693:A696"/>
    <mergeCell ref="B693:B696"/>
    <mergeCell ref="C693:C696"/>
    <mergeCell ref="D693:D696"/>
    <mergeCell ref="E693:E696"/>
    <mergeCell ref="G693:I693"/>
    <mergeCell ref="G694:I694"/>
    <mergeCell ref="I695:I696"/>
    <mergeCell ref="G695:G696"/>
    <mergeCell ref="H695:H696"/>
    <mergeCell ref="H736:H737"/>
    <mergeCell ref="I736:I737"/>
    <mergeCell ref="C746:C749"/>
    <mergeCell ref="D746:D749"/>
    <mergeCell ref="E746:E749"/>
    <mergeCell ref="I713:I714"/>
    <mergeCell ref="A750:A755"/>
    <mergeCell ref="B732:H732"/>
    <mergeCell ref="C702:C705"/>
    <mergeCell ref="D702:E702"/>
    <mergeCell ref="A800:E800"/>
    <mergeCell ref="A799:E799"/>
    <mergeCell ref="E762:E765"/>
    <mergeCell ref="A756:E756"/>
    <mergeCell ref="B759:D759"/>
    <mergeCell ref="A766:A778"/>
    <mergeCell ref="G798:H798"/>
    <mergeCell ref="A790:A794"/>
    <mergeCell ref="A779:E779"/>
    <mergeCell ref="B790:B794"/>
    <mergeCell ref="C790:C794"/>
    <mergeCell ref="B760:H760"/>
    <mergeCell ref="C761:H761"/>
    <mergeCell ref="G764:G765"/>
    <mergeCell ref="A795:E795"/>
    <mergeCell ref="A797:E797"/>
    <mergeCell ref="B798:E798"/>
    <mergeCell ref="A786:A789"/>
    <mergeCell ref="B786:B789"/>
    <mergeCell ref="C786:C789"/>
    <mergeCell ref="B766:B778"/>
    <mergeCell ref="D790:E790"/>
    <mergeCell ref="G762:I762"/>
    <mergeCell ref="G763:I763"/>
    <mergeCell ref="I764:I765"/>
    <mergeCell ref="D786:D789"/>
    <mergeCell ref="C766:C778"/>
    <mergeCell ref="G786:I786"/>
    <mergeCell ref="D766:E766"/>
    <mergeCell ref="B762:B765"/>
    <mergeCell ref="C762:C765"/>
    <mergeCell ref="D762:D765"/>
    <mergeCell ref="H788:H789"/>
    <mergeCell ref="B576:H576"/>
    <mergeCell ref="G530:H530"/>
    <mergeCell ref="G531:G532"/>
    <mergeCell ref="G670:I670"/>
    <mergeCell ref="I671:I672"/>
    <mergeCell ref="C668:H668"/>
    <mergeCell ref="A662:E662"/>
    <mergeCell ref="B652:B655"/>
    <mergeCell ref="C652:C655"/>
    <mergeCell ref="D656:E656"/>
    <mergeCell ref="G653:I653"/>
    <mergeCell ref="I654:I655"/>
    <mergeCell ref="G652:I652"/>
    <mergeCell ref="C651:H651"/>
    <mergeCell ref="A652:A655"/>
    <mergeCell ref="E669:E672"/>
    <mergeCell ref="G669:I669"/>
    <mergeCell ref="H531:H532"/>
    <mergeCell ref="E529:E530"/>
    <mergeCell ref="G529:H529"/>
    <mergeCell ref="A529:A530"/>
    <mergeCell ref="B529:B530"/>
    <mergeCell ref="G746:I746"/>
    <mergeCell ref="G747:I747"/>
    <mergeCell ref="D715:E715"/>
    <mergeCell ref="C738:C739"/>
    <mergeCell ref="B711:B714"/>
    <mergeCell ref="G748:G749"/>
    <mergeCell ref="H748:H749"/>
    <mergeCell ref="G712:I712"/>
    <mergeCell ref="A726:E726"/>
    <mergeCell ref="B582:B644"/>
    <mergeCell ref="C577:H577"/>
    <mergeCell ref="D578:D581"/>
    <mergeCell ref="C669:C672"/>
    <mergeCell ref="D669:D672"/>
    <mergeCell ref="G579:I579"/>
    <mergeCell ref="C380:C381"/>
    <mergeCell ref="D476:E476"/>
    <mergeCell ref="B738:B739"/>
    <mergeCell ref="G736:G737"/>
    <mergeCell ref="I748:I749"/>
    <mergeCell ref="A706:E706"/>
    <mergeCell ref="B708:D708"/>
    <mergeCell ref="B709:H709"/>
    <mergeCell ref="F472:F475"/>
    <mergeCell ref="G472:I472"/>
    <mergeCell ref="D486:E486"/>
    <mergeCell ref="A463:E463"/>
    <mergeCell ref="A449:E449"/>
    <mergeCell ref="C492:C495"/>
    <mergeCell ref="C458:E458"/>
    <mergeCell ref="C480:E480"/>
    <mergeCell ref="B492:B495"/>
    <mergeCell ref="F454:F457"/>
    <mergeCell ref="H519:H520"/>
    <mergeCell ref="B515:H515"/>
    <mergeCell ref="G734:I734"/>
    <mergeCell ref="G735:I735"/>
    <mergeCell ref="C414:C415"/>
    <mergeCell ref="A441:A444"/>
    <mergeCell ref="B441:B444"/>
    <mergeCell ref="C441:C444"/>
    <mergeCell ref="C375:C376"/>
    <mergeCell ref="C382:C383"/>
    <mergeCell ref="C389:C390"/>
    <mergeCell ref="C393:C394"/>
    <mergeCell ref="C377:C378"/>
    <mergeCell ref="A369:A399"/>
    <mergeCell ref="C369:E369"/>
    <mergeCell ref="B323:B327"/>
    <mergeCell ref="C328:E328"/>
    <mergeCell ref="A337:F337"/>
    <mergeCell ref="B333:B334"/>
    <mergeCell ref="C347:E347"/>
    <mergeCell ref="B347:B355"/>
    <mergeCell ref="B356:B357"/>
    <mergeCell ref="A343:A346"/>
    <mergeCell ref="F407:F410"/>
    <mergeCell ref="B404:D404"/>
    <mergeCell ref="A365:A368"/>
    <mergeCell ref="B365:B368"/>
    <mergeCell ref="C365:C368"/>
    <mergeCell ref="D365:D368"/>
    <mergeCell ref="E365:E368"/>
    <mergeCell ref="F365:F368"/>
    <mergeCell ref="C379:E379"/>
    <mergeCell ref="C372:C373"/>
    <mergeCell ref="C370:C371"/>
    <mergeCell ref="B384:B387"/>
    <mergeCell ref="B374:B378"/>
    <mergeCell ref="A522:E522"/>
    <mergeCell ref="B526:D526"/>
    <mergeCell ref="B517:B520"/>
    <mergeCell ref="G365:I365"/>
    <mergeCell ref="C350:C355"/>
    <mergeCell ref="C356:C357"/>
    <mergeCell ref="A347:A357"/>
    <mergeCell ref="G366:I366"/>
    <mergeCell ref="C835:D835"/>
    <mergeCell ref="C836:D836"/>
    <mergeCell ref="C837:D837"/>
    <mergeCell ref="J146:U146"/>
    <mergeCell ref="J147:U147"/>
    <mergeCell ref="J203:U203"/>
    <mergeCell ref="D488:E488"/>
    <mergeCell ref="D490:E490"/>
    <mergeCell ref="D492:E492"/>
    <mergeCell ref="C496:C497"/>
    <mergeCell ref="D496:E496"/>
    <mergeCell ref="D498:E498"/>
    <mergeCell ref="J472:U472"/>
    <mergeCell ref="J473:U473"/>
    <mergeCell ref="G473:I473"/>
    <mergeCell ref="G787:I787"/>
    <mergeCell ref="I788:I789"/>
    <mergeCell ref="E786:E789"/>
    <mergeCell ref="G788:G789"/>
    <mergeCell ref="C785:H785"/>
    <mergeCell ref="B783:D783"/>
    <mergeCell ref="B784:H784"/>
    <mergeCell ref="C517:C520"/>
    <mergeCell ref="D517:D520"/>
    <mergeCell ref="G519:G520"/>
    <mergeCell ref="B691:H691"/>
    <mergeCell ref="A746:A749"/>
    <mergeCell ref="E734:E737"/>
    <mergeCell ref="B496:B497"/>
    <mergeCell ref="C528:H528"/>
    <mergeCell ref="B746:B749"/>
    <mergeCell ref="C840:D840"/>
    <mergeCell ref="C841:D841"/>
    <mergeCell ref="C842:D842"/>
    <mergeCell ref="C843:D843"/>
    <mergeCell ref="C846:D846"/>
    <mergeCell ref="C847:D847"/>
    <mergeCell ref="J442:U442"/>
    <mergeCell ref="C471:H471"/>
    <mergeCell ref="A472:A475"/>
    <mergeCell ref="A476:A485"/>
    <mergeCell ref="C488:C489"/>
    <mergeCell ref="B488:B489"/>
    <mergeCell ref="B476:B479"/>
    <mergeCell ref="G454:I454"/>
    <mergeCell ref="D472:D475"/>
    <mergeCell ref="D658:E658"/>
    <mergeCell ref="G654:G655"/>
    <mergeCell ref="H654:H655"/>
    <mergeCell ref="C529:C530"/>
    <mergeCell ref="D529:D530"/>
    <mergeCell ref="A500:A501"/>
    <mergeCell ref="B514:D514"/>
    <mergeCell ref="D738:E738"/>
    <mergeCell ref="C692:H692"/>
    <mergeCell ref="A682:E682"/>
    <mergeCell ref="B527:H527"/>
    <mergeCell ref="G517:I517"/>
    <mergeCell ref="B447:B448"/>
    <mergeCell ref="C838:D838"/>
    <mergeCell ref="B744:H744"/>
    <mergeCell ref="D582:E582"/>
    <mergeCell ref="B578:B581"/>
    <mergeCell ref="C578:C581"/>
    <mergeCell ref="G671:G672"/>
    <mergeCell ref="H671:H672"/>
    <mergeCell ref="B666:D666"/>
    <mergeCell ref="B667:H667"/>
    <mergeCell ref="A656:A661"/>
    <mergeCell ref="B656:B661"/>
    <mergeCell ref="C656:C661"/>
    <mergeCell ref="A582:A644"/>
    <mergeCell ref="E578:E581"/>
    <mergeCell ref="G580:G581"/>
    <mergeCell ref="H580:H581"/>
    <mergeCell ref="I519:I520"/>
    <mergeCell ref="A517:A520"/>
    <mergeCell ref="B472:B475"/>
    <mergeCell ref="E472:E475"/>
    <mergeCell ref="C506:C507"/>
    <mergeCell ref="D508:E508"/>
    <mergeCell ref="C503:C504"/>
    <mergeCell ref="C508:C509"/>
    <mergeCell ref="E517:E520"/>
    <mergeCell ref="G518:I518"/>
    <mergeCell ref="A715:A725"/>
    <mergeCell ref="G711:I711"/>
    <mergeCell ref="C745:H745"/>
    <mergeCell ref="C839:D839"/>
    <mergeCell ref="A578:A581"/>
    <mergeCell ref="G578:I578"/>
    <mergeCell ref="I580:I581"/>
    <mergeCell ref="B697:B705"/>
    <mergeCell ref="A669:A672"/>
    <mergeCell ref="B715:B725"/>
    <mergeCell ref="C715:C725"/>
    <mergeCell ref="A740:E740"/>
    <mergeCell ref="C733:H733"/>
    <mergeCell ref="A734:A737"/>
    <mergeCell ref="B734:B737"/>
    <mergeCell ref="C711:C714"/>
    <mergeCell ref="D711:D714"/>
    <mergeCell ref="E711:E714"/>
    <mergeCell ref="A738:A739"/>
    <mergeCell ref="H764:H765"/>
    <mergeCell ref="A762:A765"/>
    <mergeCell ref="A697:A705"/>
    <mergeCell ref="B669:B672"/>
    <mergeCell ref="A645:E645"/>
    <mergeCell ref="D652:D655"/>
    <mergeCell ref="E652:E655"/>
    <mergeCell ref="G713:G714"/>
    <mergeCell ref="H713:H714"/>
    <mergeCell ref="C710:H710"/>
    <mergeCell ref="A711:A714"/>
    <mergeCell ref="C734:C737"/>
    <mergeCell ref="D734:D737"/>
    <mergeCell ref="C582:C644"/>
    <mergeCell ref="B649:D649"/>
    <mergeCell ref="B650:H650"/>
  </mergeCells>
  <phoneticPr fontId="20" type="noConversion"/>
  <conditionalFormatting sqref="BE14:BE66 BE81:BE136 BE147:BE194 BE204:BE226 BE369:BE399 BE408:BE432 BE442:BE448">
    <cfRule type="cellIs" dxfId="99" priority="133" operator="between">
      <formula>0.081</formula>
      <formula>0.169</formula>
    </cfRule>
    <cfRule type="cellIs" dxfId="98" priority="134" operator="greaterThan">
      <formula>0.17</formula>
    </cfRule>
    <cfRule type="cellIs" dxfId="97" priority="135" operator="lessThan">
      <formula>0.08</formula>
    </cfRule>
    <cfRule type="cellIs" dxfId="96" priority="136" operator="greaterThan">
      <formula>0.17</formula>
    </cfRule>
  </conditionalFormatting>
  <conditionalFormatting sqref="BE235:BE303 BC835:BC847">
    <cfRule type="cellIs" dxfId="95" priority="1" operator="between">
      <formula>0.081</formula>
      <formula>0.169</formula>
    </cfRule>
    <cfRule type="cellIs" dxfId="94" priority="2" operator="greaterThan">
      <formula>0.17</formula>
    </cfRule>
    <cfRule type="cellIs" dxfId="93" priority="3" operator="lessThan">
      <formula>0.08</formula>
    </cfRule>
    <cfRule type="cellIs" dxfId="92" priority="4" operator="greaterThan">
      <formula>0.17</formula>
    </cfRule>
  </conditionalFormatting>
  <conditionalFormatting sqref="BE312:BE336">
    <cfRule type="cellIs" dxfId="91" priority="61" operator="between">
      <formula>0.081</formula>
      <formula>0.169</formula>
    </cfRule>
    <cfRule type="cellIs" dxfId="90" priority="62" operator="greaterThan">
      <formula>0.17</formula>
    </cfRule>
    <cfRule type="cellIs" dxfId="89" priority="63" operator="lessThan">
      <formula>0.08</formula>
    </cfRule>
    <cfRule type="cellIs" dxfId="88" priority="64" operator="greaterThan">
      <formula>0.17</formula>
    </cfRule>
  </conditionalFormatting>
  <conditionalFormatting sqref="BE348:BE357">
    <cfRule type="cellIs" dxfId="87" priority="57" operator="between">
      <formula>0.081</formula>
      <formula>0.169</formula>
    </cfRule>
    <cfRule type="cellIs" dxfId="86" priority="58" operator="greaterThan">
      <formula>0.17</formula>
    </cfRule>
    <cfRule type="cellIs" dxfId="85" priority="59" operator="lessThan">
      <formula>0.08</formula>
    </cfRule>
    <cfRule type="cellIs" dxfId="84" priority="60" operator="greaterThan">
      <formula>0.17</formula>
    </cfRule>
  </conditionalFormatting>
  <conditionalFormatting sqref="BE455:BE462">
    <cfRule type="cellIs" dxfId="83" priority="9" operator="between">
      <formula>0.081</formula>
      <formula>0.169</formula>
    </cfRule>
    <cfRule type="cellIs" dxfId="82" priority="10" operator="greaterThan">
      <formula>0.17</formula>
    </cfRule>
    <cfRule type="cellIs" dxfId="81" priority="11" operator="lessThan">
      <formula>0.08</formula>
    </cfRule>
    <cfRule type="cellIs" dxfId="80" priority="12" operator="greaterThan">
      <formula>0.17</formula>
    </cfRule>
  </conditionalFormatting>
  <conditionalFormatting sqref="BE473:BE509">
    <cfRule type="cellIs" dxfId="79" priority="5" operator="between">
      <formula>0.081</formula>
      <formula>0.169</formula>
    </cfRule>
    <cfRule type="cellIs" dxfId="78" priority="6" operator="greaterThan">
      <formula>0.17</formula>
    </cfRule>
    <cfRule type="cellIs" dxfId="77" priority="7" operator="lessThan">
      <formula>0.08</formula>
    </cfRule>
    <cfRule type="cellIs" dxfId="76" priority="8" operator="greaterThan">
      <formula>0.17</formula>
    </cfRule>
  </conditionalFormatting>
  <conditionalFormatting sqref="BE514:BE544">
    <cfRule type="cellIs" dxfId="75" priority="85" operator="between">
      <formula>0.081</formula>
      <formula>0.169</formula>
    </cfRule>
    <cfRule type="cellIs" dxfId="74" priority="86" operator="greaterThan">
      <formula>0.17</formula>
    </cfRule>
    <cfRule type="cellIs" dxfId="73" priority="87" operator="lessThan">
      <formula>0.08</formula>
    </cfRule>
    <cfRule type="cellIs" dxfId="72" priority="88" operator="greaterThan">
      <formula>0.17</formula>
    </cfRule>
  </conditionalFormatting>
  <conditionalFormatting sqref="BE549:BE559">
    <cfRule type="cellIs" dxfId="71" priority="105" operator="between">
      <formula>0.081</formula>
      <formula>0.169</formula>
    </cfRule>
    <cfRule type="cellIs" dxfId="70" priority="106" operator="greaterThan">
      <formula>0.17</formula>
    </cfRule>
    <cfRule type="cellIs" dxfId="69" priority="107" operator="lessThan">
      <formula>0.08</formula>
    </cfRule>
    <cfRule type="cellIs" dxfId="68" priority="108" operator="greaterThan">
      <formula>0.17</formula>
    </cfRule>
  </conditionalFormatting>
  <printOptions horizontalCentered="1" verticalCentered="1"/>
  <pageMargins left="0.55118110236220474" right="0.35433070866141736" top="0.59055118110236227" bottom="0.59055118110236227" header="0.51181102362204722" footer="0.51181102362204722"/>
  <pageSetup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44625-F89B-4D17-AB87-410C6F57FD28}">
  <dimension ref="A1:CT888"/>
  <sheetViews>
    <sheetView showGridLines="0" tabSelected="1" zoomScale="53" zoomScaleNormal="53" workbookViewId="0">
      <selection activeCell="D7" sqref="D7"/>
    </sheetView>
  </sheetViews>
  <sheetFormatPr baseColWidth="10" defaultRowHeight="18.75" x14ac:dyDescent="0.3"/>
  <cols>
    <col min="1" max="1" width="21.5703125" style="5" customWidth="1"/>
    <col min="2" max="2" width="31.42578125" style="4" customWidth="1"/>
    <col min="3" max="3" width="34.28515625" style="6" customWidth="1"/>
    <col min="4" max="4" width="54.85546875" style="6" customWidth="1"/>
    <col min="5" max="5" width="23.5703125" style="5" customWidth="1"/>
    <col min="6" max="6" width="26.5703125" style="103" customWidth="1"/>
    <col min="7" max="9" width="12.7109375" style="99" hidden="1" customWidth="1"/>
    <col min="10" max="21" width="12.7109375" style="100" customWidth="1"/>
    <col min="22" max="24" width="11.42578125" style="44" customWidth="1"/>
    <col min="25" max="25" width="36.5703125" style="5" customWidth="1"/>
    <col min="26" max="26" width="11.42578125" style="5" customWidth="1"/>
    <col min="27" max="27" width="11.42578125" style="44" customWidth="1"/>
    <col min="28" max="28" width="17.42578125" style="44" customWidth="1"/>
    <col min="29" max="29" width="29.7109375" style="44" customWidth="1"/>
    <col min="30" max="30" width="28.7109375" style="193" customWidth="1"/>
    <col min="31" max="31" width="29.140625" style="44" customWidth="1"/>
    <col min="32" max="32" width="24" style="191" customWidth="1"/>
    <col min="33" max="33" width="23.140625" style="191" customWidth="1"/>
    <col min="34" max="34" width="25" style="191" customWidth="1"/>
    <col min="35" max="35" width="23.140625" style="191" customWidth="1"/>
    <col min="36" max="36" width="25.5703125" style="191" customWidth="1"/>
    <col min="37" max="37" width="23.42578125" style="191" customWidth="1"/>
    <col min="38" max="38" width="22.7109375" style="191" customWidth="1"/>
    <col min="39" max="39" width="25.28515625" style="191" customWidth="1"/>
    <col min="40" max="41" width="20.140625" style="191" customWidth="1"/>
    <col min="42" max="43" width="20" style="191" customWidth="1"/>
    <col min="44" max="45" width="19" style="191" customWidth="1"/>
    <col min="46" max="47" width="21.42578125" style="191" customWidth="1"/>
    <col min="48" max="49" width="25.7109375" style="191" customWidth="1"/>
    <col min="50" max="51" width="22.28515625" style="191" customWidth="1"/>
    <col min="52" max="55" width="19.42578125" style="191" customWidth="1"/>
    <col min="56" max="56" width="27.7109375" style="191" customWidth="1"/>
    <col min="57" max="57" width="12.7109375" style="191" customWidth="1"/>
    <col min="58" max="59" width="11.42578125" style="44"/>
    <col min="60" max="61" width="17" style="192" customWidth="1"/>
    <col min="62" max="62" width="12.42578125" style="170" customWidth="1"/>
    <col min="63" max="63" width="17.7109375" style="169" customWidth="1"/>
    <col min="64" max="64" width="18.5703125" style="169" customWidth="1"/>
    <col min="65" max="16384" width="11.42578125" style="44"/>
  </cols>
  <sheetData>
    <row r="1" spans="1:65" x14ac:dyDescent="0.3">
      <c r="A1" s="1"/>
      <c r="B1" s="3"/>
      <c r="C1" s="2"/>
      <c r="D1" s="2"/>
      <c r="E1" s="1"/>
      <c r="F1" s="97"/>
      <c r="G1" s="98"/>
      <c r="H1" s="98"/>
      <c r="AC1" s="189"/>
      <c r="AD1" s="190"/>
      <c r="AE1" s="189"/>
    </row>
    <row r="2" spans="1:65" x14ac:dyDescent="0.3">
      <c r="A2" s="665"/>
      <c r="B2" s="665"/>
      <c r="C2" s="665"/>
      <c r="D2" s="665"/>
      <c r="E2" s="665"/>
      <c r="F2" s="665"/>
      <c r="G2" s="665"/>
      <c r="H2" s="665"/>
      <c r="I2" s="101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AF2" s="194"/>
      <c r="AG2" s="194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</row>
    <row r="3" spans="1:65" ht="21" customHeight="1" x14ac:dyDescent="0.3">
      <c r="A3" s="7" t="s">
        <v>0</v>
      </c>
      <c r="B3" s="666" t="s">
        <v>925</v>
      </c>
      <c r="C3" s="666"/>
      <c r="D3" s="666"/>
    </row>
    <row r="4" spans="1:65" ht="21" customHeight="1" x14ac:dyDescent="0.3">
      <c r="A4" s="7" t="s">
        <v>1</v>
      </c>
      <c r="B4" s="666" t="s">
        <v>2</v>
      </c>
      <c r="C4" s="666"/>
      <c r="D4" s="666"/>
    </row>
    <row r="5" spans="1:65" ht="21" customHeight="1" x14ac:dyDescent="0.3">
      <c r="A5" s="7" t="s">
        <v>3</v>
      </c>
      <c r="B5" s="666" t="s">
        <v>4</v>
      </c>
      <c r="C5" s="666"/>
      <c r="D5" s="666"/>
    </row>
    <row r="6" spans="1:65" ht="21" customHeight="1" x14ac:dyDescent="0.3">
      <c r="A6" s="7" t="s">
        <v>5</v>
      </c>
      <c r="B6" s="666" t="s">
        <v>6</v>
      </c>
      <c r="C6" s="666"/>
      <c r="D6" s="666"/>
    </row>
    <row r="7" spans="1:65" ht="37.5" customHeight="1" x14ac:dyDescent="0.5">
      <c r="A7" s="7" t="s">
        <v>7</v>
      </c>
      <c r="B7" s="66" t="s">
        <v>430</v>
      </c>
      <c r="C7" s="52" t="s">
        <v>926</v>
      </c>
      <c r="D7" s="65"/>
    </row>
    <row r="8" spans="1:65" ht="21" customHeight="1" x14ac:dyDescent="0.35">
      <c r="A8" s="7" t="s">
        <v>8</v>
      </c>
      <c r="B8" s="666" t="s">
        <v>432</v>
      </c>
      <c r="C8" s="666"/>
      <c r="D8" s="666"/>
      <c r="E8" s="42"/>
      <c r="F8" s="104"/>
      <c r="AC8" s="196"/>
      <c r="AD8" s="197"/>
      <c r="AE8" s="196"/>
    </row>
    <row r="9" spans="1:65" x14ac:dyDescent="0.3">
      <c r="A9" s="6"/>
    </row>
    <row r="10" spans="1:65" ht="27.75" customHeight="1" x14ac:dyDescent="0.3">
      <c r="A10" s="8" t="s">
        <v>9</v>
      </c>
      <c r="B10" s="668" t="s">
        <v>10</v>
      </c>
      <c r="C10" s="668"/>
      <c r="D10" s="668"/>
      <c r="E10" s="668"/>
      <c r="F10" s="668"/>
      <c r="G10" s="668"/>
      <c r="H10" s="668"/>
      <c r="I10" s="105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AF10" s="194"/>
      <c r="AG10" s="194"/>
      <c r="AH10" s="198"/>
      <c r="AI10" s="198"/>
      <c r="AJ10" s="198"/>
      <c r="AK10" s="198"/>
      <c r="AL10" s="198"/>
      <c r="AM10" s="198"/>
      <c r="AN10" s="198"/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198"/>
      <c r="BA10" s="198"/>
      <c r="BB10" s="198"/>
      <c r="BC10" s="198"/>
      <c r="BD10" s="198"/>
      <c r="BE10" s="198"/>
    </row>
    <row r="11" spans="1:65" ht="38.25" customHeight="1" x14ac:dyDescent="0.7">
      <c r="A11" s="6"/>
      <c r="B11" s="396" t="s">
        <v>11</v>
      </c>
      <c r="C11" s="668" t="s">
        <v>833</v>
      </c>
      <c r="D11" s="668"/>
      <c r="E11" s="668"/>
      <c r="F11" s="668"/>
      <c r="G11" s="668"/>
      <c r="H11" s="668"/>
      <c r="I11" s="105"/>
      <c r="J11" s="697"/>
      <c r="K11" s="697"/>
      <c r="L11" s="697"/>
      <c r="M11" s="697"/>
      <c r="N11" s="106"/>
      <c r="O11" s="106"/>
      <c r="P11" s="106"/>
      <c r="Q11" s="106"/>
      <c r="R11" s="106"/>
      <c r="S11" s="106"/>
      <c r="T11" s="106"/>
      <c r="U11" s="106"/>
      <c r="AF11" s="194"/>
      <c r="AG11" s="194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198"/>
      <c r="AW11" s="198"/>
      <c r="AX11" s="198"/>
      <c r="AY11" s="198"/>
      <c r="AZ11" s="198"/>
      <c r="BA11" s="198"/>
      <c r="BB11" s="198"/>
      <c r="BC11" s="198"/>
      <c r="BD11" s="198"/>
      <c r="BE11" s="198"/>
    </row>
    <row r="12" spans="1:65" ht="15" customHeight="1" x14ac:dyDescent="0.3">
      <c r="A12" s="6"/>
      <c r="B12" s="396"/>
      <c r="C12" s="397"/>
      <c r="D12" s="397"/>
      <c r="E12" s="398"/>
      <c r="F12" s="399"/>
      <c r="G12" s="817"/>
      <c r="H12" s="817"/>
      <c r="I12" s="400"/>
      <c r="J12" s="400"/>
      <c r="K12" s="400"/>
      <c r="L12" s="400"/>
      <c r="M12" s="400"/>
      <c r="N12" s="400"/>
      <c r="O12" s="400"/>
      <c r="P12" s="400"/>
      <c r="Q12" s="400"/>
      <c r="R12" s="400"/>
      <c r="S12" s="400"/>
      <c r="T12" s="400"/>
      <c r="U12" s="400"/>
      <c r="AC12" s="78"/>
      <c r="AD12" s="199"/>
      <c r="AE12" s="78"/>
      <c r="AF12" s="194"/>
      <c r="AG12" s="194"/>
      <c r="AH12" s="198"/>
      <c r="AI12" s="198"/>
      <c r="AJ12" s="198"/>
      <c r="AK12" s="198"/>
      <c r="AL12" s="198"/>
      <c r="AM12" s="198"/>
      <c r="AN12" s="198"/>
      <c r="AO12" s="198"/>
      <c r="AP12" s="198"/>
      <c r="AQ12" s="198"/>
      <c r="AR12" s="198"/>
      <c r="AS12" s="198"/>
      <c r="AT12" s="198"/>
      <c r="AU12" s="198"/>
      <c r="AV12" s="198"/>
      <c r="AW12" s="198"/>
      <c r="AX12" s="198"/>
      <c r="AY12" s="198"/>
      <c r="AZ12" s="198"/>
      <c r="BA12" s="198"/>
      <c r="BB12" s="198"/>
      <c r="BC12" s="198"/>
      <c r="BD12" s="198"/>
      <c r="BE12" s="198"/>
    </row>
    <row r="13" spans="1:65" ht="21.75" customHeight="1" x14ac:dyDescent="0.35">
      <c r="A13" s="743" t="s">
        <v>12</v>
      </c>
      <c r="B13" s="746" t="s">
        <v>13</v>
      </c>
      <c r="C13" s="746" t="s">
        <v>14</v>
      </c>
      <c r="D13" s="749" t="s">
        <v>434</v>
      </c>
      <c r="E13" s="749" t="s">
        <v>16</v>
      </c>
      <c r="F13" s="735" t="s">
        <v>924</v>
      </c>
      <c r="G13" s="738" t="s">
        <v>433</v>
      </c>
      <c r="H13" s="739"/>
      <c r="I13" s="739"/>
      <c r="J13" s="740" t="s">
        <v>922</v>
      </c>
      <c r="K13" s="740"/>
      <c r="L13" s="740"/>
      <c r="M13" s="740"/>
      <c r="N13" s="740"/>
      <c r="O13" s="740"/>
      <c r="P13" s="740"/>
      <c r="Q13" s="740"/>
      <c r="R13" s="740"/>
      <c r="S13" s="740"/>
      <c r="T13" s="740"/>
      <c r="U13" s="740"/>
      <c r="Y13" s="5" t="s">
        <v>454</v>
      </c>
      <c r="AA13" s="172"/>
      <c r="AB13" s="172"/>
      <c r="AC13" s="604" t="s">
        <v>871</v>
      </c>
      <c r="AD13" s="166"/>
      <c r="AE13" s="604" t="s">
        <v>871</v>
      </c>
      <c r="AF13" s="599" t="s">
        <v>612</v>
      </c>
      <c r="AG13" s="680"/>
      <c r="AH13" s="680"/>
      <c r="AI13" s="680"/>
      <c r="AJ13" s="680"/>
      <c r="AK13" s="680"/>
      <c r="AL13" s="680"/>
      <c r="AM13" s="680"/>
      <c r="AN13" s="680"/>
      <c r="AO13" s="680"/>
      <c r="AP13" s="680"/>
      <c r="AQ13" s="680"/>
      <c r="AR13" s="680"/>
      <c r="AS13" s="680"/>
      <c r="AT13" s="680"/>
      <c r="AU13" s="680"/>
      <c r="AV13" s="680"/>
      <c r="AW13" s="680"/>
      <c r="AX13" s="680"/>
      <c r="AY13" s="680"/>
      <c r="AZ13" s="680"/>
      <c r="BA13" s="680"/>
      <c r="BB13" s="600"/>
      <c r="BC13" s="167"/>
      <c r="BD13" s="168"/>
      <c r="BE13" s="168"/>
      <c r="BF13" s="172"/>
      <c r="BG13" s="172"/>
      <c r="BH13" s="200"/>
      <c r="BI13" s="200"/>
      <c r="BJ13" s="182"/>
      <c r="BK13" s="181"/>
      <c r="BL13" s="181"/>
      <c r="BM13" s="172"/>
    </row>
    <row r="14" spans="1:65" ht="42.75" customHeight="1" x14ac:dyDescent="0.25">
      <c r="A14" s="744"/>
      <c r="B14" s="747"/>
      <c r="C14" s="747"/>
      <c r="D14" s="749"/>
      <c r="E14" s="749"/>
      <c r="F14" s="736"/>
      <c r="G14" s="741" t="s">
        <v>923</v>
      </c>
      <c r="H14" s="741"/>
      <c r="I14" s="738"/>
      <c r="J14" s="740" t="s">
        <v>526</v>
      </c>
      <c r="K14" s="740"/>
      <c r="L14" s="740"/>
      <c r="M14" s="740"/>
      <c r="N14" s="740"/>
      <c r="O14" s="740"/>
      <c r="P14" s="740"/>
      <c r="Q14" s="740"/>
      <c r="R14" s="740"/>
      <c r="S14" s="740"/>
      <c r="T14" s="740"/>
      <c r="U14" s="740"/>
      <c r="AC14" s="605"/>
      <c r="AD14" s="171"/>
      <c r="AE14" s="605"/>
      <c r="AF14" s="599" t="s">
        <v>600</v>
      </c>
      <c r="AG14" s="600"/>
      <c r="AH14" s="599" t="s">
        <v>601</v>
      </c>
      <c r="AI14" s="600"/>
      <c r="AJ14" s="599" t="s">
        <v>602</v>
      </c>
      <c r="AK14" s="600"/>
      <c r="AL14" s="599" t="s">
        <v>603</v>
      </c>
      <c r="AM14" s="600"/>
      <c r="AN14" s="599" t="s">
        <v>604</v>
      </c>
      <c r="AO14" s="600"/>
      <c r="AP14" s="599" t="s">
        <v>605</v>
      </c>
      <c r="AQ14" s="600"/>
      <c r="AR14" s="599" t="s">
        <v>606</v>
      </c>
      <c r="AS14" s="600"/>
      <c r="AT14" s="599" t="s">
        <v>607</v>
      </c>
      <c r="AU14" s="600"/>
      <c r="AV14" s="599" t="s">
        <v>608</v>
      </c>
      <c r="AW14" s="600"/>
      <c r="AX14" s="599" t="s">
        <v>609</v>
      </c>
      <c r="AY14" s="600"/>
      <c r="AZ14" s="599" t="s">
        <v>610</v>
      </c>
      <c r="BA14" s="600"/>
      <c r="BB14" s="599" t="s">
        <v>611</v>
      </c>
      <c r="BC14" s="600"/>
      <c r="BD14" s="682" t="s">
        <v>614</v>
      </c>
      <c r="BE14" s="683" t="s">
        <v>613</v>
      </c>
      <c r="BH14" s="200"/>
      <c r="BI14" s="200"/>
      <c r="BJ14" s="182"/>
      <c r="BK14" s="181"/>
      <c r="BL14" s="181"/>
    </row>
    <row r="15" spans="1:65" ht="27" customHeight="1" x14ac:dyDescent="0.25">
      <c r="A15" s="744"/>
      <c r="B15" s="747"/>
      <c r="C15" s="747"/>
      <c r="D15" s="749"/>
      <c r="E15" s="749"/>
      <c r="F15" s="736"/>
      <c r="G15" s="733">
        <v>2025</v>
      </c>
      <c r="H15" s="733">
        <v>2026</v>
      </c>
      <c r="I15" s="733">
        <v>2027</v>
      </c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AC15" s="605"/>
      <c r="AD15" s="171"/>
      <c r="AE15" s="605"/>
      <c r="AF15" s="598" t="s">
        <v>615</v>
      </c>
      <c r="AG15" s="596" t="s">
        <v>616</v>
      </c>
      <c r="AH15" s="598" t="s">
        <v>615</v>
      </c>
      <c r="AI15" s="596" t="s">
        <v>616</v>
      </c>
      <c r="AJ15" s="598" t="s">
        <v>615</v>
      </c>
      <c r="AK15" s="596" t="s">
        <v>616</v>
      </c>
      <c r="AL15" s="598" t="s">
        <v>615</v>
      </c>
      <c r="AM15" s="596" t="s">
        <v>616</v>
      </c>
      <c r="AN15" s="598" t="s">
        <v>615</v>
      </c>
      <c r="AO15" s="596" t="s">
        <v>616</v>
      </c>
      <c r="AP15" s="598" t="s">
        <v>615</v>
      </c>
      <c r="AQ15" s="596" t="s">
        <v>616</v>
      </c>
      <c r="AR15" s="598" t="s">
        <v>615</v>
      </c>
      <c r="AS15" s="596" t="s">
        <v>616</v>
      </c>
      <c r="AT15" s="598" t="s">
        <v>615</v>
      </c>
      <c r="AU15" s="596" t="s">
        <v>616</v>
      </c>
      <c r="AV15" s="598" t="s">
        <v>615</v>
      </c>
      <c r="AW15" s="596" t="s">
        <v>616</v>
      </c>
      <c r="AX15" s="598" t="s">
        <v>615</v>
      </c>
      <c r="AY15" s="596" t="s">
        <v>616</v>
      </c>
      <c r="AZ15" s="598" t="s">
        <v>615</v>
      </c>
      <c r="BA15" s="596" t="s">
        <v>616</v>
      </c>
      <c r="BB15" s="598" t="s">
        <v>615</v>
      </c>
      <c r="BC15" s="596" t="s">
        <v>616</v>
      </c>
      <c r="BD15" s="682"/>
      <c r="BE15" s="683"/>
      <c r="BH15" s="200"/>
      <c r="BI15" s="200"/>
      <c r="BJ15" s="182"/>
      <c r="BK15" s="181"/>
      <c r="BL15" s="181"/>
    </row>
    <row r="16" spans="1:65" ht="51" customHeight="1" x14ac:dyDescent="0.2">
      <c r="A16" s="745"/>
      <c r="B16" s="748"/>
      <c r="C16" s="748"/>
      <c r="D16" s="749"/>
      <c r="E16" s="749"/>
      <c r="F16" s="737"/>
      <c r="G16" s="750"/>
      <c r="H16" s="750"/>
      <c r="I16" s="750"/>
      <c r="J16" s="443" t="s">
        <v>499</v>
      </c>
      <c r="K16" s="443" t="s">
        <v>500</v>
      </c>
      <c r="L16" s="443" t="s">
        <v>501</v>
      </c>
      <c r="M16" s="443" t="s">
        <v>502</v>
      </c>
      <c r="N16" s="443" t="s">
        <v>503</v>
      </c>
      <c r="O16" s="443" t="s">
        <v>504</v>
      </c>
      <c r="P16" s="443" t="s">
        <v>505</v>
      </c>
      <c r="Q16" s="443" t="s">
        <v>506</v>
      </c>
      <c r="R16" s="443" t="s">
        <v>507</v>
      </c>
      <c r="S16" s="443" t="s">
        <v>508</v>
      </c>
      <c r="T16" s="443" t="s">
        <v>509</v>
      </c>
      <c r="U16" s="443" t="s">
        <v>510</v>
      </c>
      <c r="AC16" s="606"/>
      <c r="AD16" s="174"/>
      <c r="AE16" s="606"/>
      <c r="AF16" s="598"/>
      <c r="AG16" s="597"/>
      <c r="AH16" s="598"/>
      <c r="AI16" s="597"/>
      <c r="AJ16" s="598"/>
      <c r="AK16" s="597"/>
      <c r="AL16" s="598"/>
      <c r="AM16" s="597"/>
      <c r="AN16" s="598"/>
      <c r="AO16" s="597"/>
      <c r="AP16" s="598"/>
      <c r="AQ16" s="597"/>
      <c r="AR16" s="598"/>
      <c r="AS16" s="597"/>
      <c r="AT16" s="598"/>
      <c r="AU16" s="597"/>
      <c r="AV16" s="598"/>
      <c r="AW16" s="597"/>
      <c r="AX16" s="598"/>
      <c r="AY16" s="597"/>
      <c r="AZ16" s="598"/>
      <c r="BA16" s="597"/>
      <c r="BB16" s="598"/>
      <c r="BC16" s="597"/>
      <c r="BD16" s="682"/>
      <c r="BE16" s="683"/>
      <c r="BH16" s="201" t="s">
        <v>635</v>
      </c>
      <c r="BI16" s="201" t="s">
        <v>636</v>
      </c>
      <c r="BJ16" s="202"/>
      <c r="BK16" s="201" t="s">
        <v>635</v>
      </c>
      <c r="BL16" s="201" t="s">
        <v>636</v>
      </c>
    </row>
    <row r="17" spans="1:64" ht="51" customHeight="1" x14ac:dyDescent="0.2">
      <c r="A17" s="709" t="s">
        <v>520</v>
      </c>
      <c r="B17" s="702" t="s">
        <v>446</v>
      </c>
      <c r="C17" s="723" t="s">
        <v>851</v>
      </c>
      <c r="D17" s="729"/>
      <c r="E17" s="730"/>
      <c r="F17" s="441">
        <f>+F18+F20</f>
        <v>16</v>
      </c>
      <c r="G17" s="444">
        <v>16</v>
      </c>
      <c r="H17" s="444">
        <v>16</v>
      </c>
      <c r="I17" s="444">
        <v>16</v>
      </c>
      <c r="J17" s="444">
        <v>1</v>
      </c>
      <c r="K17" s="444">
        <v>1</v>
      </c>
      <c r="L17" s="444">
        <v>2</v>
      </c>
      <c r="M17" s="444">
        <v>1</v>
      </c>
      <c r="N17" s="444">
        <v>1</v>
      </c>
      <c r="O17" s="444">
        <v>2</v>
      </c>
      <c r="P17" s="444">
        <v>1</v>
      </c>
      <c r="Q17" s="444">
        <v>1</v>
      </c>
      <c r="R17" s="444">
        <v>2</v>
      </c>
      <c r="S17" s="444">
        <v>1</v>
      </c>
      <c r="T17" s="444">
        <v>1</v>
      </c>
      <c r="U17" s="444">
        <v>2</v>
      </c>
      <c r="AC17" s="173" t="s">
        <v>615</v>
      </c>
      <c r="AD17" s="177" t="s">
        <v>616</v>
      </c>
      <c r="AE17" s="176" t="s">
        <v>637</v>
      </c>
      <c r="AF17" s="173"/>
      <c r="AG17" s="355"/>
      <c r="AH17" s="173"/>
      <c r="AI17" s="355"/>
      <c r="AJ17" s="173"/>
      <c r="AK17" s="355"/>
      <c r="AL17" s="173"/>
      <c r="AM17" s="355"/>
      <c r="AN17" s="173"/>
      <c r="AO17" s="355"/>
      <c r="AP17" s="173"/>
      <c r="AQ17" s="355"/>
      <c r="AR17" s="173"/>
      <c r="AS17" s="355"/>
      <c r="AT17" s="173"/>
      <c r="AU17" s="355"/>
      <c r="AV17" s="173"/>
      <c r="AW17" s="355"/>
      <c r="AX17" s="173"/>
      <c r="AY17" s="355"/>
      <c r="AZ17" s="173"/>
      <c r="BA17" s="355"/>
      <c r="BB17" s="173"/>
      <c r="BC17" s="355"/>
      <c r="BD17" s="353"/>
      <c r="BE17" s="354"/>
      <c r="BH17" s="201"/>
      <c r="BI17" s="201"/>
      <c r="BJ17" s="202"/>
      <c r="BK17" s="201"/>
      <c r="BL17" s="201"/>
    </row>
    <row r="18" spans="1:64" ht="54.75" customHeight="1" x14ac:dyDescent="0.25">
      <c r="A18" s="710"/>
      <c r="B18" s="703"/>
      <c r="C18" s="815" t="s">
        <v>799</v>
      </c>
      <c r="D18" s="404" t="s">
        <v>439</v>
      </c>
      <c r="E18" s="404"/>
      <c r="F18" s="442">
        <f>+F19</f>
        <v>12</v>
      </c>
      <c r="G18" s="405">
        <v>12</v>
      </c>
      <c r="H18" s="405">
        <v>12</v>
      </c>
      <c r="I18" s="405">
        <v>12</v>
      </c>
      <c r="J18" s="405">
        <v>1</v>
      </c>
      <c r="K18" s="405">
        <v>1</v>
      </c>
      <c r="L18" s="405">
        <v>1</v>
      </c>
      <c r="M18" s="405">
        <v>1</v>
      </c>
      <c r="N18" s="405">
        <v>1</v>
      </c>
      <c r="O18" s="405">
        <v>1</v>
      </c>
      <c r="P18" s="405">
        <v>1</v>
      </c>
      <c r="Q18" s="405">
        <v>1</v>
      </c>
      <c r="R18" s="405">
        <v>1</v>
      </c>
      <c r="S18" s="405">
        <v>1</v>
      </c>
      <c r="T18" s="405">
        <v>1</v>
      </c>
      <c r="U18" s="405">
        <v>1</v>
      </c>
      <c r="AC18" s="176">
        <f>+AE18+AF18+AH18+AJ18+AL18+AN18+AP18+AR18+AT18+AV18+AX18+AZ18+BB18</f>
        <v>0</v>
      </c>
      <c r="AD18" s="177">
        <f>+AG18+AI18+AK18+AM18+AO18+AQ18+AS18+AU18+AW18+AY18+BA18+BC18</f>
        <v>0</v>
      </c>
      <c r="AE18" s="176">
        <v>0</v>
      </c>
      <c r="AF18" s="206"/>
      <c r="AG18" s="179"/>
      <c r="AH18" s="206"/>
      <c r="AI18" s="179"/>
      <c r="AJ18" s="206"/>
      <c r="AK18" s="207"/>
      <c r="AL18" s="206"/>
      <c r="AM18" s="179"/>
      <c r="AN18" s="203"/>
      <c r="AO18" s="179"/>
      <c r="AP18" s="203"/>
      <c r="AQ18" s="179"/>
      <c r="AR18" s="203"/>
      <c r="AS18" s="179"/>
      <c r="AT18" s="203"/>
      <c r="AU18" s="179"/>
      <c r="AV18" s="203"/>
      <c r="AW18" s="179"/>
      <c r="AX18" s="203"/>
      <c r="AY18" s="179"/>
      <c r="AZ18" s="203"/>
      <c r="BA18" s="179"/>
      <c r="BB18" s="203"/>
      <c r="BC18" s="179"/>
      <c r="BD18" s="204">
        <f t="shared" ref="BD18" si="0">+AG18+AI18+AK18+AM18+AO18+AQ18+AS18+AU18+AW18+AY18+BA18+BC18</f>
        <v>0</v>
      </c>
      <c r="BE18" s="175" t="e">
        <f>+BD18/AC18*100</f>
        <v>#DIV/0!</v>
      </c>
      <c r="BH18" s="181">
        <f>+BK18-AC18</f>
        <v>0</v>
      </c>
      <c r="BI18" s="181">
        <f>+BL18-AD18</f>
        <v>0</v>
      </c>
      <c r="BJ18" s="208"/>
      <c r="BK18" s="181"/>
      <c r="BL18" s="181"/>
    </row>
    <row r="19" spans="1:64" ht="54.75" customHeight="1" x14ac:dyDescent="0.25">
      <c r="A19" s="710"/>
      <c r="B19" s="703"/>
      <c r="C19" s="816"/>
      <c r="D19" s="53" t="s">
        <v>491</v>
      </c>
      <c r="E19" s="59" t="s">
        <v>46</v>
      </c>
      <c r="F19" s="442">
        <f>SUM(J19:U19)</f>
        <v>12</v>
      </c>
      <c r="G19" s="445">
        <v>12</v>
      </c>
      <c r="H19" s="445">
        <v>12</v>
      </c>
      <c r="I19" s="445">
        <v>12</v>
      </c>
      <c r="J19" s="445">
        <v>1</v>
      </c>
      <c r="K19" s="445">
        <v>1</v>
      </c>
      <c r="L19" s="445">
        <v>1</v>
      </c>
      <c r="M19" s="445">
        <v>1</v>
      </c>
      <c r="N19" s="445">
        <v>1</v>
      </c>
      <c r="O19" s="445">
        <v>1</v>
      </c>
      <c r="P19" s="445">
        <v>1</v>
      </c>
      <c r="Q19" s="445">
        <v>1</v>
      </c>
      <c r="R19" s="445">
        <v>1</v>
      </c>
      <c r="S19" s="445">
        <v>1</v>
      </c>
      <c r="T19" s="445">
        <v>1</v>
      </c>
      <c r="U19" s="445">
        <v>1</v>
      </c>
      <c r="AC19" s="176"/>
      <c r="AD19" s="177"/>
      <c r="AE19" s="176"/>
      <c r="AF19" s="206"/>
      <c r="AG19" s="179"/>
      <c r="AH19" s="206"/>
      <c r="AI19" s="179"/>
      <c r="AJ19" s="206"/>
      <c r="AK19" s="207"/>
      <c r="AL19" s="206"/>
      <c r="AM19" s="179"/>
      <c r="AN19" s="203"/>
      <c r="AO19" s="179"/>
      <c r="AP19" s="203"/>
      <c r="AQ19" s="179"/>
      <c r="AR19" s="203"/>
      <c r="AS19" s="179"/>
      <c r="AT19" s="203"/>
      <c r="AU19" s="179"/>
      <c r="AV19" s="203"/>
      <c r="AW19" s="179"/>
      <c r="AX19" s="203"/>
      <c r="AY19" s="179"/>
      <c r="AZ19" s="203"/>
      <c r="BA19" s="179"/>
      <c r="BB19" s="203"/>
      <c r="BC19" s="179"/>
      <c r="BD19" s="204"/>
      <c r="BE19" s="175"/>
      <c r="BH19" s="181"/>
      <c r="BI19" s="181"/>
      <c r="BJ19" s="208"/>
      <c r="BK19" s="181"/>
      <c r="BL19" s="181"/>
    </row>
    <row r="20" spans="1:64" ht="54.75" customHeight="1" x14ac:dyDescent="0.25">
      <c r="A20" s="710"/>
      <c r="B20" s="703"/>
      <c r="C20" s="715" t="s">
        <v>47</v>
      </c>
      <c r="D20" s="404" t="s">
        <v>439</v>
      </c>
      <c r="E20" s="404"/>
      <c r="F20" s="442">
        <f>+F21</f>
        <v>4</v>
      </c>
      <c r="G20" s="405">
        <v>4</v>
      </c>
      <c r="H20" s="405">
        <v>4</v>
      </c>
      <c r="I20" s="405">
        <v>4</v>
      </c>
      <c r="J20" s="446"/>
      <c r="K20" s="446"/>
      <c r="L20" s="405">
        <v>1</v>
      </c>
      <c r="M20" s="446"/>
      <c r="N20" s="446"/>
      <c r="O20" s="405">
        <v>1</v>
      </c>
      <c r="P20" s="446"/>
      <c r="Q20" s="446"/>
      <c r="R20" s="405">
        <v>1</v>
      </c>
      <c r="S20" s="446"/>
      <c r="T20" s="446"/>
      <c r="U20" s="405">
        <v>1</v>
      </c>
      <c r="AC20" s="176">
        <f>+AE20+AF20+AH20+AJ20+AL20+AN20+AP20+AR20+AT20+AV20+AX20+AZ20+BB20</f>
        <v>1922665</v>
      </c>
      <c r="AD20" s="177">
        <f>+AG20+AI20+AK20+AM20+AO20+AQ20+AS20+AU20+AW20+AY20+BA20+BC20</f>
        <v>0</v>
      </c>
      <c r="AE20" s="176">
        <v>1922665</v>
      </c>
      <c r="AF20" s="178"/>
      <c r="AG20" s="179"/>
      <c r="AH20" s="178"/>
      <c r="AI20" s="179"/>
      <c r="AJ20" s="178"/>
      <c r="AK20" s="207"/>
      <c r="AL20" s="178"/>
      <c r="AM20" s="179"/>
      <c r="AN20" s="203"/>
      <c r="AO20" s="179"/>
      <c r="AP20" s="203"/>
      <c r="AQ20" s="179"/>
      <c r="AR20" s="203"/>
      <c r="AS20" s="179"/>
      <c r="AT20" s="203"/>
      <c r="AU20" s="179"/>
      <c r="AV20" s="203"/>
      <c r="AW20" s="179"/>
      <c r="AX20" s="203"/>
      <c r="AY20" s="179"/>
      <c r="AZ20" s="203"/>
      <c r="BA20" s="179"/>
      <c r="BB20" s="203"/>
      <c r="BC20" s="179"/>
      <c r="BD20" s="204">
        <f t="shared" ref="BD20:BD65" si="1">+AG20+AI20+AK20+AM20+AO20+AQ20+AS20+AU20+AW20+AY20+BA20+BC20</f>
        <v>0</v>
      </c>
      <c r="BE20" s="175">
        <f t="shared" ref="BE20:BE65" si="2">+BD20/AC20*100</f>
        <v>0</v>
      </c>
      <c r="BH20" s="181">
        <f>+BK20-AC20</f>
        <v>-1922665</v>
      </c>
      <c r="BI20" s="181">
        <f>+BL20-AD20</f>
        <v>0</v>
      </c>
      <c r="BJ20" s="208"/>
      <c r="BK20" s="181"/>
      <c r="BL20" s="181"/>
    </row>
    <row r="21" spans="1:64" ht="54.75" customHeight="1" x14ac:dyDescent="0.25">
      <c r="A21" s="710"/>
      <c r="B21" s="704"/>
      <c r="C21" s="715"/>
      <c r="D21" s="316" t="s">
        <v>850</v>
      </c>
      <c r="E21" s="59" t="s">
        <v>46</v>
      </c>
      <c r="F21" s="442">
        <f>SUM(J21:U21)</f>
        <v>4</v>
      </c>
      <c r="G21" s="445">
        <v>4</v>
      </c>
      <c r="H21" s="445">
        <v>4</v>
      </c>
      <c r="I21" s="445">
        <v>4</v>
      </c>
      <c r="J21" s="447"/>
      <c r="K21" s="447"/>
      <c r="L21" s="445">
        <v>1</v>
      </c>
      <c r="M21" s="447"/>
      <c r="N21" s="447"/>
      <c r="O21" s="445">
        <v>1</v>
      </c>
      <c r="P21" s="447"/>
      <c r="Q21" s="447"/>
      <c r="R21" s="445">
        <v>1</v>
      </c>
      <c r="S21" s="447"/>
      <c r="T21" s="447"/>
      <c r="U21" s="445">
        <v>1</v>
      </c>
      <c r="AC21" s="176"/>
      <c r="AD21" s="177"/>
      <c r="AE21" s="176"/>
      <c r="AF21" s="206"/>
      <c r="AG21" s="179"/>
      <c r="AH21" s="206"/>
      <c r="AI21" s="179"/>
      <c r="AJ21" s="206"/>
      <c r="AK21" s="207"/>
      <c r="AL21" s="206"/>
      <c r="AM21" s="179"/>
      <c r="AN21" s="203"/>
      <c r="AO21" s="179"/>
      <c r="AP21" s="203"/>
      <c r="AQ21" s="179"/>
      <c r="AR21" s="203"/>
      <c r="AS21" s="179"/>
      <c r="AT21" s="203"/>
      <c r="AU21" s="179"/>
      <c r="AV21" s="203"/>
      <c r="AW21" s="179"/>
      <c r="AX21" s="203"/>
      <c r="AY21" s="179"/>
      <c r="AZ21" s="203"/>
      <c r="BA21" s="179"/>
      <c r="BB21" s="203"/>
      <c r="BC21" s="179"/>
      <c r="BD21" s="204"/>
      <c r="BE21" s="175"/>
      <c r="BF21" s="193"/>
      <c r="BH21" s="169"/>
      <c r="BI21" s="169"/>
      <c r="BJ21" s="210"/>
    </row>
    <row r="22" spans="1:64" ht="54.75" customHeight="1" x14ac:dyDescent="0.25">
      <c r="A22" s="710"/>
      <c r="B22" s="769" t="s">
        <v>770</v>
      </c>
      <c r="C22" s="770" t="s">
        <v>776</v>
      </c>
      <c r="D22" s="404" t="s">
        <v>439</v>
      </c>
      <c r="E22" s="404"/>
      <c r="F22" s="442">
        <f>+F23</f>
        <v>12</v>
      </c>
      <c r="G22" s="405">
        <v>12</v>
      </c>
      <c r="H22" s="405">
        <v>12</v>
      </c>
      <c r="I22" s="405">
        <v>12</v>
      </c>
      <c r="J22" s="405">
        <v>1</v>
      </c>
      <c r="K22" s="405">
        <v>1</v>
      </c>
      <c r="L22" s="405">
        <v>1</v>
      </c>
      <c r="M22" s="405">
        <v>1</v>
      </c>
      <c r="N22" s="405">
        <v>1</v>
      </c>
      <c r="O22" s="405">
        <v>1</v>
      </c>
      <c r="P22" s="405">
        <v>1</v>
      </c>
      <c r="Q22" s="405">
        <v>1</v>
      </c>
      <c r="R22" s="405">
        <v>1</v>
      </c>
      <c r="S22" s="405">
        <v>1</v>
      </c>
      <c r="T22" s="405">
        <v>1</v>
      </c>
      <c r="U22" s="405">
        <v>1</v>
      </c>
      <c r="AC22" s="176">
        <f>+AE22+AF22+AH22+AJ22+AL22+AN22+AP22+AR22+AT22+AV22+AX22+AZ22+BB22</f>
        <v>328464</v>
      </c>
      <c r="AD22" s="177">
        <f>+AG22+AI22+AK22+AM22+AO22+AQ22+AS22+AU22+AW22+AY22+BA22+BC22</f>
        <v>0</v>
      </c>
      <c r="AE22" s="176">
        <v>328464</v>
      </c>
      <c r="AF22" s="178"/>
      <c r="AG22" s="179"/>
      <c r="AH22" s="178"/>
      <c r="AI22" s="179"/>
      <c r="AJ22" s="178"/>
      <c r="AK22" s="207"/>
      <c r="AL22" s="178"/>
      <c r="AM22" s="179"/>
      <c r="AN22" s="203"/>
      <c r="AO22" s="179"/>
      <c r="AP22" s="203"/>
      <c r="AQ22" s="179"/>
      <c r="AR22" s="203"/>
      <c r="AS22" s="179"/>
      <c r="AT22" s="203"/>
      <c r="AU22" s="179"/>
      <c r="AV22" s="203"/>
      <c r="AW22" s="179"/>
      <c r="AX22" s="203"/>
      <c r="AY22" s="179"/>
      <c r="AZ22" s="203"/>
      <c r="BA22" s="179"/>
      <c r="BB22" s="203"/>
      <c r="BC22" s="179"/>
      <c r="BD22" s="204">
        <f t="shared" si="1"/>
        <v>0</v>
      </c>
      <c r="BE22" s="175">
        <f t="shared" si="2"/>
        <v>0</v>
      </c>
      <c r="BH22" s="181">
        <f>+BK22-AC22</f>
        <v>-328464</v>
      </c>
      <c r="BI22" s="181">
        <f>+BL22-AD22</f>
        <v>0</v>
      </c>
      <c r="BJ22" s="208"/>
      <c r="BK22" s="181"/>
      <c r="BL22" s="181"/>
    </row>
    <row r="23" spans="1:64" ht="54.75" customHeight="1" x14ac:dyDescent="0.25">
      <c r="A23" s="710"/>
      <c r="B23" s="769"/>
      <c r="C23" s="770"/>
      <c r="D23" s="53" t="s">
        <v>48</v>
      </c>
      <c r="E23" s="59" t="s">
        <v>49</v>
      </c>
      <c r="F23" s="442">
        <f>SUM(J23:U23)</f>
        <v>12</v>
      </c>
      <c r="G23" s="445">
        <v>12</v>
      </c>
      <c r="H23" s="121">
        <v>12</v>
      </c>
      <c r="I23" s="121">
        <v>12</v>
      </c>
      <c r="J23" s="445">
        <v>1</v>
      </c>
      <c r="K23" s="445">
        <v>1</v>
      </c>
      <c r="L23" s="445">
        <v>1</v>
      </c>
      <c r="M23" s="445">
        <v>1</v>
      </c>
      <c r="N23" s="445">
        <v>1</v>
      </c>
      <c r="O23" s="445">
        <v>1</v>
      </c>
      <c r="P23" s="445">
        <v>1</v>
      </c>
      <c r="Q23" s="445">
        <v>1</v>
      </c>
      <c r="R23" s="445">
        <v>1</v>
      </c>
      <c r="S23" s="445">
        <v>1</v>
      </c>
      <c r="T23" s="445">
        <v>1</v>
      </c>
      <c r="U23" s="445">
        <v>1</v>
      </c>
      <c r="AC23" s="176"/>
      <c r="AD23" s="177"/>
      <c r="AE23" s="176"/>
      <c r="AF23" s="206"/>
      <c r="AG23" s="179"/>
      <c r="AH23" s="206"/>
      <c r="AI23" s="179"/>
      <c r="AJ23" s="206"/>
      <c r="AK23" s="207"/>
      <c r="AL23" s="206"/>
      <c r="AM23" s="179"/>
      <c r="AN23" s="203"/>
      <c r="AO23" s="179"/>
      <c r="AP23" s="203"/>
      <c r="AQ23" s="179"/>
      <c r="AR23" s="203"/>
      <c r="AS23" s="179"/>
      <c r="AT23" s="203"/>
      <c r="AU23" s="179"/>
      <c r="AV23" s="203"/>
      <c r="AW23" s="179"/>
      <c r="AX23" s="203"/>
      <c r="AY23" s="179"/>
      <c r="AZ23" s="203"/>
      <c r="BA23" s="179"/>
      <c r="BB23" s="203"/>
      <c r="BC23" s="179"/>
      <c r="BD23" s="204"/>
      <c r="BE23" s="175"/>
      <c r="BH23" s="169"/>
      <c r="BI23" s="169"/>
      <c r="BJ23" s="210"/>
    </row>
    <row r="24" spans="1:64" ht="54.75" customHeight="1" x14ac:dyDescent="0.25">
      <c r="A24" s="710"/>
      <c r="B24" s="702" t="s">
        <v>771</v>
      </c>
      <c r="C24" s="723" t="s">
        <v>851</v>
      </c>
      <c r="D24" s="729"/>
      <c r="E24" s="730"/>
      <c r="F24" s="422">
        <f>+F25+F31</f>
        <v>34937</v>
      </c>
      <c r="G24" s="421">
        <v>34937</v>
      </c>
      <c r="H24" s="421">
        <v>34937</v>
      </c>
      <c r="I24" s="421">
        <v>34937</v>
      </c>
      <c r="J24" s="421">
        <v>2915</v>
      </c>
      <c r="K24" s="421">
        <v>2913</v>
      </c>
      <c r="L24" s="421">
        <v>2913</v>
      </c>
      <c r="M24" s="421">
        <v>2912</v>
      </c>
      <c r="N24" s="421">
        <v>2911</v>
      </c>
      <c r="O24" s="421">
        <v>2911</v>
      </c>
      <c r="P24" s="421">
        <v>2911</v>
      </c>
      <c r="Q24" s="421">
        <v>2911</v>
      </c>
      <c r="R24" s="421">
        <v>2911</v>
      </c>
      <c r="S24" s="421">
        <v>2911</v>
      </c>
      <c r="T24" s="421">
        <v>2909</v>
      </c>
      <c r="U24" s="421">
        <v>2909</v>
      </c>
      <c r="AC24" s="176"/>
      <c r="AD24" s="177"/>
      <c r="AE24" s="176"/>
      <c r="AF24" s="206"/>
      <c r="AG24" s="179"/>
      <c r="AH24" s="206"/>
      <c r="AI24" s="179"/>
      <c r="AJ24" s="206"/>
      <c r="AK24" s="207"/>
      <c r="AL24" s="206"/>
      <c r="AM24" s="179"/>
      <c r="AN24" s="203"/>
      <c r="AO24" s="179"/>
      <c r="AP24" s="203"/>
      <c r="AQ24" s="179"/>
      <c r="AR24" s="203"/>
      <c r="AS24" s="179"/>
      <c r="AT24" s="203"/>
      <c r="AU24" s="179"/>
      <c r="AV24" s="203"/>
      <c r="AW24" s="179"/>
      <c r="AX24" s="203"/>
      <c r="AY24" s="179"/>
      <c r="AZ24" s="203"/>
      <c r="BA24" s="179"/>
      <c r="BB24" s="203"/>
      <c r="BC24" s="179"/>
      <c r="BD24" s="204"/>
      <c r="BE24" s="175"/>
      <c r="BH24" s="169"/>
      <c r="BI24" s="169"/>
      <c r="BJ24" s="210"/>
    </row>
    <row r="25" spans="1:64" ht="54.75" customHeight="1" x14ac:dyDescent="0.25">
      <c r="A25" s="710"/>
      <c r="B25" s="703"/>
      <c r="C25" s="715" t="s">
        <v>444</v>
      </c>
      <c r="D25" s="404" t="s">
        <v>439</v>
      </c>
      <c r="E25" s="404"/>
      <c r="F25" s="442">
        <f>SUM(F26:F30)</f>
        <v>30592</v>
      </c>
      <c r="G25" s="403">
        <v>30592</v>
      </c>
      <c r="H25" s="403">
        <v>30592</v>
      </c>
      <c r="I25" s="403">
        <v>30592</v>
      </c>
      <c r="J25" s="403">
        <v>2552</v>
      </c>
      <c r="K25" s="403">
        <v>2551</v>
      </c>
      <c r="L25" s="403">
        <v>2551</v>
      </c>
      <c r="M25" s="403">
        <v>2550</v>
      </c>
      <c r="N25" s="403">
        <v>2549</v>
      </c>
      <c r="O25" s="403">
        <v>2549</v>
      </c>
      <c r="P25" s="403">
        <v>2549</v>
      </c>
      <c r="Q25" s="403">
        <v>2549</v>
      </c>
      <c r="R25" s="403">
        <v>2549</v>
      </c>
      <c r="S25" s="403">
        <v>2549</v>
      </c>
      <c r="T25" s="403">
        <v>2547</v>
      </c>
      <c r="U25" s="403">
        <v>2547</v>
      </c>
      <c r="AC25" s="176">
        <f>+AE25+AF25+AH25+AJ25+AL25+AN25+AP25+AR25+AT25+AV25+AX25+AZ25+BB25</f>
        <v>13306164</v>
      </c>
      <c r="AD25" s="177">
        <f>+AG25+AI25+AK25+AM25+AO25+AQ25+AS25+AU25+AW25+AY25+BA25+BC25</f>
        <v>0</v>
      </c>
      <c r="AE25" s="176">
        <v>13306164</v>
      </c>
      <c r="AF25" s="206"/>
      <c r="AG25" s="179"/>
      <c r="AH25" s="206"/>
      <c r="AI25" s="179"/>
      <c r="AJ25" s="178"/>
      <c r="AK25" s="207"/>
      <c r="AL25" s="206"/>
      <c r="AM25" s="179"/>
      <c r="AN25" s="203"/>
      <c r="AO25" s="179"/>
      <c r="AP25" s="203"/>
      <c r="AQ25" s="179"/>
      <c r="AR25" s="203"/>
      <c r="AS25" s="179"/>
      <c r="AT25" s="203"/>
      <c r="AU25" s="179"/>
      <c r="AV25" s="203"/>
      <c r="AW25" s="179"/>
      <c r="AX25" s="203"/>
      <c r="AY25" s="179"/>
      <c r="AZ25" s="203"/>
      <c r="BA25" s="179"/>
      <c r="BB25" s="203"/>
      <c r="BC25" s="179"/>
      <c r="BD25" s="204">
        <f t="shared" si="1"/>
        <v>0</v>
      </c>
      <c r="BE25" s="175">
        <f t="shared" si="2"/>
        <v>0</v>
      </c>
      <c r="BH25" s="181">
        <f>+BK25-AC25</f>
        <v>-13306164</v>
      </c>
      <c r="BI25" s="181">
        <f>+BL25-AD25</f>
        <v>0</v>
      </c>
      <c r="BJ25" s="208"/>
      <c r="BK25" s="181"/>
      <c r="BL25" s="181"/>
    </row>
    <row r="26" spans="1:64" ht="54.75" customHeight="1" x14ac:dyDescent="0.25">
      <c r="A26" s="710"/>
      <c r="B26" s="703"/>
      <c r="C26" s="715"/>
      <c r="D26" s="49" t="s">
        <v>34</v>
      </c>
      <c r="E26" s="41" t="s">
        <v>27</v>
      </c>
      <c r="F26" s="442">
        <f>SUM(J26:U26)</f>
        <v>17938</v>
      </c>
      <c r="G26" s="449">
        <v>17938</v>
      </c>
      <c r="H26" s="449">
        <v>17938</v>
      </c>
      <c r="I26" s="449">
        <v>17938</v>
      </c>
      <c r="J26" s="449">
        <v>1495</v>
      </c>
      <c r="K26" s="449">
        <v>1495</v>
      </c>
      <c r="L26" s="449">
        <v>1495</v>
      </c>
      <c r="M26" s="449">
        <v>1495</v>
      </c>
      <c r="N26" s="449">
        <v>1495</v>
      </c>
      <c r="O26" s="449">
        <v>1495</v>
      </c>
      <c r="P26" s="449">
        <v>1495</v>
      </c>
      <c r="Q26" s="449">
        <v>1495</v>
      </c>
      <c r="R26" s="449">
        <v>1495</v>
      </c>
      <c r="S26" s="449">
        <v>1495</v>
      </c>
      <c r="T26" s="449">
        <v>1494</v>
      </c>
      <c r="U26" s="449">
        <v>1494</v>
      </c>
      <c r="AC26" s="176"/>
      <c r="AD26" s="177"/>
      <c r="AE26" s="173"/>
      <c r="AF26" s="206"/>
      <c r="AG26" s="179"/>
      <c r="AH26" s="206"/>
      <c r="AI26" s="179"/>
      <c r="AJ26" s="206"/>
      <c r="AK26" s="83"/>
      <c r="AL26" s="206"/>
      <c r="AM26" s="179"/>
      <c r="AN26" s="203"/>
      <c r="AO26" s="179"/>
      <c r="AP26" s="203"/>
      <c r="AQ26" s="179"/>
      <c r="AR26" s="203"/>
      <c r="AS26" s="179"/>
      <c r="AT26" s="203"/>
      <c r="AU26" s="179"/>
      <c r="AV26" s="203"/>
      <c r="AW26" s="179"/>
      <c r="AX26" s="203"/>
      <c r="AY26" s="179"/>
      <c r="AZ26" s="203"/>
      <c r="BA26" s="179"/>
      <c r="BB26" s="203"/>
      <c r="BC26" s="179"/>
      <c r="BD26" s="204"/>
      <c r="BE26" s="175"/>
      <c r="BH26" s="169"/>
      <c r="BI26" s="169"/>
      <c r="BJ26" s="210"/>
    </row>
    <row r="27" spans="1:64" ht="54.75" customHeight="1" x14ac:dyDescent="0.25">
      <c r="A27" s="710"/>
      <c r="B27" s="703"/>
      <c r="C27" s="715"/>
      <c r="D27" s="53" t="s">
        <v>35</v>
      </c>
      <c r="E27" s="9" t="s">
        <v>27</v>
      </c>
      <c r="F27" s="442">
        <f>SUM(J27:U27)</f>
        <v>12058</v>
      </c>
      <c r="G27" s="449">
        <v>12058</v>
      </c>
      <c r="H27" s="449">
        <v>12058</v>
      </c>
      <c r="I27" s="449">
        <v>12058</v>
      </c>
      <c r="J27" s="449">
        <v>1005</v>
      </c>
      <c r="K27" s="449">
        <v>1005</v>
      </c>
      <c r="L27" s="449">
        <v>1005</v>
      </c>
      <c r="M27" s="449">
        <v>1005</v>
      </c>
      <c r="N27" s="449">
        <v>1005</v>
      </c>
      <c r="O27" s="449">
        <v>1005</v>
      </c>
      <c r="P27" s="449">
        <v>1005</v>
      </c>
      <c r="Q27" s="449">
        <v>1005</v>
      </c>
      <c r="R27" s="449">
        <v>1005</v>
      </c>
      <c r="S27" s="449">
        <v>1005</v>
      </c>
      <c r="T27" s="449">
        <v>1004</v>
      </c>
      <c r="U27" s="449">
        <v>1004</v>
      </c>
      <c r="AA27" s="170"/>
      <c r="AB27" s="242"/>
      <c r="AC27" s="176"/>
      <c r="AD27" s="177"/>
      <c r="AE27" s="173"/>
      <c r="AF27" s="178"/>
      <c r="AG27" s="179"/>
      <c r="AH27" s="178"/>
      <c r="AI27" s="179"/>
      <c r="AJ27" s="178"/>
      <c r="AK27" s="179"/>
      <c r="AL27" s="178"/>
      <c r="AM27" s="179"/>
      <c r="AN27" s="203"/>
      <c r="AO27" s="179"/>
      <c r="AP27" s="203"/>
      <c r="AQ27" s="179"/>
      <c r="AR27" s="203"/>
      <c r="AS27" s="179"/>
      <c r="AT27" s="203"/>
      <c r="AU27" s="179"/>
      <c r="AV27" s="203"/>
      <c r="AW27" s="179"/>
      <c r="AX27" s="203"/>
      <c r="AY27" s="179"/>
      <c r="AZ27" s="203"/>
      <c r="BA27" s="179"/>
      <c r="BB27" s="203"/>
      <c r="BC27" s="179"/>
      <c r="BD27" s="204"/>
      <c r="BE27" s="175"/>
      <c r="BH27" s="169"/>
      <c r="BI27" s="169"/>
      <c r="BJ27" s="210"/>
    </row>
    <row r="28" spans="1:64" ht="54.75" customHeight="1" x14ac:dyDescent="0.25">
      <c r="A28" s="710"/>
      <c r="B28" s="703"/>
      <c r="C28" s="715"/>
      <c r="D28" s="53" t="s">
        <v>36</v>
      </c>
      <c r="E28" s="9" t="s">
        <v>27</v>
      </c>
      <c r="F28" s="442">
        <f>SUM(J28:U28)</f>
        <v>505</v>
      </c>
      <c r="G28" s="445">
        <v>505</v>
      </c>
      <c r="H28" s="445">
        <v>505</v>
      </c>
      <c r="I28" s="445">
        <v>505</v>
      </c>
      <c r="J28" s="445">
        <v>43</v>
      </c>
      <c r="K28" s="445">
        <v>42</v>
      </c>
      <c r="L28" s="445">
        <v>42</v>
      </c>
      <c r="M28" s="445">
        <v>42</v>
      </c>
      <c r="N28" s="445">
        <v>42</v>
      </c>
      <c r="O28" s="445">
        <v>42</v>
      </c>
      <c r="P28" s="445">
        <v>42</v>
      </c>
      <c r="Q28" s="445">
        <v>42</v>
      </c>
      <c r="R28" s="445">
        <v>42</v>
      </c>
      <c r="S28" s="445">
        <v>42</v>
      </c>
      <c r="T28" s="445">
        <v>42</v>
      </c>
      <c r="U28" s="445">
        <v>42</v>
      </c>
      <c r="AB28" s="210"/>
      <c r="AC28" s="176"/>
      <c r="AD28" s="177"/>
      <c r="AE28" s="173"/>
      <c r="AF28" s="178"/>
      <c r="AG28" s="179"/>
      <c r="AH28" s="178"/>
      <c r="AI28" s="179"/>
      <c r="AJ28" s="178"/>
      <c r="AK28" s="179"/>
      <c r="AL28" s="178"/>
      <c r="AM28" s="179"/>
      <c r="AN28" s="203"/>
      <c r="AO28" s="179"/>
      <c r="AP28" s="203"/>
      <c r="AQ28" s="179"/>
      <c r="AR28" s="203"/>
      <c r="AS28" s="179"/>
      <c r="AT28" s="203"/>
      <c r="AU28" s="179"/>
      <c r="AV28" s="203"/>
      <c r="AW28" s="179"/>
      <c r="AX28" s="203"/>
      <c r="AY28" s="179"/>
      <c r="AZ28" s="203"/>
      <c r="BA28" s="179"/>
      <c r="BB28" s="203"/>
      <c r="BC28" s="179"/>
      <c r="BD28" s="204"/>
      <c r="BE28" s="175"/>
      <c r="BH28" s="169"/>
      <c r="BI28" s="169"/>
      <c r="BJ28" s="210"/>
    </row>
    <row r="29" spans="1:64" ht="54.75" customHeight="1" x14ac:dyDescent="0.25">
      <c r="A29" s="710"/>
      <c r="B29" s="703"/>
      <c r="C29" s="715"/>
      <c r="D29" s="53" t="s">
        <v>37</v>
      </c>
      <c r="E29" s="9" t="s">
        <v>431</v>
      </c>
      <c r="F29" s="442">
        <f>SUM(J29:U29)</f>
        <v>40</v>
      </c>
      <c r="G29" s="445">
        <v>40</v>
      </c>
      <c r="H29" s="445">
        <v>40</v>
      </c>
      <c r="I29" s="445">
        <v>40</v>
      </c>
      <c r="J29" s="445">
        <v>4</v>
      </c>
      <c r="K29" s="445">
        <v>4</v>
      </c>
      <c r="L29" s="445">
        <v>4</v>
      </c>
      <c r="M29" s="445">
        <v>4</v>
      </c>
      <c r="N29" s="445">
        <v>3</v>
      </c>
      <c r="O29" s="445">
        <v>3</v>
      </c>
      <c r="P29" s="445">
        <v>3</v>
      </c>
      <c r="Q29" s="445">
        <v>3</v>
      </c>
      <c r="R29" s="445">
        <v>3</v>
      </c>
      <c r="S29" s="445">
        <v>3</v>
      </c>
      <c r="T29" s="445">
        <v>3</v>
      </c>
      <c r="U29" s="445">
        <v>3</v>
      </c>
      <c r="AC29" s="176"/>
      <c r="AD29" s="177"/>
      <c r="AE29" s="173"/>
      <c r="AF29" s="178"/>
      <c r="AG29" s="179"/>
      <c r="AH29" s="178"/>
      <c r="AI29" s="179"/>
      <c r="AJ29" s="178"/>
      <c r="AK29" s="179"/>
      <c r="AL29" s="178"/>
      <c r="AM29" s="179"/>
      <c r="AN29" s="203"/>
      <c r="AO29" s="179"/>
      <c r="AP29" s="203"/>
      <c r="AQ29" s="179"/>
      <c r="AR29" s="203"/>
      <c r="AS29" s="179"/>
      <c r="AT29" s="203"/>
      <c r="AU29" s="179"/>
      <c r="AV29" s="203"/>
      <c r="AW29" s="179"/>
      <c r="AX29" s="203"/>
      <c r="AY29" s="179"/>
      <c r="AZ29" s="203"/>
      <c r="BA29" s="179"/>
      <c r="BB29" s="203"/>
      <c r="BC29" s="179"/>
      <c r="BD29" s="204"/>
      <c r="BE29" s="175"/>
      <c r="BH29" s="169"/>
      <c r="BI29" s="169"/>
      <c r="BJ29" s="210"/>
    </row>
    <row r="30" spans="1:64" ht="54.75" customHeight="1" x14ac:dyDescent="0.25">
      <c r="A30" s="710"/>
      <c r="B30" s="703"/>
      <c r="C30" s="715"/>
      <c r="D30" s="53" t="s">
        <v>533</v>
      </c>
      <c r="E30" s="9" t="s">
        <v>431</v>
      </c>
      <c r="F30" s="442">
        <f>SUM(J30:U30)</f>
        <v>51</v>
      </c>
      <c r="G30" s="445">
        <v>51</v>
      </c>
      <c r="H30" s="445">
        <v>51</v>
      </c>
      <c r="I30" s="445">
        <v>51</v>
      </c>
      <c r="J30" s="445">
        <v>5</v>
      </c>
      <c r="K30" s="445">
        <v>5</v>
      </c>
      <c r="L30" s="445">
        <v>5</v>
      </c>
      <c r="M30" s="445">
        <v>4</v>
      </c>
      <c r="N30" s="445">
        <v>4</v>
      </c>
      <c r="O30" s="445">
        <v>4</v>
      </c>
      <c r="P30" s="445">
        <v>4</v>
      </c>
      <c r="Q30" s="445">
        <v>4</v>
      </c>
      <c r="R30" s="445">
        <v>4</v>
      </c>
      <c r="S30" s="445">
        <v>4</v>
      </c>
      <c r="T30" s="445">
        <v>4</v>
      </c>
      <c r="U30" s="445">
        <v>4</v>
      </c>
      <c r="AC30" s="176"/>
      <c r="AD30" s="177"/>
      <c r="AE30" s="176"/>
      <c r="AF30" s="178"/>
      <c r="AG30" s="179"/>
      <c r="AH30" s="178"/>
      <c r="AI30" s="179"/>
      <c r="AJ30" s="178"/>
      <c r="AK30" s="179"/>
      <c r="AL30" s="178"/>
      <c r="AM30" s="179"/>
      <c r="AN30" s="203"/>
      <c r="AO30" s="179"/>
      <c r="AP30" s="203"/>
      <c r="AQ30" s="179"/>
      <c r="AR30" s="203"/>
      <c r="AS30" s="179"/>
      <c r="AT30" s="203"/>
      <c r="AU30" s="179"/>
      <c r="AV30" s="203"/>
      <c r="AW30" s="179"/>
      <c r="AX30" s="203"/>
      <c r="AY30" s="179"/>
      <c r="AZ30" s="203"/>
      <c r="BA30" s="179"/>
      <c r="BB30" s="203"/>
      <c r="BC30" s="179"/>
      <c r="BD30" s="204"/>
      <c r="BE30" s="175"/>
      <c r="BF30" s="193"/>
      <c r="BH30" s="169"/>
      <c r="BI30" s="169"/>
      <c r="BJ30" s="210"/>
    </row>
    <row r="31" spans="1:64" ht="54.75" customHeight="1" x14ac:dyDescent="0.25">
      <c r="A31" s="710"/>
      <c r="B31" s="703"/>
      <c r="C31" s="715" t="s">
        <v>443</v>
      </c>
      <c r="D31" s="404" t="s">
        <v>439</v>
      </c>
      <c r="E31" s="404"/>
      <c r="F31" s="442">
        <f>SUM(F32:F34)</f>
        <v>4345</v>
      </c>
      <c r="G31" s="403">
        <v>4345</v>
      </c>
      <c r="H31" s="403">
        <v>4345</v>
      </c>
      <c r="I31" s="403">
        <v>4345</v>
      </c>
      <c r="J31" s="405">
        <v>363</v>
      </c>
      <c r="K31" s="405">
        <v>362</v>
      </c>
      <c r="L31" s="405">
        <v>362</v>
      </c>
      <c r="M31" s="405">
        <v>362</v>
      </c>
      <c r="N31" s="405">
        <v>362</v>
      </c>
      <c r="O31" s="405">
        <v>362</v>
      </c>
      <c r="P31" s="405">
        <v>362</v>
      </c>
      <c r="Q31" s="405">
        <v>362</v>
      </c>
      <c r="R31" s="405">
        <v>362</v>
      </c>
      <c r="S31" s="405">
        <v>362</v>
      </c>
      <c r="T31" s="405">
        <v>362</v>
      </c>
      <c r="U31" s="405">
        <v>362</v>
      </c>
      <c r="AC31" s="176">
        <f>+AE31+AF27+AH27+AJ27+AL27+AN27+AP27+AR27+AT27+AV27+AX27+AZ27+BB27</f>
        <v>48478</v>
      </c>
      <c r="AD31" s="177">
        <f>+AG27+AI27+AK27+AM27+AO27+AQ27+AS27+AU27+AW27+AY27+BA27+BC27</f>
        <v>0</v>
      </c>
      <c r="AE31" s="176">
        <v>48478</v>
      </c>
      <c r="AF31" s="178"/>
      <c r="AG31" s="179"/>
      <c r="AH31" s="178"/>
      <c r="AI31" s="179"/>
      <c r="AJ31" s="178"/>
      <c r="AK31" s="179"/>
      <c r="AL31" s="178"/>
      <c r="AM31" s="179"/>
      <c r="AN31" s="203"/>
      <c r="AO31" s="179"/>
      <c r="AP31" s="203"/>
      <c r="AQ31" s="179"/>
      <c r="AR31" s="203"/>
      <c r="AS31" s="179"/>
      <c r="AT31" s="203"/>
      <c r="AU31" s="179"/>
      <c r="AV31" s="203"/>
      <c r="AW31" s="179"/>
      <c r="AX31" s="203"/>
      <c r="AY31" s="179"/>
      <c r="AZ31" s="203"/>
      <c r="BA31" s="179"/>
      <c r="BB31" s="203"/>
      <c r="BC31" s="179"/>
      <c r="BD31" s="204">
        <f t="shared" si="1"/>
        <v>0</v>
      </c>
      <c r="BE31" s="175">
        <f t="shared" si="2"/>
        <v>0</v>
      </c>
      <c r="BH31" s="181">
        <f>+BK31-AC31</f>
        <v>-48478</v>
      </c>
      <c r="BI31" s="181">
        <f>+BL31-AD31</f>
        <v>0</v>
      </c>
      <c r="BJ31" s="208"/>
      <c r="BK31" s="181"/>
      <c r="BL31" s="181"/>
    </row>
    <row r="32" spans="1:64" ht="54.75" customHeight="1" x14ac:dyDescent="0.25">
      <c r="A32" s="710"/>
      <c r="B32" s="703"/>
      <c r="C32" s="715"/>
      <c r="D32" s="53" t="s">
        <v>38</v>
      </c>
      <c r="E32" s="59" t="s">
        <v>27</v>
      </c>
      <c r="F32" s="442">
        <f>SUM(J32:U32)</f>
        <v>2832</v>
      </c>
      <c r="G32" s="449">
        <v>2832</v>
      </c>
      <c r="H32" s="449">
        <v>2832</v>
      </c>
      <c r="I32" s="449">
        <v>2832</v>
      </c>
      <c r="J32" s="445">
        <v>236</v>
      </c>
      <c r="K32" s="445">
        <v>236</v>
      </c>
      <c r="L32" s="445">
        <v>236</v>
      </c>
      <c r="M32" s="445">
        <v>236</v>
      </c>
      <c r="N32" s="445">
        <v>236</v>
      </c>
      <c r="O32" s="445">
        <v>236</v>
      </c>
      <c r="P32" s="445">
        <v>236</v>
      </c>
      <c r="Q32" s="445">
        <v>236</v>
      </c>
      <c r="R32" s="445">
        <v>236</v>
      </c>
      <c r="S32" s="445">
        <v>236</v>
      </c>
      <c r="T32" s="445">
        <v>236</v>
      </c>
      <c r="U32" s="445">
        <v>236</v>
      </c>
      <c r="AC32" s="176"/>
      <c r="AD32" s="177"/>
      <c r="AE32" s="176"/>
      <c r="AF32" s="206"/>
      <c r="AG32" s="179"/>
      <c r="AH32" s="206"/>
      <c r="AI32" s="179"/>
      <c r="AJ32" s="206"/>
      <c r="AK32" s="179"/>
      <c r="AL32" s="206"/>
      <c r="AM32" s="179"/>
      <c r="AN32" s="203"/>
      <c r="AO32" s="179"/>
      <c r="AP32" s="203"/>
      <c r="AQ32" s="179"/>
      <c r="AR32" s="203"/>
      <c r="AS32" s="179"/>
      <c r="AT32" s="203"/>
      <c r="AU32" s="179"/>
      <c r="AV32" s="203"/>
      <c r="AW32" s="179"/>
      <c r="AX32" s="203"/>
      <c r="AY32" s="179"/>
      <c r="AZ32" s="203"/>
      <c r="BA32" s="179"/>
      <c r="BB32" s="203"/>
      <c r="BC32" s="179"/>
      <c r="BD32" s="204"/>
      <c r="BE32" s="175"/>
      <c r="BH32" s="169"/>
      <c r="BI32" s="169"/>
      <c r="BJ32" s="210"/>
    </row>
    <row r="33" spans="1:64" ht="54.75" customHeight="1" x14ac:dyDescent="0.25">
      <c r="A33" s="710"/>
      <c r="B33" s="703"/>
      <c r="C33" s="715"/>
      <c r="D33" s="53" t="s">
        <v>39</v>
      </c>
      <c r="E33" s="9" t="s">
        <v>27</v>
      </c>
      <c r="F33" s="442">
        <f>SUM(J33:U33)</f>
        <v>13</v>
      </c>
      <c r="G33" s="445">
        <v>13</v>
      </c>
      <c r="H33" s="445">
        <v>13</v>
      </c>
      <c r="I33" s="445">
        <v>13</v>
      </c>
      <c r="J33" s="445">
        <v>2</v>
      </c>
      <c r="K33" s="445">
        <v>1</v>
      </c>
      <c r="L33" s="445">
        <v>1</v>
      </c>
      <c r="M33" s="445">
        <v>1</v>
      </c>
      <c r="N33" s="445">
        <v>1</v>
      </c>
      <c r="O33" s="445">
        <v>1</v>
      </c>
      <c r="P33" s="445">
        <v>1</v>
      </c>
      <c r="Q33" s="445">
        <v>1</v>
      </c>
      <c r="R33" s="445">
        <v>1</v>
      </c>
      <c r="S33" s="445">
        <v>1</v>
      </c>
      <c r="T33" s="445">
        <v>1</v>
      </c>
      <c r="U33" s="445">
        <v>1</v>
      </c>
      <c r="AC33" s="176"/>
      <c r="AD33" s="177"/>
      <c r="AE33" s="176"/>
      <c r="AF33" s="206"/>
      <c r="AG33" s="179"/>
      <c r="AH33" s="206"/>
      <c r="AI33" s="179"/>
      <c r="AJ33" s="206"/>
      <c r="AK33" s="179"/>
      <c r="AL33" s="206"/>
      <c r="AM33" s="179"/>
      <c r="AN33" s="203"/>
      <c r="AO33" s="179"/>
      <c r="AP33" s="203"/>
      <c r="AQ33" s="179"/>
      <c r="AR33" s="203"/>
      <c r="AS33" s="179"/>
      <c r="AT33" s="203"/>
      <c r="AU33" s="179"/>
      <c r="AV33" s="203"/>
      <c r="AW33" s="179"/>
      <c r="AX33" s="203"/>
      <c r="AY33" s="179"/>
      <c r="AZ33" s="203"/>
      <c r="BA33" s="179"/>
      <c r="BB33" s="203"/>
      <c r="BC33" s="179"/>
      <c r="BD33" s="204"/>
      <c r="BE33" s="175"/>
      <c r="BH33" s="169"/>
      <c r="BI33" s="169"/>
      <c r="BJ33" s="210"/>
    </row>
    <row r="34" spans="1:64" ht="54.75" customHeight="1" x14ac:dyDescent="0.25">
      <c r="A34" s="710"/>
      <c r="B34" s="704"/>
      <c r="C34" s="715"/>
      <c r="D34" s="53" t="s">
        <v>40</v>
      </c>
      <c r="E34" s="9" t="s">
        <v>27</v>
      </c>
      <c r="F34" s="442">
        <f>SUM(J34:U34)</f>
        <v>1500</v>
      </c>
      <c r="G34" s="450">
        <v>1500</v>
      </c>
      <c r="H34" s="450">
        <v>1500</v>
      </c>
      <c r="I34" s="450">
        <v>1500</v>
      </c>
      <c r="J34" s="448">
        <v>125</v>
      </c>
      <c r="K34" s="448">
        <v>125</v>
      </c>
      <c r="L34" s="448">
        <v>125</v>
      </c>
      <c r="M34" s="448">
        <v>125</v>
      </c>
      <c r="N34" s="448">
        <v>125</v>
      </c>
      <c r="O34" s="448">
        <v>125</v>
      </c>
      <c r="P34" s="448">
        <v>125</v>
      </c>
      <c r="Q34" s="448">
        <v>125</v>
      </c>
      <c r="R34" s="448">
        <v>125</v>
      </c>
      <c r="S34" s="448">
        <v>125</v>
      </c>
      <c r="T34" s="448">
        <v>125</v>
      </c>
      <c r="U34" s="448">
        <v>125</v>
      </c>
      <c r="AC34" s="176"/>
      <c r="AD34" s="177"/>
      <c r="AE34" s="176"/>
      <c r="AF34" s="206"/>
      <c r="AG34" s="179"/>
      <c r="AH34" s="206"/>
      <c r="AI34" s="179"/>
      <c r="AJ34" s="206"/>
      <c r="AK34" s="179"/>
      <c r="AL34" s="206"/>
      <c r="AM34" s="179"/>
      <c r="AN34" s="203"/>
      <c r="AO34" s="179"/>
      <c r="AP34" s="203"/>
      <c r="AQ34" s="179"/>
      <c r="AR34" s="203"/>
      <c r="AS34" s="179"/>
      <c r="AT34" s="203"/>
      <c r="AU34" s="179"/>
      <c r="AV34" s="203"/>
      <c r="AW34" s="179"/>
      <c r="AX34" s="203"/>
      <c r="AY34" s="179"/>
      <c r="AZ34" s="203"/>
      <c r="BA34" s="179"/>
      <c r="BB34" s="203"/>
      <c r="BC34" s="179"/>
      <c r="BD34" s="204"/>
      <c r="BE34" s="175"/>
      <c r="BH34" s="169"/>
      <c r="BI34" s="169"/>
      <c r="BJ34" s="210"/>
    </row>
    <row r="35" spans="1:64" ht="54.75" customHeight="1" x14ac:dyDescent="0.25">
      <c r="A35" s="710"/>
      <c r="B35" s="702" t="s">
        <v>772</v>
      </c>
      <c r="C35" s="723" t="s">
        <v>851</v>
      </c>
      <c r="D35" s="729"/>
      <c r="E35" s="730"/>
      <c r="F35" s="422">
        <f>+F36+F40</f>
        <v>206</v>
      </c>
      <c r="G35" s="444">
        <v>206</v>
      </c>
      <c r="H35" s="444">
        <v>206</v>
      </c>
      <c r="I35" s="444">
        <v>206</v>
      </c>
      <c r="J35" s="444">
        <v>21</v>
      </c>
      <c r="K35" s="444">
        <v>17</v>
      </c>
      <c r="L35" s="444">
        <v>17</v>
      </c>
      <c r="M35" s="444">
        <v>17</v>
      </c>
      <c r="N35" s="444">
        <v>17</v>
      </c>
      <c r="O35" s="444">
        <v>17</v>
      </c>
      <c r="P35" s="444">
        <v>17</v>
      </c>
      <c r="Q35" s="444">
        <v>17</v>
      </c>
      <c r="R35" s="444">
        <v>17</v>
      </c>
      <c r="S35" s="444">
        <v>17</v>
      </c>
      <c r="T35" s="444">
        <v>16</v>
      </c>
      <c r="U35" s="444">
        <v>16</v>
      </c>
      <c r="AC35" s="176"/>
      <c r="AD35" s="177"/>
      <c r="AE35" s="176"/>
      <c r="AF35" s="206"/>
      <c r="AG35" s="179"/>
      <c r="AH35" s="206"/>
      <c r="AI35" s="179"/>
      <c r="AJ35" s="206"/>
      <c r="AK35" s="179"/>
      <c r="AL35" s="206"/>
      <c r="AM35" s="179"/>
      <c r="AN35" s="203"/>
      <c r="AO35" s="179"/>
      <c r="AP35" s="203"/>
      <c r="AQ35" s="179"/>
      <c r="AR35" s="203"/>
      <c r="AS35" s="179"/>
      <c r="AT35" s="203"/>
      <c r="AU35" s="179"/>
      <c r="AV35" s="203"/>
      <c r="AW35" s="179"/>
      <c r="AX35" s="203"/>
      <c r="AY35" s="179"/>
      <c r="AZ35" s="203"/>
      <c r="BA35" s="179"/>
      <c r="BB35" s="203"/>
      <c r="BC35" s="179"/>
      <c r="BD35" s="204"/>
      <c r="BE35" s="175"/>
      <c r="BH35" s="169"/>
      <c r="BI35" s="169"/>
      <c r="BJ35" s="210"/>
    </row>
    <row r="36" spans="1:64" ht="54.75" customHeight="1" x14ac:dyDescent="0.25">
      <c r="A36" s="710"/>
      <c r="B36" s="703"/>
      <c r="C36" s="715" t="s">
        <v>777</v>
      </c>
      <c r="D36" s="404" t="s">
        <v>439</v>
      </c>
      <c r="E36" s="404"/>
      <c r="F36" s="442">
        <f>SUM(F37+F38+F39)</f>
        <v>156</v>
      </c>
      <c r="G36" s="405">
        <v>156</v>
      </c>
      <c r="H36" s="405">
        <v>156</v>
      </c>
      <c r="I36" s="405">
        <v>156</v>
      </c>
      <c r="J36" s="405">
        <v>15</v>
      </c>
      <c r="K36" s="405">
        <v>13</v>
      </c>
      <c r="L36" s="405">
        <v>13</v>
      </c>
      <c r="M36" s="405">
        <v>13</v>
      </c>
      <c r="N36" s="405">
        <v>13</v>
      </c>
      <c r="O36" s="405">
        <v>13</v>
      </c>
      <c r="P36" s="405">
        <v>13</v>
      </c>
      <c r="Q36" s="405">
        <v>13</v>
      </c>
      <c r="R36" s="405">
        <v>13</v>
      </c>
      <c r="S36" s="405">
        <v>13</v>
      </c>
      <c r="T36" s="405">
        <v>12</v>
      </c>
      <c r="U36" s="405">
        <v>12</v>
      </c>
      <c r="AC36" s="176">
        <f>+AE36+AF36+AH36+AJ36+AL36+AN36+AP36+AR36+AT36+AV36+AX36+AZ36+BB36</f>
        <v>2671</v>
      </c>
      <c r="AD36" s="177">
        <f>+AG36+AI36+AK36+AM36+AO36+AQ36+AS36+AU36+AW36+AY36+BA36+BC36</f>
        <v>0</v>
      </c>
      <c r="AE36" s="176">
        <v>2671</v>
      </c>
      <c r="AF36" s="178"/>
      <c r="AG36" s="179"/>
      <c r="AH36" s="178"/>
      <c r="AI36" s="179"/>
      <c r="AJ36" s="178"/>
      <c r="AK36" s="179"/>
      <c r="AL36" s="178"/>
      <c r="AM36" s="179"/>
      <c r="AN36" s="203"/>
      <c r="AO36" s="179"/>
      <c r="AP36" s="203"/>
      <c r="AQ36" s="179"/>
      <c r="AR36" s="203"/>
      <c r="AS36" s="179"/>
      <c r="AT36" s="203"/>
      <c r="AU36" s="179"/>
      <c r="AV36" s="203"/>
      <c r="AW36" s="179"/>
      <c r="AX36" s="203"/>
      <c r="AY36" s="179"/>
      <c r="AZ36" s="203"/>
      <c r="BA36" s="179"/>
      <c r="BB36" s="203"/>
      <c r="BC36" s="179"/>
      <c r="BD36" s="204">
        <f t="shared" si="1"/>
        <v>0</v>
      </c>
      <c r="BE36" s="175">
        <f t="shared" si="2"/>
        <v>0</v>
      </c>
      <c r="BH36" s="181">
        <f>+BK36-AC36</f>
        <v>-2671</v>
      </c>
      <c r="BI36" s="181">
        <f>+BL36-AD36</f>
        <v>0</v>
      </c>
      <c r="BJ36" s="208"/>
      <c r="BK36" s="181"/>
      <c r="BL36" s="181"/>
    </row>
    <row r="37" spans="1:64" ht="54.75" customHeight="1" x14ac:dyDescent="0.25">
      <c r="A37" s="710"/>
      <c r="B37" s="703"/>
      <c r="C37" s="715"/>
      <c r="D37" s="70" t="s">
        <v>538</v>
      </c>
      <c r="E37" s="41" t="s">
        <v>27</v>
      </c>
      <c r="F37" s="442">
        <f>SUM(J37:U37)</f>
        <v>25</v>
      </c>
      <c r="G37" s="445">
        <v>25</v>
      </c>
      <c r="H37" s="445">
        <v>25</v>
      </c>
      <c r="I37" s="445">
        <v>25</v>
      </c>
      <c r="J37" s="445">
        <v>3</v>
      </c>
      <c r="K37" s="445">
        <v>2</v>
      </c>
      <c r="L37" s="445">
        <v>2</v>
      </c>
      <c r="M37" s="445">
        <v>2</v>
      </c>
      <c r="N37" s="445">
        <v>2</v>
      </c>
      <c r="O37" s="445">
        <v>2</v>
      </c>
      <c r="P37" s="445">
        <v>2</v>
      </c>
      <c r="Q37" s="445">
        <v>2</v>
      </c>
      <c r="R37" s="445">
        <v>2</v>
      </c>
      <c r="S37" s="445">
        <v>2</v>
      </c>
      <c r="T37" s="445">
        <v>2</v>
      </c>
      <c r="U37" s="445">
        <v>2</v>
      </c>
      <c r="AC37" s="176"/>
      <c r="AD37" s="177"/>
      <c r="AE37" s="176"/>
      <c r="AF37" s="214"/>
      <c r="AG37" s="215"/>
      <c r="AH37" s="178"/>
      <c r="AI37" s="179"/>
      <c r="AJ37" s="178"/>
      <c r="AK37" s="179"/>
      <c r="AL37" s="178"/>
      <c r="AM37" s="179"/>
      <c r="AN37" s="203"/>
      <c r="AO37" s="179"/>
      <c r="AP37" s="203"/>
      <c r="AQ37" s="179"/>
      <c r="AR37" s="203"/>
      <c r="AS37" s="179"/>
      <c r="AT37" s="203"/>
      <c r="AU37" s="179"/>
      <c r="AV37" s="203"/>
      <c r="AW37" s="179"/>
      <c r="AX37" s="203"/>
      <c r="AY37" s="179"/>
      <c r="AZ37" s="203"/>
      <c r="BA37" s="179"/>
      <c r="BB37" s="203"/>
      <c r="BC37" s="179"/>
      <c r="BD37" s="204"/>
      <c r="BE37" s="175"/>
      <c r="BF37" s="193"/>
      <c r="BH37" s="169"/>
      <c r="BI37" s="169"/>
      <c r="BJ37" s="210"/>
    </row>
    <row r="38" spans="1:64" ht="54.75" customHeight="1" x14ac:dyDescent="0.25">
      <c r="A38" s="710"/>
      <c r="B38" s="703"/>
      <c r="C38" s="715"/>
      <c r="D38" s="71" t="s">
        <v>41</v>
      </c>
      <c r="E38" s="41" t="s">
        <v>27</v>
      </c>
      <c r="F38" s="442">
        <f>SUM(J38:U38)</f>
        <v>13</v>
      </c>
      <c r="G38" s="445">
        <v>13</v>
      </c>
      <c r="H38" s="445">
        <v>13</v>
      </c>
      <c r="I38" s="445">
        <v>13</v>
      </c>
      <c r="J38" s="445">
        <v>2</v>
      </c>
      <c r="K38" s="445">
        <v>1</v>
      </c>
      <c r="L38" s="445">
        <v>1</v>
      </c>
      <c r="M38" s="445">
        <v>1</v>
      </c>
      <c r="N38" s="445">
        <v>1</v>
      </c>
      <c r="O38" s="445">
        <v>1</v>
      </c>
      <c r="P38" s="445">
        <v>1</v>
      </c>
      <c r="Q38" s="445">
        <v>1</v>
      </c>
      <c r="R38" s="445">
        <v>1</v>
      </c>
      <c r="S38" s="445">
        <v>1</v>
      </c>
      <c r="T38" s="445">
        <v>1</v>
      </c>
      <c r="U38" s="445">
        <v>1</v>
      </c>
      <c r="AC38" s="176"/>
      <c r="AD38" s="177"/>
      <c r="AE38" s="176"/>
      <c r="AF38" s="214"/>
      <c r="AG38" s="215"/>
      <c r="AH38" s="178"/>
      <c r="AI38" s="179"/>
      <c r="AJ38" s="178"/>
      <c r="AK38" s="179"/>
      <c r="AL38" s="178"/>
      <c r="AM38" s="179"/>
      <c r="AN38" s="203"/>
      <c r="AO38" s="179"/>
      <c r="AP38" s="203"/>
      <c r="AQ38" s="179"/>
      <c r="AR38" s="203"/>
      <c r="AS38" s="179"/>
      <c r="AT38" s="203"/>
      <c r="AU38" s="179"/>
      <c r="AV38" s="203"/>
      <c r="AW38" s="179"/>
      <c r="AX38" s="203"/>
      <c r="AY38" s="179"/>
      <c r="AZ38" s="203"/>
      <c r="BA38" s="179"/>
      <c r="BB38" s="203"/>
      <c r="BC38" s="179"/>
      <c r="BD38" s="204"/>
      <c r="BE38" s="175"/>
      <c r="BH38" s="169"/>
      <c r="BI38" s="169"/>
      <c r="BJ38" s="210"/>
    </row>
    <row r="39" spans="1:64" ht="54.75" customHeight="1" x14ac:dyDescent="0.25">
      <c r="A39" s="710"/>
      <c r="B39" s="703"/>
      <c r="C39" s="715"/>
      <c r="D39" s="71" t="s">
        <v>42</v>
      </c>
      <c r="E39" s="41" t="s">
        <v>27</v>
      </c>
      <c r="F39" s="442">
        <f>SUM(J39:U39)</f>
        <v>118</v>
      </c>
      <c r="G39" s="445">
        <v>118</v>
      </c>
      <c r="H39" s="445">
        <v>118</v>
      </c>
      <c r="I39" s="445">
        <v>118</v>
      </c>
      <c r="J39" s="445">
        <v>10</v>
      </c>
      <c r="K39" s="445">
        <v>10</v>
      </c>
      <c r="L39" s="445">
        <v>10</v>
      </c>
      <c r="M39" s="445">
        <v>10</v>
      </c>
      <c r="N39" s="445">
        <v>10</v>
      </c>
      <c r="O39" s="445">
        <v>10</v>
      </c>
      <c r="P39" s="445">
        <v>10</v>
      </c>
      <c r="Q39" s="445">
        <v>10</v>
      </c>
      <c r="R39" s="445">
        <v>10</v>
      </c>
      <c r="S39" s="445">
        <v>10</v>
      </c>
      <c r="T39" s="445">
        <v>9</v>
      </c>
      <c r="U39" s="445">
        <v>9</v>
      </c>
      <c r="AC39" s="176"/>
      <c r="AD39" s="177"/>
      <c r="AE39" s="176"/>
      <c r="AF39" s="214"/>
      <c r="AG39" s="215"/>
      <c r="AH39" s="178"/>
      <c r="AI39" s="179"/>
      <c r="AJ39" s="178"/>
      <c r="AK39" s="179"/>
      <c r="AL39" s="178"/>
      <c r="AM39" s="179"/>
      <c r="AN39" s="203"/>
      <c r="AO39" s="179"/>
      <c r="AP39" s="203"/>
      <c r="AQ39" s="179"/>
      <c r="AR39" s="203"/>
      <c r="AS39" s="179"/>
      <c r="AT39" s="203"/>
      <c r="AU39" s="179"/>
      <c r="AV39" s="203"/>
      <c r="AW39" s="179"/>
      <c r="AX39" s="203"/>
      <c r="AY39" s="179"/>
      <c r="AZ39" s="203"/>
      <c r="BA39" s="179"/>
      <c r="BB39" s="203"/>
      <c r="BC39" s="179"/>
      <c r="BD39" s="204"/>
      <c r="BE39" s="175"/>
      <c r="BH39" s="169"/>
      <c r="BI39" s="169"/>
      <c r="BJ39" s="210"/>
    </row>
    <row r="40" spans="1:64" ht="54.75" customHeight="1" x14ac:dyDescent="0.25">
      <c r="A40" s="710"/>
      <c r="B40" s="703"/>
      <c r="C40" s="708" t="s">
        <v>778</v>
      </c>
      <c r="D40" s="404" t="s">
        <v>439</v>
      </c>
      <c r="E40" s="404"/>
      <c r="F40" s="442">
        <f>SUM(F41:F42)</f>
        <v>50</v>
      </c>
      <c r="G40" s="405">
        <v>50</v>
      </c>
      <c r="H40" s="405">
        <v>50</v>
      </c>
      <c r="I40" s="405">
        <v>50</v>
      </c>
      <c r="J40" s="405">
        <v>6</v>
      </c>
      <c r="K40" s="405">
        <v>4</v>
      </c>
      <c r="L40" s="405">
        <v>4</v>
      </c>
      <c r="M40" s="405">
        <v>4</v>
      </c>
      <c r="N40" s="405">
        <v>4</v>
      </c>
      <c r="O40" s="405">
        <v>4</v>
      </c>
      <c r="P40" s="405">
        <v>4</v>
      </c>
      <c r="Q40" s="405">
        <v>4</v>
      </c>
      <c r="R40" s="405">
        <v>4</v>
      </c>
      <c r="S40" s="405">
        <v>4</v>
      </c>
      <c r="T40" s="405">
        <v>4</v>
      </c>
      <c r="U40" s="405">
        <v>4</v>
      </c>
      <c r="AC40" s="176">
        <f>+AE40+AF40+AH40+AJ40+AL40+AN40+AP40+AR40+AT40+AV40+AX40+AZ40+BB40</f>
        <v>0</v>
      </c>
      <c r="AD40" s="177">
        <f>+AG40+AI40+AK40+AM40+AO40+AQ40+AS40+AU40+AW40+AY40+BA40+BC40</f>
        <v>0</v>
      </c>
      <c r="AE40" s="176">
        <v>0</v>
      </c>
      <c r="AF40" s="178"/>
      <c r="AG40" s="179"/>
      <c r="AH40" s="178"/>
      <c r="AI40" s="179"/>
      <c r="AJ40" s="178"/>
      <c r="AK40" s="179"/>
      <c r="AL40" s="178"/>
      <c r="AM40" s="179"/>
      <c r="AN40" s="203"/>
      <c r="AO40" s="179"/>
      <c r="AP40" s="203"/>
      <c r="AQ40" s="179"/>
      <c r="AR40" s="203"/>
      <c r="AS40" s="179"/>
      <c r="AT40" s="203"/>
      <c r="AU40" s="179"/>
      <c r="AV40" s="203"/>
      <c r="AW40" s="179"/>
      <c r="AX40" s="203"/>
      <c r="AY40" s="179"/>
      <c r="AZ40" s="203"/>
      <c r="BA40" s="179"/>
      <c r="BB40" s="203"/>
      <c r="BC40" s="179"/>
      <c r="BD40" s="204">
        <f t="shared" si="1"/>
        <v>0</v>
      </c>
      <c r="BE40" s="175" t="e">
        <f t="shared" si="2"/>
        <v>#DIV/0!</v>
      </c>
      <c r="BH40" s="181">
        <f>+BK40-AC40</f>
        <v>0</v>
      </c>
      <c r="BI40" s="181">
        <f>+BL40-AD40</f>
        <v>0</v>
      </c>
      <c r="BJ40" s="208"/>
      <c r="BK40" s="181"/>
      <c r="BL40" s="181"/>
    </row>
    <row r="41" spans="1:64" ht="54.75" customHeight="1" x14ac:dyDescent="0.25">
      <c r="A41" s="710"/>
      <c r="B41" s="703"/>
      <c r="C41" s="708"/>
      <c r="D41" s="71" t="s">
        <v>43</v>
      </c>
      <c r="E41" s="9" t="s">
        <v>27</v>
      </c>
      <c r="F41" s="442">
        <f>SUM(J41:U41)</f>
        <v>25</v>
      </c>
      <c r="G41" s="445">
        <v>25</v>
      </c>
      <c r="H41" s="121">
        <v>25</v>
      </c>
      <c r="I41" s="121">
        <v>25</v>
      </c>
      <c r="J41" s="445">
        <v>3</v>
      </c>
      <c r="K41" s="445">
        <v>2</v>
      </c>
      <c r="L41" s="445">
        <v>2</v>
      </c>
      <c r="M41" s="445">
        <v>2</v>
      </c>
      <c r="N41" s="445">
        <v>2</v>
      </c>
      <c r="O41" s="445">
        <v>2</v>
      </c>
      <c r="P41" s="445">
        <v>2</v>
      </c>
      <c r="Q41" s="445">
        <v>2</v>
      </c>
      <c r="R41" s="445">
        <v>2</v>
      </c>
      <c r="S41" s="445">
        <v>2</v>
      </c>
      <c r="T41" s="445">
        <v>2</v>
      </c>
      <c r="U41" s="445">
        <v>2</v>
      </c>
      <c r="AC41" s="176"/>
      <c r="AD41" s="177"/>
      <c r="AE41" s="176"/>
      <c r="AF41" s="206"/>
      <c r="AG41" s="179"/>
      <c r="AH41" s="206"/>
      <c r="AI41" s="179"/>
      <c r="AJ41" s="206"/>
      <c r="AK41" s="179"/>
      <c r="AL41" s="206"/>
      <c r="AM41" s="179"/>
      <c r="AN41" s="203"/>
      <c r="AO41" s="179"/>
      <c r="AP41" s="203"/>
      <c r="AQ41" s="179"/>
      <c r="AR41" s="203"/>
      <c r="AS41" s="179"/>
      <c r="AT41" s="203"/>
      <c r="AU41" s="179"/>
      <c r="AV41" s="203"/>
      <c r="AW41" s="179"/>
      <c r="AX41" s="203"/>
      <c r="AY41" s="179"/>
      <c r="AZ41" s="203"/>
      <c r="BA41" s="179"/>
      <c r="BB41" s="203"/>
      <c r="BC41" s="179"/>
      <c r="BD41" s="204"/>
      <c r="BE41" s="175"/>
      <c r="BH41" s="169"/>
      <c r="BI41" s="169"/>
      <c r="BJ41" s="210"/>
    </row>
    <row r="42" spans="1:64" ht="54.75" customHeight="1" x14ac:dyDescent="0.25">
      <c r="A42" s="710"/>
      <c r="B42" s="704"/>
      <c r="C42" s="708"/>
      <c r="D42" s="71" t="s">
        <v>492</v>
      </c>
      <c r="E42" s="9" t="s">
        <v>27</v>
      </c>
      <c r="F42" s="442">
        <f>SUM(J42:U42)</f>
        <v>25</v>
      </c>
      <c r="G42" s="445">
        <v>25</v>
      </c>
      <c r="H42" s="121">
        <v>25</v>
      </c>
      <c r="I42" s="121">
        <v>25</v>
      </c>
      <c r="J42" s="445">
        <v>3</v>
      </c>
      <c r="K42" s="445">
        <v>2</v>
      </c>
      <c r="L42" s="445">
        <v>2</v>
      </c>
      <c r="M42" s="445">
        <v>2</v>
      </c>
      <c r="N42" s="445">
        <v>2</v>
      </c>
      <c r="O42" s="445">
        <v>2</v>
      </c>
      <c r="P42" s="445">
        <v>2</v>
      </c>
      <c r="Q42" s="445">
        <v>2</v>
      </c>
      <c r="R42" s="445">
        <v>2</v>
      </c>
      <c r="S42" s="445">
        <v>2</v>
      </c>
      <c r="T42" s="445">
        <v>2</v>
      </c>
      <c r="U42" s="445">
        <v>2</v>
      </c>
      <c r="AC42" s="176"/>
      <c r="AD42" s="177"/>
      <c r="AE42" s="176"/>
      <c r="AF42" s="206"/>
      <c r="AG42" s="179"/>
      <c r="AH42" s="206"/>
      <c r="AI42" s="179"/>
      <c r="AJ42" s="206"/>
      <c r="AK42" s="179"/>
      <c r="AL42" s="206"/>
      <c r="AM42" s="179"/>
      <c r="AN42" s="203"/>
      <c r="AO42" s="179"/>
      <c r="AP42" s="203"/>
      <c r="AQ42" s="179"/>
      <c r="AR42" s="203"/>
      <c r="AS42" s="179"/>
      <c r="AT42" s="203"/>
      <c r="AU42" s="179"/>
      <c r="AV42" s="203"/>
      <c r="AW42" s="179"/>
      <c r="AX42" s="203"/>
      <c r="AY42" s="179"/>
      <c r="AZ42" s="203"/>
      <c r="BA42" s="179"/>
      <c r="BB42" s="203"/>
      <c r="BC42" s="179"/>
      <c r="BD42" s="204"/>
      <c r="BE42" s="175"/>
      <c r="BH42" s="169"/>
      <c r="BI42" s="169"/>
      <c r="BJ42" s="210"/>
    </row>
    <row r="43" spans="1:64" ht="54.75" customHeight="1" x14ac:dyDescent="0.25">
      <c r="A43" s="710"/>
      <c r="B43" s="708" t="s">
        <v>494</v>
      </c>
      <c r="C43" s="715" t="s">
        <v>496</v>
      </c>
      <c r="D43" s="404" t="s">
        <v>439</v>
      </c>
      <c r="E43" s="404"/>
      <c r="F43" s="442">
        <f>+F44</f>
        <v>13317</v>
      </c>
      <c r="G43" s="403">
        <v>13317</v>
      </c>
      <c r="H43" s="403">
        <v>13317</v>
      </c>
      <c r="I43" s="403">
        <v>13317</v>
      </c>
      <c r="J43" s="403">
        <v>1110</v>
      </c>
      <c r="K43" s="403">
        <v>1110</v>
      </c>
      <c r="L43" s="403">
        <v>1110</v>
      </c>
      <c r="M43" s="403">
        <v>1110</v>
      </c>
      <c r="N43" s="403">
        <v>1110</v>
      </c>
      <c r="O43" s="403">
        <v>1110</v>
      </c>
      <c r="P43" s="403">
        <v>1110</v>
      </c>
      <c r="Q43" s="403">
        <v>1110</v>
      </c>
      <c r="R43" s="403">
        <v>1110</v>
      </c>
      <c r="S43" s="403">
        <v>1109</v>
      </c>
      <c r="T43" s="403">
        <v>1109</v>
      </c>
      <c r="U43" s="403">
        <v>1109</v>
      </c>
      <c r="AC43" s="176">
        <f>+AE43+AF43+AH43+AJ43+AL43+AN43+AP43+AR43+AT43+AV43+AX43+AZ43+BB43</f>
        <v>25657</v>
      </c>
      <c r="AD43" s="177">
        <f>+AG43+AI43+AK43+AM43+AO43+AQ43+AS43+AU43+AW43+AY43+BA43+BC43</f>
        <v>0</v>
      </c>
      <c r="AE43" s="176">
        <v>25657</v>
      </c>
      <c r="AF43" s="206"/>
      <c r="AG43" s="179"/>
      <c r="AH43" s="206"/>
      <c r="AI43" s="179"/>
      <c r="AJ43" s="206"/>
      <c r="AK43" s="179"/>
      <c r="AL43" s="206"/>
      <c r="AM43" s="179"/>
      <c r="AN43" s="203"/>
      <c r="AO43" s="179"/>
      <c r="AP43" s="203"/>
      <c r="AQ43" s="179"/>
      <c r="AR43" s="203"/>
      <c r="AS43" s="179"/>
      <c r="AT43" s="203"/>
      <c r="AU43" s="179"/>
      <c r="AV43" s="203"/>
      <c r="AW43" s="179"/>
      <c r="AX43" s="203"/>
      <c r="AY43" s="179"/>
      <c r="AZ43" s="203"/>
      <c r="BA43" s="179"/>
      <c r="BB43" s="203"/>
      <c r="BC43" s="179"/>
      <c r="BD43" s="204">
        <f t="shared" si="1"/>
        <v>0</v>
      </c>
      <c r="BE43" s="175">
        <f t="shared" si="2"/>
        <v>0</v>
      </c>
      <c r="BH43" s="181">
        <f>+BK43-AC44</f>
        <v>0</v>
      </c>
      <c r="BI43" s="181">
        <f>+BL43-AD44</f>
        <v>0</v>
      </c>
      <c r="BJ43" s="208"/>
      <c r="BK43" s="181"/>
      <c r="BL43" s="181"/>
    </row>
    <row r="44" spans="1:64" ht="54.75" customHeight="1" x14ac:dyDescent="0.25">
      <c r="A44" s="710"/>
      <c r="B44" s="708"/>
      <c r="C44" s="715"/>
      <c r="D44" s="49" t="s">
        <v>553</v>
      </c>
      <c r="E44" s="304" t="s">
        <v>27</v>
      </c>
      <c r="F44" s="442">
        <f>SUM(J44:U44)</f>
        <v>13317</v>
      </c>
      <c r="G44" s="449">
        <v>13317</v>
      </c>
      <c r="H44" s="449">
        <v>13317</v>
      </c>
      <c r="I44" s="449">
        <v>13317</v>
      </c>
      <c r="J44" s="125">
        <v>1110</v>
      </c>
      <c r="K44" s="125">
        <v>1110</v>
      </c>
      <c r="L44" s="125">
        <v>1110</v>
      </c>
      <c r="M44" s="125">
        <v>1110</v>
      </c>
      <c r="N44" s="125">
        <v>1110</v>
      </c>
      <c r="O44" s="125">
        <v>1110</v>
      </c>
      <c r="P44" s="125">
        <v>1110</v>
      </c>
      <c r="Q44" s="125">
        <v>1110</v>
      </c>
      <c r="R44" s="125">
        <v>1110</v>
      </c>
      <c r="S44" s="125">
        <v>1109</v>
      </c>
      <c r="T44" s="125">
        <v>1109</v>
      </c>
      <c r="U44" s="125">
        <v>1109</v>
      </c>
      <c r="AC44" s="176"/>
      <c r="AD44" s="177"/>
      <c r="AE44" s="176"/>
      <c r="AF44" s="178"/>
      <c r="AG44" s="179"/>
      <c r="AH44" s="178"/>
      <c r="AI44" s="179"/>
      <c r="AJ44" s="178"/>
      <c r="AK44" s="179"/>
      <c r="AL44" s="178"/>
      <c r="AM44" s="179"/>
      <c r="AN44" s="203"/>
      <c r="AO44" s="179"/>
      <c r="AP44" s="203"/>
      <c r="AQ44" s="179"/>
      <c r="AR44" s="203"/>
      <c r="AS44" s="179"/>
      <c r="AT44" s="203"/>
      <c r="AU44" s="179"/>
      <c r="AV44" s="203"/>
      <c r="AW44" s="179"/>
      <c r="AX44" s="203"/>
      <c r="AY44" s="179"/>
      <c r="AZ44" s="203"/>
      <c r="BA44" s="179"/>
      <c r="BB44" s="203"/>
      <c r="BC44" s="179"/>
      <c r="BD44" s="204"/>
      <c r="BE44" s="175"/>
    </row>
    <row r="45" spans="1:64" ht="54.75" customHeight="1" x14ac:dyDescent="0.25">
      <c r="A45" s="710"/>
      <c r="B45" s="708" t="s">
        <v>773</v>
      </c>
      <c r="C45" s="708" t="s">
        <v>461</v>
      </c>
      <c r="D45" s="404" t="s">
        <v>439</v>
      </c>
      <c r="E45" s="404"/>
      <c r="F45" s="442">
        <f>SUM(F46:F48)</f>
        <v>44769</v>
      </c>
      <c r="G45" s="403">
        <v>44769</v>
      </c>
      <c r="H45" s="403">
        <v>44769</v>
      </c>
      <c r="I45" s="403">
        <v>44769</v>
      </c>
      <c r="J45" s="403">
        <v>3732</v>
      </c>
      <c r="K45" s="403">
        <v>3731</v>
      </c>
      <c r="L45" s="403">
        <v>3731</v>
      </c>
      <c r="M45" s="403">
        <v>3731</v>
      </c>
      <c r="N45" s="403">
        <v>3731</v>
      </c>
      <c r="O45" s="403">
        <v>3731</v>
      </c>
      <c r="P45" s="403">
        <v>3731</v>
      </c>
      <c r="Q45" s="403">
        <v>3731</v>
      </c>
      <c r="R45" s="403">
        <v>3731</v>
      </c>
      <c r="S45" s="403">
        <v>3730</v>
      </c>
      <c r="T45" s="403">
        <v>3730</v>
      </c>
      <c r="U45" s="403">
        <v>3729</v>
      </c>
      <c r="AC45" s="176">
        <f>+AE45+AF45+AH45+AJ45+AL45+AN45+AP45+AR45+AT45+AV45+AX45+AZ45+BB45</f>
        <v>4341731</v>
      </c>
      <c r="AD45" s="177">
        <f>+AG45+AI45+AK45+AM45+AO45+AQ45+AS45+AU45+AW45+AY45+BA45+BC45</f>
        <v>0</v>
      </c>
      <c r="AE45" s="176">
        <v>4341731</v>
      </c>
      <c r="AF45" s="206"/>
      <c r="AG45" s="179"/>
      <c r="AH45" s="206"/>
      <c r="AI45" s="179"/>
      <c r="AJ45" s="206"/>
      <c r="AK45" s="179"/>
      <c r="AL45" s="206"/>
      <c r="AM45" s="179"/>
      <c r="AN45" s="203"/>
      <c r="AO45" s="179"/>
      <c r="AP45" s="203"/>
      <c r="AQ45" s="179"/>
      <c r="AR45" s="203"/>
      <c r="AS45" s="179"/>
      <c r="AT45" s="203"/>
      <c r="AU45" s="179"/>
      <c r="AV45" s="203"/>
      <c r="AW45" s="179"/>
      <c r="AX45" s="203"/>
      <c r="AY45" s="179"/>
      <c r="AZ45" s="203"/>
      <c r="BA45" s="179"/>
      <c r="BB45" s="203"/>
      <c r="BC45" s="179"/>
      <c r="BD45" s="204">
        <f t="shared" si="1"/>
        <v>0</v>
      </c>
      <c r="BE45" s="175">
        <f t="shared" si="2"/>
        <v>0</v>
      </c>
      <c r="BH45" s="181">
        <f>+BK45-AC46</f>
        <v>0</v>
      </c>
      <c r="BI45" s="181">
        <f>+BL45-AD46</f>
        <v>0</v>
      </c>
      <c r="BJ45" s="208"/>
      <c r="BK45" s="181"/>
      <c r="BL45" s="181"/>
    </row>
    <row r="46" spans="1:64" ht="54.75" customHeight="1" x14ac:dyDescent="0.25">
      <c r="A46" s="710"/>
      <c r="B46" s="708"/>
      <c r="C46" s="708"/>
      <c r="D46" s="53" t="s">
        <v>18</v>
      </c>
      <c r="E46" s="59" t="s">
        <v>19</v>
      </c>
      <c r="F46" s="442">
        <f t="shared" ref="F46:F53" si="3">SUM(J46:U46)</f>
        <v>14481</v>
      </c>
      <c r="G46" s="449">
        <v>14481</v>
      </c>
      <c r="H46" s="449">
        <v>14481</v>
      </c>
      <c r="I46" s="449">
        <v>14481</v>
      </c>
      <c r="J46" s="449">
        <v>1207</v>
      </c>
      <c r="K46" s="449">
        <v>1207</v>
      </c>
      <c r="L46" s="449">
        <v>1207</v>
      </c>
      <c r="M46" s="449">
        <v>1207</v>
      </c>
      <c r="N46" s="449">
        <v>1207</v>
      </c>
      <c r="O46" s="449">
        <v>1207</v>
      </c>
      <c r="P46" s="449">
        <v>1207</v>
      </c>
      <c r="Q46" s="449">
        <v>1207</v>
      </c>
      <c r="R46" s="449">
        <v>1207</v>
      </c>
      <c r="S46" s="449">
        <v>1206</v>
      </c>
      <c r="T46" s="449">
        <v>1206</v>
      </c>
      <c r="U46" s="449">
        <v>1206</v>
      </c>
      <c r="AC46" s="176"/>
      <c r="AD46" s="177"/>
      <c r="AE46" s="176"/>
      <c r="AF46" s="206"/>
      <c r="AG46" s="179"/>
      <c r="AH46" s="206"/>
      <c r="AI46" s="179"/>
      <c r="AJ46" s="206"/>
      <c r="AK46" s="179"/>
      <c r="AL46" s="206"/>
      <c r="AM46" s="179"/>
      <c r="AN46" s="203"/>
      <c r="AO46" s="179"/>
      <c r="AP46" s="203"/>
      <c r="AQ46" s="179"/>
      <c r="AR46" s="203"/>
      <c r="AS46" s="179"/>
      <c r="AT46" s="203"/>
      <c r="AU46" s="179"/>
      <c r="AV46" s="203"/>
      <c r="AW46" s="179"/>
      <c r="AX46" s="203"/>
      <c r="AY46" s="179"/>
      <c r="AZ46" s="203"/>
      <c r="BA46" s="179"/>
      <c r="BB46" s="203"/>
      <c r="BC46" s="179"/>
      <c r="BD46" s="204"/>
      <c r="BE46" s="175"/>
      <c r="BH46" s="169"/>
      <c r="BI46" s="169"/>
      <c r="BJ46" s="210"/>
    </row>
    <row r="47" spans="1:64" ht="54.75" customHeight="1" x14ac:dyDescent="0.25">
      <c r="A47" s="710"/>
      <c r="B47" s="708"/>
      <c r="C47" s="708"/>
      <c r="D47" s="53" t="s">
        <v>20</v>
      </c>
      <c r="E47" s="59" t="s">
        <v>19</v>
      </c>
      <c r="F47" s="442">
        <f t="shared" si="3"/>
        <v>14833</v>
      </c>
      <c r="G47" s="449">
        <v>14833</v>
      </c>
      <c r="H47" s="449">
        <v>14833</v>
      </c>
      <c r="I47" s="449">
        <v>14833</v>
      </c>
      <c r="J47" s="449">
        <v>1237</v>
      </c>
      <c r="K47" s="449">
        <v>1236</v>
      </c>
      <c r="L47" s="449">
        <v>1236</v>
      </c>
      <c r="M47" s="449">
        <v>1236</v>
      </c>
      <c r="N47" s="449">
        <v>1236</v>
      </c>
      <c r="O47" s="449">
        <v>1236</v>
      </c>
      <c r="P47" s="449">
        <v>1236</v>
      </c>
      <c r="Q47" s="449">
        <v>1236</v>
      </c>
      <c r="R47" s="449">
        <v>1236</v>
      </c>
      <c r="S47" s="449">
        <v>1236</v>
      </c>
      <c r="T47" s="449">
        <v>1236</v>
      </c>
      <c r="U47" s="449">
        <v>1236</v>
      </c>
      <c r="AC47" s="176"/>
      <c r="AD47" s="177"/>
      <c r="AE47" s="176"/>
      <c r="AF47" s="178"/>
      <c r="AG47" s="179"/>
      <c r="AH47" s="178"/>
      <c r="AI47" s="179"/>
      <c r="AJ47" s="178"/>
      <c r="AK47" s="179"/>
      <c r="AL47" s="178"/>
      <c r="AM47" s="179"/>
      <c r="AN47" s="203"/>
      <c r="AO47" s="179"/>
      <c r="AP47" s="203"/>
      <c r="AQ47" s="179"/>
      <c r="AR47" s="203"/>
      <c r="AS47" s="179"/>
      <c r="AT47" s="203"/>
      <c r="AU47" s="179"/>
      <c r="AV47" s="203"/>
      <c r="AW47" s="179"/>
      <c r="AX47" s="203"/>
      <c r="AY47" s="179"/>
      <c r="AZ47" s="203"/>
      <c r="BA47" s="179"/>
      <c r="BB47" s="203"/>
      <c r="BC47" s="179"/>
      <c r="BD47" s="204"/>
      <c r="BE47" s="175"/>
      <c r="BH47" s="169"/>
      <c r="BI47" s="169"/>
      <c r="BJ47" s="210"/>
    </row>
    <row r="48" spans="1:64" ht="54.75" customHeight="1" x14ac:dyDescent="0.25">
      <c r="A48" s="710"/>
      <c r="B48" s="708"/>
      <c r="C48" s="708"/>
      <c r="D48" s="53" t="s">
        <v>24</v>
      </c>
      <c r="E48" s="9" t="s">
        <v>19</v>
      </c>
      <c r="F48" s="442">
        <f t="shared" si="3"/>
        <v>15455</v>
      </c>
      <c r="G48" s="449">
        <v>15455</v>
      </c>
      <c r="H48" s="449">
        <v>15455</v>
      </c>
      <c r="I48" s="449">
        <v>15455</v>
      </c>
      <c r="J48" s="449">
        <v>1288</v>
      </c>
      <c r="K48" s="449">
        <v>1288</v>
      </c>
      <c r="L48" s="449">
        <v>1288</v>
      </c>
      <c r="M48" s="449">
        <v>1288</v>
      </c>
      <c r="N48" s="449">
        <v>1288</v>
      </c>
      <c r="O48" s="449">
        <v>1288</v>
      </c>
      <c r="P48" s="449">
        <v>1288</v>
      </c>
      <c r="Q48" s="449">
        <v>1288</v>
      </c>
      <c r="R48" s="449">
        <v>1288</v>
      </c>
      <c r="S48" s="449">
        <v>1288</v>
      </c>
      <c r="T48" s="449">
        <v>1288</v>
      </c>
      <c r="U48" s="449">
        <v>1287</v>
      </c>
      <c r="AC48" s="176"/>
      <c r="AD48" s="177"/>
      <c r="AE48" s="176"/>
      <c r="AF48" s="178"/>
      <c r="AG48" s="179"/>
      <c r="AH48" s="178"/>
      <c r="AI48" s="179"/>
      <c r="AJ48" s="178"/>
      <c r="AK48" s="179"/>
      <c r="AL48" s="178"/>
      <c r="AM48" s="179"/>
      <c r="AN48" s="203"/>
      <c r="AO48" s="179"/>
      <c r="AP48" s="203"/>
      <c r="AQ48" s="179"/>
      <c r="AR48" s="203"/>
      <c r="AS48" s="179"/>
      <c r="AT48" s="203"/>
      <c r="AU48" s="179"/>
      <c r="AV48" s="203"/>
      <c r="AW48" s="179"/>
      <c r="AX48" s="203"/>
      <c r="AY48" s="179"/>
      <c r="AZ48" s="203"/>
      <c r="BA48" s="179"/>
      <c r="BB48" s="203"/>
      <c r="BC48" s="179"/>
      <c r="BD48" s="204"/>
      <c r="BE48" s="175"/>
      <c r="BH48" s="169"/>
      <c r="BI48" s="169"/>
      <c r="BJ48" s="210"/>
    </row>
    <row r="49" spans="1:64" ht="54.75" customHeight="1" x14ac:dyDescent="0.25">
      <c r="A49" s="710"/>
      <c r="B49" s="708"/>
      <c r="C49" s="708"/>
      <c r="D49" s="53" t="s">
        <v>25</v>
      </c>
      <c r="E49" s="9" t="s">
        <v>19</v>
      </c>
      <c r="F49" s="442">
        <f t="shared" si="3"/>
        <v>8642</v>
      </c>
      <c r="G49" s="449">
        <v>8642</v>
      </c>
      <c r="H49" s="449">
        <v>8642</v>
      </c>
      <c r="I49" s="449">
        <v>8642</v>
      </c>
      <c r="J49" s="445">
        <v>722</v>
      </c>
      <c r="K49" s="445">
        <v>720</v>
      </c>
      <c r="L49" s="445">
        <v>720</v>
      </c>
      <c r="M49" s="445">
        <v>720</v>
      </c>
      <c r="N49" s="445">
        <v>720</v>
      </c>
      <c r="O49" s="445">
        <v>720</v>
      </c>
      <c r="P49" s="445">
        <v>720</v>
      </c>
      <c r="Q49" s="445">
        <v>720</v>
      </c>
      <c r="R49" s="445">
        <v>720</v>
      </c>
      <c r="S49" s="445">
        <v>720</v>
      </c>
      <c r="T49" s="445">
        <v>720</v>
      </c>
      <c r="U49" s="445">
        <v>720</v>
      </c>
      <c r="AC49" s="176"/>
      <c r="AD49" s="177"/>
      <c r="AE49" s="176"/>
      <c r="AF49" s="178"/>
      <c r="AG49" s="179"/>
      <c r="AH49" s="178"/>
      <c r="AI49" s="179"/>
      <c r="AJ49" s="178"/>
      <c r="AK49" s="179"/>
      <c r="AL49" s="178"/>
      <c r="AM49" s="179"/>
      <c r="AN49" s="203"/>
      <c r="AO49" s="179"/>
      <c r="AP49" s="203"/>
      <c r="AQ49" s="179"/>
      <c r="AR49" s="203"/>
      <c r="AS49" s="179"/>
      <c r="AT49" s="203"/>
      <c r="AU49" s="179"/>
      <c r="AV49" s="203"/>
      <c r="AW49" s="179"/>
      <c r="AX49" s="203"/>
      <c r="AY49" s="179"/>
      <c r="AZ49" s="203"/>
      <c r="BA49" s="179"/>
      <c r="BB49" s="203"/>
      <c r="BC49" s="179"/>
      <c r="BD49" s="204"/>
      <c r="BE49" s="175"/>
      <c r="BH49" s="169"/>
      <c r="BI49" s="169"/>
      <c r="BJ49" s="210"/>
    </row>
    <row r="50" spans="1:64" ht="54.75" customHeight="1" x14ac:dyDescent="0.25">
      <c r="A50" s="710"/>
      <c r="B50" s="708"/>
      <c r="C50" s="708"/>
      <c r="D50" s="53" t="s">
        <v>21</v>
      </c>
      <c r="E50" s="9" t="s">
        <v>19</v>
      </c>
      <c r="F50" s="442">
        <f>SUM(J50:U50)</f>
        <v>17899</v>
      </c>
      <c r="G50" s="449">
        <v>17899</v>
      </c>
      <c r="H50" s="449">
        <v>17899</v>
      </c>
      <c r="I50" s="449">
        <v>17899</v>
      </c>
      <c r="J50" s="449">
        <v>1492</v>
      </c>
      <c r="K50" s="449">
        <v>1492</v>
      </c>
      <c r="L50" s="449">
        <v>1492</v>
      </c>
      <c r="M50" s="449">
        <v>1492</v>
      </c>
      <c r="N50" s="449">
        <v>1492</v>
      </c>
      <c r="O50" s="449">
        <v>1492</v>
      </c>
      <c r="P50" s="449">
        <v>1492</v>
      </c>
      <c r="Q50" s="449">
        <v>1491</v>
      </c>
      <c r="R50" s="449">
        <v>1491</v>
      </c>
      <c r="S50" s="449">
        <v>1491</v>
      </c>
      <c r="T50" s="449">
        <v>1491</v>
      </c>
      <c r="U50" s="449">
        <v>1491</v>
      </c>
      <c r="AC50" s="176"/>
      <c r="AD50" s="177"/>
      <c r="AE50" s="176"/>
      <c r="AF50" s="178"/>
      <c r="AG50" s="179"/>
      <c r="AH50" s="178"/>
      <c r="AI50" s="179"/>
      <c r="AJ50" s="178"/>
      <c r="AK50" s="179"/>
      <c r="AL50" s="178"/>
      <c r="AM50" s="179"/>
      <c r="AN50" s="203"/>
      <c r="AO50" s="179"/>
      <c r="AP50" s="203"/>
      <c r="AQ50" s="179"/>
      <c r="AR50" s="203"/>
      <c r="AS50" s="179"/>
      <c r="AT50" s="203"/>
      <c r="AU50" s="179"/>
      <c r="AV50" s="203"/>
      <c r="AW50" s="179"/>
      <c r="AX50" s="203"/>
      <c r="AY50" s="179"/>
      <c r="AZ50" s="203"/>
      <c r="BA50" s="179"/>
      <c r="BB50" s="203"/>
      <c r="BC50" s="179"/>
      <c r="BD50" s="204"/>
      <c r="BE50" s="175"/>
      <c r="BF50" s="193"/>
      <c r="BH50" s="169"/>
      <c r="BI50" s="169"/>
      <c r="BJ50" s="210"/>
    </row>
    <row r="51" spans="1:64" ht="54.75" customHeight="1" x14ac:dyDescent="0.25">
      <c r="A51" s="710"/>
      <c r="B51" s="708"/>
      <c r="C51" s="708"/>
      <c r="D51" s="13" t="s">
        <v>22</v>
      </c>
      <c r="E51" s="9" t="s">
        <v>19</v>
      </c>
      <c r="F51" s="442">
        <f>SUM(J51:U51)</f>
        <v>6395</v>
      </c>
      <c r="G51" s="449">
        <v>6395</v>
      </c>
      <c r="H51" s="449">
        <v>6395</v>
      </c>
      <c r="I51" s="449">
        <v>6395</v>
      </c>
      <c r="J51" s="445">
        <v>533</v>
      </c>
      <c r="K51" s="445">
        <v>533</v>
      </c>
      <c r="L51" s="445">
        <v>533</v>
      </c>
      <c r="M51" s="445">
        <v>533</v>
      </c>
      <c r="N51" s="445">
        <v>533</v>
      </c>
      <c r="O51" s="445">
        <v>533</v>
      </c>
      <c r="P51" s="445">
        <v>533</v>
      </c>
      <c r="Q51" s="445">
        <v>533</v>
      </c>
      <c r="R51" s="445">
        <v>533</v>
      </c>
      <c r="S51" s="445">
        <v>533</v>
      </c>
      <c r="T51" s="445">
        <v>533</v>
      </c>
      <c r="U51" s="445">
        <v>532</v>
      </c>
      <c r="AC51" s="176"/>
      <c r="AD51" s="177"/>
      <c r="AE51" s="176"/>
      <c r="AF51" s="178"/>
      <c r="AG51" s="179"/>
      <c r="AH51" s="178"/>
      <c r="AI51" s="179"/>
      <c r="AJ51" s="178"/>
      <c r="AK51" s="179"/>
      <c r="AL51" s="178"/>
      <c r="AM51" s="179"/>
      <c r="AN51" s="203"/>
      <c r="AO51" s="179"/>
      <c r="AP51" s="203"/>
      <c r="AQ51" s="179"/>
      <c r="AR51" s="203"/>
      <c r="AS51" s="179"/>
      <c r="AT51" s="203"/>
      <c r="AU51" s="179"/>
      <c r="AV51" s="203"/>
      <c r="AW51" s="179"/>
      <c r="AX51" s="203"/>
      <c r="AY51" s="179"/>
      <c r="AZ51" s="203"/>
      <c r="BA51" s="179"/>
      <c r="BB51" s="203"/>
      <c r="BC51" s="179"/>
      <c r="BD51" s="204"/>
      <c r="BE51" s="175"/>
      <c r="BH51" s="169"/>
      <c r="BI51" s="169"/>
      <c r="BJ51" s="210"/>
    </row>
    <row r="52" spans="1:64" ht="54.75" customHeight="1" x14ac:dyDescent="0.25">
      <c r="A52" s="710"/>
      <c r="B52" s="708"/>
      <c r="C52" s="708"/>
      <c r="D52" s="13" t="s">
        <v>442</v>
      </c>
      <c r="E52" s="9" t="s">
        <v>19</v>
      </c>
      <c r="F52" s="442">
        <f t="shared" si="3"/>
        <v>10</v>
      </c>
      <c r="G52" s="445">
        <v>10</v>
      </c>
      <c r="H52" s="445">
        <v>10</v>
      </c>
      <c r="I52" s="445">
        <v>10</v>
      </c>
      <c r="J52" s="445">
        <v>1</v>
      </c>
      <c r="K52" s="445">
        <v>1</v>
      </c>
      <c r="L52" s="445">
        <v>1</v>
      </c>
      <c r="M52" s="445">
        <v>1</v>
      </c>
      <c r="N52" s="445">
        <v>1</v>
      </c>
      <c r="O52" s="445">
        <v>1</v>
      </c>
      <c r="P52" s="445">
        <v>1</v>
      </c>
      <c r="Q52" s="445">
        <v>1</v>
      </c>
      <c r="R52" s="445">
        <v>1</v>
      </c>
      <c r="S52" s="445">
        <v>1</v>
      </c>
      <c r="T52" s="445">
        <v>0</v>
      </c>
      <c r="U52" s="445">
        <v>0</v>
      </c>
      <c r="AC52" s="176"/>
      <c r="AD52" s="177"/>
      <c r="AE52" s="176"/>
      <c r="AF52" s="178"/>
      <c r="AG52" s="179"/>
      <c r="AH52" s="178"/>
      <c r="AI52" s="179"/>
      <c r="AJ52" s="178"/>
      <c r="AK52" s="179"/>
      <c r="AL52" s="178"/>
      <c r="AM52" s="179"/>
      <c r="AN52" s="203"/>
      <c r="AO52" s="179"/>
      <c r="AP52" s="203"/>
      <c r="AQ52" s="179"/>
      <c r="AR52" s="203"/>
      <c r="AS52" s="179"/>
      <c r="AT52" s="203"/>
      <c r="AU52" s="179"/>
      <c r="AV52" s="203"/>
      <c r="AW52" s="179"/>
      <c r="AX52" s="203"/>
      <c r="AY52" s="179"/>
      <c r="AZ52" s="203"/>
      <c r="BA52" s="179"/>
      <c r="BB52" s="203"/>
      <c r="BC52" s="179"/>
      <c r="BD52" s="204"/>
      <c r="BE52" s="175"/>
      <c r="BH52" s="169"/>
      <c r="BI52" s="169"/>
      <c r="BJ52" s="210"/>
    </row>
    <row r="53" spans="1:64" ht="54.75" customHeight="1" x14ac:dyDescent="0.25">
      <c r="A53" s="710"/>
      <c r="B53" s="708"/>
      <c r="C53" s="708"/>
      <c r="D53" s="13" t="s">
        <v>26</v>
      </c>
      <c r="E53" s="9" t="s">
        <v>27</v>
      </c>
      <c r="F53" s="442">
        <f t="shared" si="3"/>
        <v>12</v>
      </c>
      <c r="G53" s="448">
        <v>12</v>
      </c>
      <c r="H53" s="448">
        <v>12</v>
      </c>
      <c r="I53" s="448">
        <v>12</v>
      </c>
      <c r="J53" s="448">
        <v>1</v>
      </c>
      <c r="K53" s="448">
        <v>1</v>
      </c>
      <c r="L53" s="448">
        <v>1</v>
      </c>
      <c r="M53" s="448">
        <v>1</v>
      </c>
      <c r="N53" s="448">
        <v>1</v>
      </c>
      <c r="O53" s="448">
        <v>1</v>
      </c>
      <c r="P53" s="448">
        <v>1</v>
      </c>
      <c r="Q53" s="448">
        <v>1</v>
      </c>
      <c r="R53" s="448">
        <v>1</v>
      </c>
      <c r="S53" s="448">
        <v>1</v>
      </c>
      <c r="T53" s="448">
        <v>1</v>
      </c>
      <c r="U53" s="448">
        <v>1</v>
      </c>
      <c r="AC53" s="176"/>
      <c r="AD53" s="177"/>
      <c r="AE53" s="176"/>
      <c r="AF53" s="178"/>
      <c r="AG53" s="179"/>
      <c r="AH53" s="178"/>
      <c r="AI53" s="179"/>
      <c r="AJ53" s="178"/>
      <c r="AK53" s="179"/>
      <c r="AL53" s="178"/>
      <c r="AM53" s="179"/>
      <c r="AN53" s="203"/>
      <c r="AO53" s="179"/>
      <c r="AP53" s="203"/>
      <c r="AQ53" s="179"/>
      <c r="AR53" s="203"/>
      <c r="AS53" s="179"/>
      <c r="AT53" s="203"/>
      <c r="AU53" s="179"/>
      <c r="AV53" s="203"/>
      <c r="AW53" s="179"/>
      <c r="AX53" s="203"/>
      <c r="AY53" s="179"/>
      <c r="AZ53" s="203"/>
      <c r="BA53" s="179"/>
      <c r="BB53" s="203"/>
      <c r="BC53" s="179"/>
      <c r="BD53" s="204"/>
      <c r="BE53" s="175"/>
      <c r="BH53" s="169"/>
      <c r="BI53" s="169"/>
      <c r="BJ53" s="210"/>
    </row>
    <row r="54" spans="1:64" ht="54.75" customHeight="1" x14ac:dyDescent="0.25">
      <c r="A54" s="710"/>
      <c r="B54" s="702" t="s">
        <v>774</v>
      </c>
      <c r="C54" s="723" t="s">
        <v>851</v>
      </c>
      <c r="D54" s="729"/>
      <c r="E54" s="730"/>
      <c r="F54" s="422">
        <f>+F55+F59</f>
        <v>54912</v>
      </c>
      <c r="G54" s="421">
        <v>55512</v>
      </c>
      <c r="H54" s="421">
        <v>55512</v>
      </c>
      <c r="I54" s="421">
        <v>55512</v>
      </c>
      <c r="J54" s="421">
        <v>4576</v>
      </c>
      <c r="K54" s="421">
        <v>4576</v>
      </c>
      <c r="L54" s="421">
        <v>4576</v>
      </c>
      <c r="M54" s="421">
        <v>4576</v>
      </c>
      <c r="N54" s="421">
        <v>4576</v>
      </c>
      <c r="O54" s="421">
        <v>4576</v>
      </c>
      <c r="P54" s="421">
        <v>4576</v>
      </c>
      <c r="Q54" s="421">
        <v>4576</v>
      </c>
      <c r="R54" s="421">
        <v>4576</v>
      </c>
      <c r="S54" s="421">
        <v>4576</v>
      </c>
      <c r="T54" s="421">
        <v>4576</v>
      </c>
      <c r="U54" s="421">
        <v>4576</v>
      </c>
      <c r="AC54" s="176"/>
      <c r="AD54" s="177"/>
      <c r="AE54" s="176"/>
      <c r="AF54" s="178"/>
      <c r="AG54" s="179"/>
      <c r="AH54" s="178"/>
      <c r="AI54" s="179"/>
      <c r="AJ54" s="178"/>
      <c r="AK54" s="179"/>
      <c r="AL54" s="178"/>
      <c r="AM54" s="179"/>
      <c r="AN54" s="203"/>
      <c r="AO54" s="179"/>
      <c r="AP54" s="203"/>
      <c r="AQ54" s="179"/>
      <c r="AR54" s="203"/>
      <c r="AS54" s="179"/>
      <c r="AT54" s="203"/>
      <c r="AU54" s="179"/>
      <c r="AV54" s="203"/>
      <c r="AW54" s="179"/>
      <c r="AX54" s="203"/>
      <c r="AY54" s="179"/>
      <c r="AZ54" s="203"/>
      <c r="BA54" s="179"/>
      <c r="BB54" s="203"/>
      <c r="BC54" s="179"/>
      <c r="BD54" s="204"/>
      <c r="BE54" s="175"/>
      <c r="BH54" s="169"/>
      <c r="BI54" s="169"/>
      <c r="BJ54" s="210"/>
    </row>
    <row r="55" spans="1:64" ht="54.75" customHeight="1" x14ac:dyDescent="0.25">
      <c r="A55" s="710"/>
      <c r="B55" s="703"/>
      <c r="C55" s="715" t="s">
        <v>28</v>
      </c>
      <c r="D55" s="404" t="s">
        <v>439</v>
      </c>
      <c r="E55" s="404"/>
      <c r="F55" s="442">
        <f>+F57</f>
        <v>37512</v>
      </c>
      <c r="G55" s="403">
        <v>37512</v>
      </c>
      <c r="H55" s="403">
        <v>37512</v>
      </c>
      <c r="I55" s="403">
        <v>37512</v>
      </c>
      <c r="J55" s="403">
        <v>3126</v>
      </c>
      <c r="K55" s="403">
        <v>3126</v>
      </c>
      <c r="L55" s="403">
        <v>3126</v>
      </c>
      <c r="M55" s="403">
        <v>3126</v>
      </c>
      <c r="N55" s="403">
        <v>3126</v>
      </c>
      <c r="O55" s="403">
        <v>3126</v>
      </c>
      <c r="P55" s="403">
        <v>3126</v>
      </c>
      <c r="Q55" s="403">
        <v>3126</v>
      </c>
      <c r="R55" s="403">
        <v>3126</v>
      </c>
      <c r="S55" s="403">
        <v>3126</v>
      </c>
      <c r="T55" s="403">
        <v>3126</v>
      </c>
      <c r="U55" s="403">
        <v>3126</v>
      </c>
      <c r="AC55" s="176">
        <f>+AE55+AF55+AH55+AJ55+AL55+AN55+AP55+AR55+AT55+AV55+AX55+AZ55+BB55</f>
        <v>2693558</v>
      </c>
      <c r="AD55" s="177">
        <f>+AG55+AI55+AK55+AM55+AO55+AQ55+AS55+AU55+AW55+AY55+BA55+BC55</f>
        <v>0</v>
      </c>
      <c r="AE55" s="176">
        <v>2693558</v>
      </c>
      <c r="AF55" s="178"/>
      <c r="AG55" s="179"/>
      <c r="AH55" s="178"/>
      <c r="AI55" s="179"/>
      <c r="AJ55" s="178"/>
      <c r="AK55" s="179"/>
      <c r="AL55" s="178"/>
      <c r="AM55" s="179"/>
      <c r="AN55" s="203"/>
      <c r="AO55" s="179"/>
      <c r="AP55" s="203"/>
      <c r="AQ55" s="179"/>
      <c r="AR55" s="203"/>
      <c r="AS55" s="179"/>
      <c r="AT55" s="203"/>
      <c r="AU55" s="179"/>
      <c r="AV55" s="203"/>
      <c r="AW55" s="179"/>
      <c r="AX55" s="203"/>
      <c r="AY55" s="179"/>
      <c r="AZ55" s="203"/>
      <c r="BA55" s="179"/>
      <c r="BB55" s="203"/>
      <c r="BC55" s="179"/>
      <c r="BD55" s="204">
        <f t="shared" si="1"/>
        <v>0</v>
      </c>
      <c r="BE55" s="175">
        <f t="shared" si="2"/>
        <v>0</v>
      </c>
      <c r="BH55" s="181">
        <f>+BK55-AC55</f>
        <v>-2693558</v>
      </c>
      <c r="BI55" s="181">
        <f>+BL55-AD55</f>
        <v>0</v>
      </c>
      <c r="BJ55" s="208"/>
      <c r="BK55" s="181"/>
      <c r="BL55" s="181"/>
    </row>
    <row r="56" spans="1:64" ht="54.75" customHeight="1" x14ac:dyDescent="0.25">
      <c r="A56" s="710"/>
      <c r="B56" s="703"/>
      <c r="C56" s="715"/>
      <c r="D56" s="53" t="s">
        <v>534</v>
      </c>
      <c r="E56" s="59" t="s">
        <v>575</v>
      </c>
      <c r="F56" s="481">
        <f>SUM(J56:U56)</f>
        <v>111386</v>
      </c>
      <c r="G56" s="449">
        <v>11386</v>
      </c>
      <c r="H56" s="449">
        <v>11386</v>
      </c>
      <c r="I56" s="449">
        <v>11386</v>
      </c>
      <c r="J56" s="445">
        <v>9283</v>
      </c>
      <c r="K56" s="445">
        <v>9283</v>
      </c>
      <c r="L56" s="445">
        <v>9282</v>
      </c>
      <c r="M56" s="445">
        <v>9282</v>
      </c>
      <c r="N56" s="445">
        <v>9282</v>
      </c>
      <c r="O56" s="445">
        <v>9282</v>
      </c>
      <c r="P56" s="445">
        <v>9282</v>
      </c>
      <c r="Q56" s="445">
        <v>9282</v>
      </c>
      <c r="R56" s="445">
        <v>9282</v>
      </c>
      <c r="S56" s="445">
        <v>9282</v>
      </c>
      <c r="T56" s="445">
        <v>9282</v>
      </c>
      <c r="U56" s="445">
        <v>9282</v>
      </c>
      <c r="AC56" s="176"/>
      <c r="AD56" s="177"/>
      <c r="AE56" s="176"/>
      <c r="AF56" s="178"/>
      <c r="AG56" s="179"/>
      <c r="AH56" s="178"/>
      <c r="AI56" s="179"/>
      <c r="AJ56" s="178"/>
      <c r="AK56" s="179"/>
      <c r="AL56" s="178"/>
      <c r="AM56" s="179"/>
      <c r="AN56" s="203"/>
      <c r="AO56" s="179"/>
      <c r="AP56" s="203"/>
      <c r="AQ56" s="179"/>
      <c r="AR56" s="203"/>
      <c r="AS56" s="179"/>
      <c r="AT56" s="203"/>
      <c r="AU56" s="179"/>
      <c r="AV56" s="203"/>
      <c r="AW56" s="179"/>
      <c r="AX56" s="203"/>
      <c r="AY56" s="179"/>
      <c r="AZ56" s="203"/>
      <c r="BA56" s="179"/>
      <c r="BB56" s="203"/>
      <c r="BC56" s="179"/>
      <c r="BD56" s="204"/>
      <c r="BE56" s="175"/>
      <c r="BH56" s="169"/>
      <c r="BI56" s="169"/>
      <c r="BJ56" s="210"/>
    </row>
    <row r="57" spans="1:64" ht="54.75" customHeight="1" x14ac:dyDescent="0.25">
      <c r="A57" s="710"/>
      <c r="B57" s="703"/>
      <c r="C57" s="715"/>
      <c r="D57" s="53" t="s">
        <v>535</v>
      </c>
      <c r="E57" s="59" t="s">
        <v>29</v>
      </c>
      <c r="F57" s="442">
        <f>SUM(J57:U57)</f>
        <v>37512</v>
      </c>
      <c r="G57" s="449">
        <v>37512</v>
      </c>
      <c r="H57" s="449">
        <v>37512</v>
      </c>
      <c r="I57" s="449">
        <v>37512</v>
      </c>
      <c r="J57" s="449">
        <v>3126</v>
      </c>
      <c r="K57" s="449">
        <v>3126</v>
      </c>
      <c r="L57" s="449">
        <v>3126</v>
      </c>
      <c r="M57" s="449">
        <v>3126</v>
      </c>
      <c r="N57" s="449">
        <v>3126</v>
      </c>
      <c r="O57" s="449">
        <v>3126</v>
      </c>
      <c r="P57" s="449">
        <v>3126</v>
      </c>
      <c r="Q57" s="449">
        <v>3126</v>
      </c>
      <c r="R57" s="449">
        <v>3126</v>
      </c>
      <c r="S57" s="449">
        <v>3126</v>
      </c>
      <c r="T57" s="449">
        <v>3126</v>
      </c>
      <c r="U57" s="449">
        <v>3126</v>
      </c>
      <c r="AC57" s="176"/>
      <c r="AD57" s="177"/>
      <c r="AE57" s="176"/>
      <c r="AF57" s="178"/>
      <c r="AG57" s="179"/>
      <c r="AH57" s="178"/>
      <c r="AI57" s="179"/>
      <c r="AJ57" s="178"/>
      <c r="AK57" s="179"/>
      <c r="AL57" s="178"/>
      <c r="AM57" s="179"/>
      <c r="AN57" s="203"/>
      <c r="AO57" s="179"/>
      <c r="AP57" s="203"/>
      <c r="AQ57" s="179"/>
      <c r="AR57" s="203"/>
      <c r="AS57" s="179"/>
      <c r="AT57" s="203"/>
      <c r="AU57" s="179"/>
      <c r="AV57" s="203"/>
      <c r="AW57" s="179"/>
      <c r="AX57" s="203"/>
      <c r="AY57" s="179"/>
      <c r="AZ57" s="203"/>
      <c r="BA57" s="179"/>
      <c r="BB57" s="203"/>
      <c r="BC57" s="179"/>
      <c r="BD57" s="204"/>
      <c r="BE57" s="175"/>
      <c r="BH57" s="169"/>
      <c r="BI57" s="169"/>
      <c r="BJ57" s="210"/>
    </row>
    <row r="58" spans="1:64" ht="54.75" customHeight="1" x14ac:dyDescent="0.25">
      <c r="A58" s="710"/>
      <c r="B58" s="703"/>
      <c r="C58" s="715"/>
      <c r="D58" s="53" t="s">
        <v>536</v>
      </c>
      <c r="E58" s="41" t="s">
        <v>33</v>
      </c>
      <c r="F58" s="442">
        <f>SUM(J58:U58)</f>
        <v>26126</v>
      </c>
      <c r="G58" s="449">
        <v>26126</v>
      </c>
      <c r="H58" s="449">
        <v>26126</v>
      </c>
      <c r="I58" s="449">
        <v>26126</v>
      </c>
      <c r="J58" s="449">
        <v>2178</v>
      </c>
      <c r="K58" s="449">
        <v>2178</v>
      </c>
      <c r="L58" s="449">
        <v>2177</v>
      </c>
      <c r="M58" s="449">
        <v>2177</v>
      </c>
      <c r="N58" s="449">
        <v>2177</v>
      </c>
      <c r="O58" s="449">
        <v>2177</v>
      </c>
      <c r="P58" s="449">
        <v>2177</v>
      </c>
      <c r="Q58" s="449">
        <v>2177</v>
      </c>
      <c r="R58" s="449">
        <v>2177</v>
      </c>
      <c r="S58" s="449">
        <v>2177</v>
      </c>
      <c r="T58" s="449">
        <v>2177</v>
      </c>
      <c r="U58" s="449">
        <v>2177</v>
      </c>
      <c r="AC58" s="176"/>
      <c r="AD58" s="177"/>
      <c r="AE58" s="176"/>
      <c r="AF58" s="178"/>
      <c r="AG58" s="179"/>
      <c r="AH58" s="178"/>
      <c r="AI58" s="179"/>
      <c r="AJ58" s="178"/>
      <c r="AK58" s="179"/>
      <c r="AL58" s="178"/>
      <c r="AM58" s="179"/>
      <c r="AN58" s="203"/>
      <c r="AO58" s="179"/>
      <c r="AP58" s="203"/>
      <c r="AQ58" s="179"/>
      <c r="AR58" s="203"/>
      <c r="AS58" s="179"/>
      <c r="AT58" s="203"/>
      <c r="AU58" s="179"/>
      <c r="AV58" s="203"/>
      <c r="AW58" s="179"/>
      <c r="AX58" s="203"/>
      <c r="AY58" s="179"/>
      <c r="AZ58" s="203"/>
      <c r="BA58" s="179"/>
      <c r="BB58" s="203"/>
      <c r="BC58" s="179"/>
      <c r="BD58" s="204"/>
      <c r="BE58" s="175"/>
      <c r="BH58" s="169"/>
      <c r="BI58" s="169"/>
      <c r="BJ58" s="210"/>
    </row>
    <row r="59" spans="1:64" ht="54.75" customHeight="1" x14ac:dyDescent="0.25">
      <c r="A59" s="710"/>
      <c r="B59" s="703"/>
      <c r="C59" s="702" t="s">
        <v>30</v>
      </c>
      <c r="D59" s="404" t="s">
        <v>439</v>
      </c>
      <c r="E59" s="404"/>
      <c r="F59" s="442">
        <f>+F60</f>
        <v>17400</v>
      </c>
      <c r="G59" s="403">
        <v>18000</v>
      </c>
      <c r="H59" s="403">
        <v>18000</v>
      </c>
      <c r="I59" s="403">
        <v>18000</v>
      </c>
      <c r="J59" s="403">
        <v>1450</v>
      </c>
      <c r="K59" s="403">
        <v>1450</v>
      </c>
      <c r="L59" s="403">
        <v>1450</v>
      </c>
      <c r="M59" s="403">
        <v>1450</v>
      </c>
      <c r="N59" s="403">
        <v>1450</v>
      </c>
      <c r="O59" s="403">
        <v>1450</v>
      </c>
      <c r="P59" s="403">
        <v>1450</v>
      </c>
      <c r="Q59" s="403">
        <v>1450</v>
      </c>
      <c r="R59" s="403">
        <v>1450</v>
      </c>
      <c r="S59" s="403">
        <v>1450</v>
      </c>
      <c r="T59" s="403">
        <v>1450</v>
      </c>
      <c r="U59" s="403">
        <v>1450</v>
      </c>
      <c r="AC59" s="176">
        <f>+AE59+AF59+AH59+AJ59+AL59+AN59+AP59+AR59+AT59+AV59+AX59+AZ59+BB59</f>
        <v>2941014</v>
      </c>
      <c r="AD59" s="177">
        <f>+AG59+AI59+AK59+AM59+AO59+AQ59+AS59+AU59+AW59+AY59+BA59+BC59</f>
        <v>0</v>
      </c>
      <c r="AE59" s="176">
        <v>2941014</v>
      </c>
      <c r="AF59" s="178"/>
      <c r="AG59" s="179"/>
      <c r="AH59" s="178"/>
      <c r="AI59" s="179"/>
      <c r="AJ59" s="178"/>
      <c r="AK59" s="179"/>
      <c r="AL59" s="178"/>
      <c r="AM59" s="179"/>
      <c r="AN59" s="203"/>
      <c r="AO59" s="179"/>
      <c r="AP59" s="203"/>
      <c r="AQ59" s="179"/>
      <c r="AR59" s="203"/>
      <c r="AS59" s="179"/>
      <c r="AT59" s="203"/>
      <c r="AU59" s="179"/>
      <c r="AV59" s="203"/>
      <c r="AW59" s="179"/>
      <c r="AX59" s="203"/>
      <c r="AY59" s="179"/>
      <c r="AZ59" s="203"/>
      <c r="BA59" s="179"/>
      <c r="BB59" s="203"/>
      <c r="BC59" s="179"/>
      <c r="BD59" s="204">
        <f t="shared" si="1"/>
        <v>0</v>
      </c>
      <c r="BE59" s="175">
        <f t="shared" si="2"/>
        <v>0</v>
      </c>
      <c r="BF59" s="193"/>
      <c r="BH59" s="181">
        <f>+BK59-AC59</f>
        <v>-2941014</v>
      </c>
      <c r="BI59" s="181">
        <f>+BL59-AD59</f>
        <v>0</v>
      </c>
      <c r="BJ59" s="208"/>
      <c r="BK59" s="181"/>
      <c r="BL59" s="181"/>
    </row>
    <row r="60" spans="1:64" ht="54.75" customHeight="1" x14ac:dyDescent="0.25">
      <c r="A60" s="710"/>
      <c r="B60" s="703"/>
      <c r="C60" s="703"/>
      <c r="D60" s="49" t="s">
        <v>537</v>
      </c>
      <c r="E60" s="41" t="s">
        <v>31</v>
      </c>
      <c r="F60" s="442">
        <f>SUM(J60:U60)</f>
        <v>17400</v>
      </c>
      <c r="G60" s="449">
        <v>18000</v>
      </c>
      <c r="H60" s="449">
        <v>18000</v>
      </c>
      <c r="I60" s="449">
        <v>18000</v>
      </c>
      <c r="J60" s="449">
        <v>1450</v>
      </c>
      <c r="K60" s="449">
        <v>1450</v>
      </c>
      <c r="L60" s="449">
        <v>1450</v>
      </c>
      <c r="M60" s="449">
        <v>1450</v>
      </c>
      <c r="N60" s="449">
        <v>1450</v>
      </c>
      <c r="O60" s="449">
        <v>1450</v>
      </c>
      <c r="P60" s="449">
        <v>1450</v>
      </c>
      <c r="Q60" s="449">
        <v>1450</v>
      </c>
      <c r="R60" s="449">
        <v>1450</v>
      </c>
      <c r="S60" s="449">
        <v>1450</v>
      </c>
      <c r="T60" s="449">
        <v>1450</v>
      </c>
      <c r="U60" s="449">
        <v>1450</v>
      </c>
      <c r="Y60" s="5" t="s">
        <v>521</v>
      </c>
      <c r="AC60" s="176"/>
      <c r="AD60" s="177"/>
      <c r="AE60" s="176"/>
      <c r="AF60" s="178"/>
      <c r="AG60" s="179"/>
      <c r="AH60" s="178"/>
      <c r="AI60" s="179"/>
      <c r="AJ60" s="178"/>
      <c r="AK60" s="179"/>
      <c r="AL60" s="178"/>
      <c r="AM60" s="179"/>
      <c r="AN60" s="203"/>
      <c r="AO60" s="179"/>
      <c r="AP60" s="203"/>
      <c r="AQ60" s="179"/>
      <c r="AR60" s="203"/>
      <c r="AS60" s="179"/>
      <c r="AT60" s="203"/>
      <c r="AU60" s="179"/>
      <c r="AV60" s="203"/>
      <c r="AW60" s="179"/>
      <c r="AX60" s="203"/>
      <c r="AY60" s="179"/>
      <c r="AZ60" s="203"/>
      <c r="BA60" s="179"/>
      <c r="BB60" s="203"/>
      <c r="BC60" s="179"/>
      <c r="BD60" s="204"/>
      <c r="BE60" s="175"/>
      <c r="BH60" s="169"/>
      <c r="BI60" s="169"/>
      <c r="BJ60" s="210"/>
    </row>
    <row r="61" spans="1:64" ht="54.75" customHeight="1" x14ac:dyDescent="0.25">
      <c r="A61" s="710"/>
      <c r="B61" s="703"/>
      <c r="C61" s="703"/>
      <c r="D61" s="49" t="s">
        <v>32</v>
      </c>
      <c r="E61" s="41" t="s">
        <v>33</v>
      </c>
      <c r="F61" s="442">
        <f>SUM(J61:U61)</f>
        <v>29577</v>
      </c>
      <c r="G61" s="449">
        <v>29577</v>
      </c>
      <c r="H61" s="449">
        <v>29577</v>
      </c>
      <c r="I61" s="449">
        <v>29577</v>
      </c>
      <c r="J61" s="449">
        <v>2465</v>
      </c>
      <c r="K61" s="449">
        <v>2465</v>
      </c>
      <c r="L61" s="449">
        <v>2465</v>
      </c>
      <c r="M61" s="449">
        <v>2465</v>
      </c>
      <c r="N61" s="449">
        <v>2465</v>
      </c>
      <c r="O61" s="449">
        <v>2465</v>
      </c>
      <c r="P61" s="449">
        <v>2465</v>
      </c>
      <c r="Q61" s="449">
        <v>2465</v>
      </c>
      <c r="R61" s="449">
        <v>2465</v>
      </c>
      <c r="S61" s="449">
        <v>2464</v>
      </c>
      <c r="T61" s="449">
        <v>2464</v>
      </c>
      <c r="U61" s="449">
        <v>2464</v>
      </c>
      <c r="Y61" t="s">
        <v>620</v>
      </c>
      <c r="AC61" s="176"/>
      <c r="AD61" s="177"/>
      <c r="AE61" s="176"/>
      <c r="AF61" s="178"/>
      <c r="AG61" s="179"/>
      <c r="AH61" s="178"/>
      <c r="AI61" s="179"/>
      <c r="AJ61" s="178"/>
      <c r="AK61" s="179"/>
      <c r="AL61" s="178"/>
      <c r="AM61" s="179"/>
      <c r="AN61" s="203"/>
      <c r="AO61" s="179"/>
      <c r="AP61" s="203"/>
      <c r="AQ61" s="179"/>
      <c r="AR61" s="203"/>
      <c r="AS61" s="179"/>
      <c r="AT61" s="203"/>
      <c r="AU61" s="179"/>
      <c r="AV61" s="203"/>
      <c r="AW61" s="179"/>
      <c r="AX61" s="203"/>
      <c r="AY61" s="179"/>
      <c r="AZ61" s="203"/>
      <c r="BA61" s="179"/>
      <c r="BB61" s="203"/>
      <c r="BC61" s="179"/>
      <c r="BD61" s="204"/>
      <c r="BE61" s="175"/>
      <c r="BH61" s="169"/>
      <c r="BI61" s="169"/>
      <c r="BJ61" s="210"/>
    </row>
    <row r="62" spans="1:64" ht="54.75" customHeight="1" x14ac:dyDescent="0.25">
      <c r="A62" s="710"/>
      <c r="B62" s="395"/>
      <c r="C62" s="395"/>
      <c r="D62" s="377" t="s">
        <v>872</v>
      </c>
      <c r="E62" s="370" t="s">
        <v>625</v>
      </c>
      <c r="F62" s="442">
        <f>SUM(J62:U62)</f>
        <v>10000</v>
      </c>
      <c r="G62" s="449">
        <v>5430</v>
      </c>
      <c r="H62" s="449">
        <v>5430</v>
      </c>
      <c r="I62" s="449">
        <v>5430</v>
      </c>
      <c r="J62" s="445">
        <v>834</v>
      </c>
      <c r="K62" s="445">
        <v>834</v>
      </c>
      <c r="L62" s="445">
        <v>834</v>
      </c>
      <c r="M62" s="445">
        <v>834</v>
      </c>
      <c r="N62" s="445">
        <v>833</v>
      </c>
      <c r="O62" s="445">
        <v>833</v>
      </c>
      <c r="P62" s="445">
        <v>833</v>
      </c>
      <c r="Q62" s="445">
        <v>833</v>
      </c>
      <c r="R62" s="445">
        <v>833</v>
      </c>
      <c r="S62" s="445">
        <v>833</v>
      </c>
      <c r="T62" s="445">
        <v>833</v>
      </c>
      <c r="U62" s="445">
        <v>833</v>
      </c>
      <c r="Y62"/>
      <c r="AC62" s="176"/>
      <c r="AD62" s="177"/>
      <c r="AE62" s="176"/>
      <c r="AF62" s="178"/>
      <c r="AG62" s="179"/>
      <c r="AH62" s="178"/>
      <c r="AI62" s="179"/>
      <c r="AJ62" s="178"/>
      <c r="AK62" s="179"/>
      <c r="AL62" s="178"/>
      <c r="AM62" s="179"/>
      <c r="AN62" s="203"/>
      <c r="AO62" s="179"/>
      <c r="AP62" s="203"/>
      <c r="AQ62" s="179"/>
      <c r="AR62" s="203"/>
      <c r="AS62" s="179"/>
      <c r="AT62" s="203"/>
      <c r="AU62" s="179"/>
      <c r="AV62" s="203"/>
      <c r="AW62" s="179"/>
      <c r="AX62" s="203"/>
      <c r="AY62" s="179"/>
      <c r="AZ62" s="203"/>
      <c r="BA62" s="179"/>
      <c r="BB62" s="203"/>
      <c r="BC62" s="179"/>
      <c r="BD62" s="204"/>
      <c r="BE62" s="175"/>
      <c r="BH62" s="169"/>
      <c r="BI62" s="169"/>
      <c r="BJ62" s="210"/>
    </row>
    <row r="63" spans="1:64" ht="62.25" customHeight="1" x14ac:dyDescent="0.25">
      <c r="A63" s="710"/>
      <c r="B63" s="708" t="s">
        <v>462</v>
      </c>
      <c r="C63" s="715" t="s">
        <v>44</v>
      </c>
      <c r="D63" s="404" t="s">
        <v>439</v>
      </c>
      <c r="E63" s="404"/>
      <c r="F63" s="442">
        <f>+F64</f>
        <v>2393</v>
      </c>
      <c r="G63" s="403">
        <v>2393</v>
      </c>
      <c r="H63" s="403">
        <v>2393</v>
      </c>
      <c r="I63" s="403">
        <v>2393</v>
      </c>
      <c r="J63" s="405">
        <v>200</v>
      </c>
      <c r="K63" s="405">
        <v>200</v>
      </c>
      <c r="L63" s="405">
        <v>200</v>
      </c>
      <c r="M63" s="405">
        <v>200</v>
      </c>
      <c r="N63" s="405">
        <v>200</v>
      </c>
      <c r="O63" s="405">
        <v>199</v>
      </c>
      <c r="P63" s="405">
        <v>199</v>
      </c>
      <c r="Q63" s="405">
        <v>199</v>
      </c>
      <c r="R63" s="405">
        <v>199</v>
      </c>
      <c r="S63" s="405">
        <v>199</v>
      </c>
      <c r="T63" s="405">
        <v>199</v>
      </c>
      <c r="U63" s="405">
        <v>199</v>
      </c>
      <c r="V63" s="44">
        <v>3000891</v>
      </c>
      <c r="Y63" s="5" t="s">
        <v>522</v>
      </c>
      <c r="AC63" s="176">
        <f>+AE63+AF63+AH63+AJ63+AL63+AN63+AP63+AR63+AT63+AV63+AX63+AZ63+BB63</f>
        <v>3500</v>
      </c>
      <c r="AD63" s="177">
        <f>+AG63+AI63+AK63+AM63+AO63+AQ63+AS63+AU63+AW63+AY63+BA63+BC63</f>
        <v>0</v>
      </c>
      <c r="AE63" s="176">
        <v>3500</v>
      </c>
      <c r="AF63" s="178"/>
      <c r="AG63" s="179"/>
      <c r="AH63" s="178"/>
      <c r="AI63" s="179"/>
      <c r="AJ63" s="178"/>
      <c r="AK63" s="179"/>
      <c r="AL63" s="178"/>
      <c r="AM63" s="179"/>
      <c r="AN63" s="203"/>
      <c r="AO63" s="179"/>
      <c r="AP63" s="203"/>
      <c r="AQ63" s="179"/>
      <c r="AR63" s="203"/>
      <c r="AS63" s="179"/>
      <c r="AT63" s="203"/>
      <c r="AU63" s="179"/>
      <c r="AV63" s="203"/>
      <c r="AW63" s="179"/>
      <c r="AX63" s="203"/>
      <c r="AY63" s="179"/>
      <c r="AZ63" s="203"/>
      <c r="BA63" s="179"/>
      <c r="BB63" s="203"/>
      <c r="BC63" s="179"/>
      <c r="BD63" s="204">
        <f t="shared" si="1"/>
        <v>0</v>
      </c>
      <c r="BE63" s="175">
        <f t="shared" si="2"/>
        <v>0</v>
      </c>
      <c r="BH63" s="181">
        <f>+BK63-AC63</f>
        <v>-3500</v>
      </c>
      <c r="BI63" s="181">
        <f>+BL63-AD63</f>
        <v>0</v>
      </c>
      <c r="BJ63" s="208"/>
      <c r="BK63" s="181"/>
      <c r="BL63" s="181"/>
    </row>
    <row r="64" spans="1:64" ht="37.5" customHeight="1" x14ac:dyDescent="0.25">
      <c r="A64" s="710"/>
      <c r="B64" s="708"/>
      <c r="C64" s="715"/>
      <c r="D64" s="49" t="s">
        <v>493</v>
      </c>
      <c r="E64" s="41" t="s">
        <v>27</v>
      </c>
      <c r="F64" s="442">
        <f>SUM(J64:U64)</f>
        <v>2393</v>
      </c>
      <c r="G64" s="449">
        <v>2393</v>
      </c>
      <c r="H64" s="449">
        <v>2393</v>
      </c>
      <c r="I64" s="449">
        <v>2393</v>
      </c>
      <c r="J64" s="445">
        <v>200</v>
      </c>
      <c r="K64" s="445">
        <v>200</v>
      </c>
      <c r="L64" s="445">
        <v>200</v>
      </c>
      <c r="M64" s="445">
        <v>200</v>
      </c>
      <c r="N64" s="445">
        <v>200</v>
      </c>
      <c r="O64" s="445">
        <v>199</v>
      </c>
      <c r="P64" s="445">
        <v>199</v>
      </c>
      <c r="Q64" s="445">
        <v>199</v>
      </c>
      <c r="R64" s="445">
        <v>199</v>
      </c>
      <c r="S64" s="445">
        <v>199</v>
      </c>
      <c r="T64" s="445">
        <v>199</v>
      </c>
      <c r="U64" s="445">
        <v>199</v>
      </c>
      <c r="V64" s="44">
        <v>3000892</v>
      </c>
      <c r="Y64" s="5" t="s">
        <v>523</v>
      </c>
      <c r="AC64" s="176"/>
      <c r="AD64" s="177"/>
      <c r="AE64" s="176"/>
      <c r="AF64" s="178"/>
      <c r="AG64" s="179"/>
      <c r="AH64" s="178"/>
      <c r="AI64" s="179"/>
      <c r="AJ64" s="178"/>
      <c r="AK64" s="84"/>
      <c r="AL64" s="178"/>
      <c r="AM64" s="179"/>
      <c r="AN64" s="203"/>
      <c r="AO64" s="179"/>
      <c r="AP64" s="203"/>
      <c r="AQ64" s="179"/>
      <c r="AR64" s="203"/>
      <c r="AS64" s="179"/>
      <c r="AT64" s="203"/>
      <c r="AU64" s="179"/>
      <c r="AV64" s="203"/>
      <c r="AW64" s="179"/>
      <c r="AX64" s="203"/>
      <c r="AY64" s="179"/>
      <c r="AZ64" s="203"/>
      <c r="BA64" s="179"/>
      <c r="BB64" s="203"/>
      <c r="BC64" s="179"/>
      <c r="BD64" s="204"/>
      <c r="BE64" s="175"/>
      <c r="BH64" s="169"/>
      <c r="BI64" s="169"/>
      <c r="BJ64" s="210"/>
    </row>
    <row r="65" spans="1:64" ht="51.75" customHeight="1" x14ac:dyDescent="0.25">
      <c r="A65" s="710"/>
      <c r="B65" s="708" t="s">
        <v>775</v>
      </c>
      <c r="C65" s="715" t="s">
        <v>779</v>
      </c>
      <c r="D65" s="404" t="s">
        <v>439</v>
      </c>
      <c r="E65" s="404"/>
      <c r="F65" s="442">
        <f>+F66</f>
        <v>1454</v>
      </c>
      <c r="G65" s="403">
        <v>1454</v>
      </c>
      <c r="H65" s="403">
        <v>1454</v>
      </c>
      <c r="I65" s="403">
        <v>1454</v>
      </c>
      <c r="J65" s="405">
        <v>122</v>
      </c>
      <c r="K65" s="405">
        <v>122</v>
      </c>
      <c r="L65" s="405">
        <v>121</v>
      </c>
      <c r="M65" s="405">
        <v>121</v>
      </c>
      <c r="N65" s="405">
        <v>121</v>
      </c>
      <c r="O65" s="405">
        <v>121</v>
      </c>
      <c r="P65" s="405">
        <v>121</v>
      </c>
      <c r="Q65" s="405">
        <v>121</v>
      </c>
      <c r="R65" s="405">
        <v>121</v>
      </c>
      <c r="S65" s="405">
        <v>121</v>
      </c>
      <c r="T65" s="405">
        <v>121</v>
      </c>
      <c r="U65" s="405">
        <v>121</v>
      </c>
      <c r="Y65" s="5" t="s">
        <v>524</v>
      </c>
      <c r="AA65" s="183" t="s">
        <v>17</v>
      </c>
      <c r="AB65" s="184">
        <f>SUM(AC28:AC66)</f>
        <v>10061609</v>
      </c>
      <c r="AC65" s="176">
        <f>+AE65+AF65+AH65+AJ65+AL65+AN65+AP65+AR65+AT65+AV65+AX65+AZ65+BB65</f>
        <v>5000</v>
      </c>
      <c r="AD65" s="177">
        <f>+AG65+AI65+AK65+AM65+AO65+AQ65+AS65+AU65+AW65+AY65+BA65+BC65</f>
        <v>0</v>
      </c>
      <c r="AE65" s="176">
        <v>5000</v>
      </c>
      <c r="AF65" s="216"/>
      <c r="AG65" s="217"/>
      <c r="AH65" s="216"/>
      <c r="AI65" s="217"/>
      <c r="AJ65" s="216"/>
      <c r="AK65" s="85"/>
      <c r="AL65" s="216"/>
      <c r="AM65" s="217"/>
      <c r="AN65" s="218"/>
      <c r="AO65" s="217"/>
      <c r="AP65" s="218"/>
      <c r="AQ65" s="217"/>
      <c r="AR65" s="218"/>
      <c r="AS65" s="217"/>
      <c r="AT65" s="218"/>
      <c r="AU65" s="217"/>
      <c r="AV65" s="218"/>
      <c r="AW65" s="217"/>
      <c r="AX65" s="218"/>
      <c r="AY65" s="217"/>
      <c r="AZ65" s="218"/>
      <c r="BA65" s="217"/>
      <c r="BB65" s="218"/>
      <c r="BC65" s="217"/>
      <c r="BD65" s="204">
        <f t="shared" si="1"/>
        <v>0</v>
      </c>
      <c r="BE65" s="175">
        <f t="shared" si="2"/>
        <v>0</v>
      </c>
      <c r="BH65" s="181">
        <f>+BK65-AC65</f>
        <v>-5000</v>
      </c>
      <c r="BI65" s="181">
        <f>+BL65-AD65</f>
        <v>0</v>
      </c>
      <c r="BJ65" s="208"/>
      <c r="BK65" s="181"/>
      <c r="BL65" s="181"/>
    </row>
    <row r="66" spans="1:64" ht="38.25" customHeight="1" x14ac:dyDescent="0.25">
      <c r="A66" s="711"/>
      <c r="B66" s="708"/>
      <c r="C66" s="715"/>
      <c r="D66" s="49" t="s">
        <v>45</v>
      </c>
      <c r="E66" s="41" t="s">
        <v>27</v>
      </c>
      <c r="F66" s="442">
        <f>SUM(J66:U66)</f>
        <v>1454</v>
      </c>
      <c r="G66" s="449">
        <v>1454</v>
      </c>
      <c r="H66" s="449">
        <v>1454</v>
      </c>
      <c r="I66" s="449">
        <v>1454</v>
      </c>
      <c r="J66" s="445">
        <v>122</v>
      </c>
      <c r="K66" s="445">
        <v>122</v>
      </c>
      <c r="L66" s="445">
        <v>121</v>
      </c>
      <c r="M66" s="445">
        <v>121</v>
      </c>
      <c r="N66" s="445">
        <v>121</v>
      </c>
      <c r="O66" s="445">
        <v>121</v>
      </c>
      <c r="P66" s="445">
        <v>121</v>
      </c>
      <c r="Q66" s="445">
        <v>121</v>
      </c>
      <c r="R66" s="445">
        <v>121</v>
      </c>
      <c r="S66" s="445">
        <v>121</v>
      </c>
      <c r="T66" s="445">
        <v>121</v>
      </c>
      <c r="U66" s="445">
        <v>121</v>
      </c>
      <c r="AA66" s="211" t="s">
        <v>638</v>
      </c>
      <c r="AB66" s="212">
        <f>SUM(AD28:AD66)</f>
        <v>0</v>
      </c>
      <c r="AC66" s="176"/>
      <c r="AD66" s="177"/>
      <c r="AE66" s="176"/>
      <c r="AF66" s="216"/>
      <c r="AG66" s="217"/>
      <c r="AH66" s="216"/>
      <c r="AI66" s="217"/>
      <c r="AJ66" s="216"/>
      <c r="AK66" s="85"/>
      <c r="AL66" s="216"/>
      <c r="AM66" s="217"/>
      <c r="AN66" s="218"/>
      <c r="AO66" s="217"/>
      <c r="AP66" s="218"/>
      <c r="AQ66" s="217"/>
      <c r="AR66" s="218"/>
      <c r="AS66" s="217"/>
      <c r="AT66" s="218"/>
      <c r="AU66" s="217"/>
      <c r="AV66" s="218"/>
      <c r="AW66" s="217"/>
      <c r="AX66" s="218"/>
      <c r="AY66" s="217"/>
      <c r="AZ66" s="218"/>
      <c r="BA66" s="217"/>
      <c r="BB66" s="218"/>
      <c r="BC66" s="217"/>
      <c r="BD66" s="204"/>
      <c r="BE66" s="175"/>
      <c r="BH66" s="169"/>
      <c r="BI66" s="169"/>
      <c r="BJ66" s="210"/>
    </row>
    <row r="67" spans="1:64" ht="12.75" customHeight="1" x14ac:dyDescent="0.25">
      <c r="A67" s="805" t="s">
        <v>622</v>
      </c>
      <c r="B67" s="806"/>
      <c r="C67" s="806"/>
      <c r="D67" s="806"/>
      <c r="E67" s="806"/>
      <c r="F67" s="806"/>
      <c r="G67" s="809"/>
      <c r="H67" s="810"/>
      <c r="I67" s="108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64" ht="12.75" customHeight="1" x14ac:dyDescent="0.25">
      <c r="A68" s="808"/>
      <c r="B68" s="809"/>
      <c r="C68" s="809"/>
      <c r="D68" s="809"/>
      <c r="E68" s="809"/>
      <c r="F68" s="809"/>
      <c r="G68" s="809"/>
      <c r="H68" s="810"/>
      <c r="I68" s="108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</row>
    <row r="69" spans="1:64" ht="12.75" customHeight="1" x14ac:dyDescent="0.25">
      <c r="A69" s="811"/>
      <c r="B69" s="812"/>
      <c r="C69" s="812"/>
      <c r="D69" s="812"/>
      <c r="E69" s="812"/>
      <c r="F69" s="812"/>
      <c r="G69" s="812"/>
      <c r="H69" s="813"/>
      <c r="I69" s="108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</row>
    <row r="70" spans="1:64" x14ac:dyDescent="0.25">
      <c r="A70" s="16"/>
      <c r="B70" s="10"/>
      <c r="C70" s="16"/>
      <c r="D70" s="16"/>
      <c r="E70" s="10"/>
      <c r="F70" s="108"/>
      <c r="G70" s="108"/>
      <c r="H70" s="108"/>
      <c r="I70" s="108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</row>
    <row r="71" spans="1:64" x14ac:dyDescent="0.25">
      <c r="A71" s="16"/>
      <c r="B71" s="10"/>
      <c r="C71" s="16"/>
      <c r="D71" s="16"/>
      <c r="E71" s="10"/>
      <c r="F71" s="108"/>
      <c r="G71" s="108"/>
      <c r="H71" s="108"/>
      <c r="I71" s="108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</row>
    <row r="72" spans="1:64" x14ac:dyDescent="0.25">
      <c r="A72" s="16"/>
      <c r="B72" s="10"/>
      <c r="C72" s="16"/>
      <c r="D72" s="16"/>
      <c r="E72" s="10"/>
      <c r="F72" s="108"/>
      <c r="G72" s="108"/>
      <c r="H72" s="108"/>
      <c r="I72" s="108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</row>
    <row r="73" spans="1:64" x14ac:dyDescent="0.25">
      <c r="A73" s="16"/>
      <c r="B73" s="10"/>
      <c r="C73" s="16"/>
      <c r="D73" s="16"/>
      <c r="E73" s="10"/>
      <c r="F73" s="108"/>
      <c r="G73" s="108"/>
      <c r="H73" s="108"/>
      <c r="I73" s="108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</row>
    <row r="74" spans="1:64" x14ac:dyDescent="0.25">
      <c r="A74" s="16"/>
      <c r="B74" s="10"/>
      <c r="C74" s="16"/>
      <c r="D74" s="16"/>
      <c r="E74" s="10"/>
      <c r="F74" s="108"/>
      <c r="G74" s="108"/>
      <c r="H74" s="108"/>
      <c r="I74" s="108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</row>
    <row r="75" spans="1:64" x14ac:dyDescent="0.25">
      <c r="A75" s="16"/>
      <c r="B75" s="10"/>
      <c r="C75" s="16"/>
      <c r="D75" s="16"/>
      <c r="E75" s="10"/>
      <c r="F75" s="108"/>
      <c r="G75" s="108"/>
      <c r="H75" s="108"/>
      <c r="I75" s="108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</row>
    <row r="76" spans="1:64" x14ac:dyDescent="0.25">
      <c r="A76" s="16"/>
      <c r="B76" s="10"/>
      <c r="C76" s="16"/>
      <c r="D76" s="16"/>
      <c r="E76" s="10"/>
      <c r="F76" s="108"/>
      <c r="G76" s="108"/>
      <c r="H76" s="108"/>
      <c r="I76" s="108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</row>
    <row r="77" spans="1:64" x14ac:dyDescent="0.25">
      <c r="A77" s="16"/>
      <c r="B77" s="15"/>
      <c r="C77" s="16"/>
      <c r="D77" s="16"/>
      <c r="E77" s="17"/>
      <c r="F77" s="111"/>
      <c r="G77" s="112"/>
      <c r="H77" s="112"/>
      <c r="I77" s="112"/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</row>
    <row r="78" spans="1:64" ht="27" customHeight="1" x14ac:dyDescent="0.25">
      <c r="A78" s="18" t="s">
        <v>9</v>
      </c>
      <c r="B78" s="534" t="s">
        <v>10</v>
      </c>
      <c r="C78" s="534"/>
      <c r="D78" s="534"/>
      <c r="E78" s="534"/>
      <c r="F78" s="534"/>
      <c r="G78" s="534"/>
      <c r="H78" s="534"/>
      <c r="I78" s="114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</row>
    <row r="79" spans="1:64" ht="30" customHeight="1" x14ac:dyDescent="0.25">
      <c r="A79" s="16"/>
      <c r="B79" s="406" t="s">
        <v>51</v>
      </c>
      <c r="C79" s="534" t="s">
        <v>834</v>
      </c>
      <c r="D79" s="534"/>
      <c r="E79" s="534"/>
      <c r="F79" s="534"/>
      <c r="G79" s="534"/>
      <c r="H79" s="534"/>
      <c r="I79" s="114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</row>
    <row r="80" spans="1:64" ht="21.75" customHeight="1" x14ac:dyDescent="0.25">
      <c r="A80" s="743" t="s">
        <v>12</v>
      </c>
      <c r="B80" s="746" t="s">
        <v>13</v>
      </c>
      <c r="C80" s="746" t="s">
        <v>14</v>
      </c>
      <c r="D80" s="749" t="s">
        <v>434</v>
      </c>
      <c r="E80" s="749" t="s">
        <v>16</v>
      </c>
      <c r="F80" s="735" t="s">
        <v>924</v>
      </c>
      <c r="G80" s="738" t="s">
        <v>433</v>
      </c>
      <c r="H80" s="739"/>
      <c r="I80" s="739"/>
      <c r="J80" s="740" t="s">
        <v>922</v>
      </c>
      <c r="K80" s="740"/>
      <c r="L80" s="740"/>
      <c r="M80" s="740"/>
      <c r="N80" s="740"/>
      <c r="O80" s="740"/>
      <c r="P80" s="740"/>
      <c r="Q80" s="740"/>
      <c r="R80" s="740"/>
      <c r="S80" s="740"/>
      <c r="T80" s="740"/>
      <c r="U80" s="740"/>
      <c r="AA80" s="79"/>
      <c r="AC80" s="604" t="s">
        <v>640</v>
      </c>
      <c r="AD80" s="166"/>
      <c r="AE80" s="604" t="s">
        <v>640</v>
      </c>
      <c r="AF80" s="599" t="s">
        <v>612</v>
      </c>
      <c r="AG80" s="680"/>
      <c r="AH80" s="680"/>
      <c r="AI80" s="680"/>
      <c r="AJ80" s="680"/>
      <c r="AK80" s="680"/>
      <c r="AL80" s="680"/>
      <c r="AM80" s="680"/>
      <c r="AN80" s="680"/>
      <c r="AO80" s="680"/>
      <c r="AP80" s="680"/>
      <c r="AQ80" s="680"/>
      <c r="AR80" s="680"/>
      <c r="AS80" s="680"/>
      <c r="AT80" s="680"/>
      <c r="AU80" s="680"/>
      <c r="AV80" s="680"/>
      <c r="AW80" s="680"/>
      <c r="AX80" s="680"/>
      <c r="AY80" s="680"/>
      <c r="AZ80" s="680"/>
      <c r="BA80" s="680"/>
      <c r="BB80" s="600"/>
      <c r="BC80" s="167"/>
      <c r="BD80" s="168"/>
      <c r="BE80" s="168"/>
    </row>
    <row r="81" spans="1:65" ht="27.75" customHeight="1" x14ac:dyDescent="0.25">
      <c r="A81" s="744"/>
      <c r="B81" s="747"/>
      <c r="C81" s="747"/>
      <c r="D81" s="749"/>
      <c r="E81" s="749"/>
      <c r="F81" s="736"/>
      <c r="G81" s="741" t="s">
        <v>923</v>
      </c>
      <c r="H81" s="741"/>
      <c r="I81" s="738"/>
      <c r="J81" s="740" t="s">
        <v>526</v>
      </c>
      <c r="K81" s="740"/>
      <c r="L81" s="740"/>
      <c r="M81" s="740"/>
      <c r="N81" s="740"/>
      <c r="O81" s="740"/>
      <c r="P81" s="740"/>
      <c r="Q81" s="740"/>
      <c r="R81" s="740"/>
      <c r="S81" s="740"/>
      <c r="T81" s="740"/>
      <c r="U81" s="740"/>
      <c r="AC81" s="605"/>
      <c r="AD81" s="171"/>
      <c r="AE81" s="605"/>
      <c r="AF81" s="599" t="s">
        <v>600</v>
      </c>
      <c r="AG81" s="600"/>
      <c r="AH81" s="599" t="s">
        <v>601</v>
      </c>
      <c r="AI81" s="600"/>
      <c r="AJ81" s="599" t="s">
        <v>602</v>
      </c>
      <c r="AK81" s="600"/>
      <c r="AL81" s="599" t="s">
        <v>603</v>
      </c>
      <c r="AM81" s="600"/>
      <c r="AN81" s="599" t="s">
        <v>604</v>
      </c>
      <c r="AO81" s="600"/>
      <c r="AP81" s="599" t="s">
        <v>605</v>
      </c>
      <c r="AQ81" s="600"/>
      <c r="AR81" s="599" t="s">
        <v>606</v>
      </c>
      <c r="AS81" s="600"/>
      <c r="AT81" s="599" t="s">
        <v>607</v>
      </c>
      <c r="AU81" s="600"/>
      <c r="AV81" s="599" t="s">
        <v>608</v>
      </c>
      <c r="AW81" s="600"/>
      <c r="AX81" s="599" t="s">
        <v>609</v>
      </c>
      <c r="AY81" s="600"/>
      <c r="AZ81" s="599" t="s">
        <v>610</v>
      </c>
      <c r="BA81" s="600"/>
      <c r="BB81" s="599" t="s">
        <v>611</v>
      </c>
      <c r="BC81" s="600"/>
      <c r="BD81" s="682" t="s">
        <v>614</v>
      </c>
      <c r="BE81" s="683" t="s">
        <v>613</v>
      </c>
      <c r="BH81" s="169"/>
      <c r="BI81" s="169"/>
      <c r="BJ81" s="210"/>
    </row>
    <row r="82" spans="1:65" ht="27" customHeight="1" x14ac:dyDescent="0.25">
      <c r="A82" s="744"/>
      <c r="B82" s="747"/>
      <c r="C82" s="747"/>
      <c r="D82" s="749"/>
      <c r="E82" s="749"/>
      <c r="F82" s="736"/>
      <c r="G82" s="733">
        <v>2025</v>
      </c>
      <c r="H82" s="733">
        <v>2026</v>
      </c>
      <c r="I82" s="733">
        <v>2027</v>
      </c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AC82" s="605"/>
      <c r="AD82" s="171"/>
      <c r="AE82" s="605"/>
      <c r="AF82" s="598" t="s">
        <v>615</v>
      </c>
      <c r="AG82" s="596" t="s">
        <v>616</v>
      </c>
      <c r="AH82" s="598" t="s">
        <v>615</v>
      </c>
      <c r="AI82" s="596" t="s">
        <v>616</v>
      </c>
      <c r="AJ82" s="598" t="s">
        <v>615</v>
      </c>
      <c r="AK82" s="596" t="s">
        <v>616</v>
      </c>
      <c r="AL82" s="598" t="s">
        <v>615</v>
      </c>
      <c r="AM82" s="596" t="s">
        <v>616</v>
      </c>
      <c r="AN82" s="598" t="s">
        <v>615</v>
      </c>
      <c r="AO82" s="596" t="s">
        <v>616</v>
      </c>
      <c r="AP82" s="598" t="s">
        <v>615</v>
      </c>
      <c r="AQ82" s="596" t="s">
        <v>616</v>
      </c>
      <c r="AR82" s="598" t="s">
        <v>615</v>
      </c>
      <c r="AS82" s="596" t="s">
        <v>616</v>
      </c>
      <c r="AT82" s="598" t="s">
        <v>615</v>
      </c>
      <c r="AU82" s="596" t="s">
        <v>616</v>
      </c>
      <c r="AV82" s="598" t="s">
        <v>615</v>
      </c>
      <c r="AW82" s="596" t="s">
        <v>616</v>
      </c>
      <c r="AX82" s="598" t="s">
        <v>615</v>
      </c>
      <c r="AY82" s="596" t="s">
        <v>616</v>
      </c>
      <c r="AZ82" s="598" t="s">
        <v>615</v>
      </c>
      <c r="BA82" s="596" t="s">
        <v>616</v>
      </c>
      <c r="BB82" s="598" t="s">
        <v>615</v>
      </c>
      <c r="BC82" s="596" t="s">
        <v>616</v>
      </c>
      <c r="BD82" s="682"/>
      <c r="BE82" s="683"/>
      <c r="BH82" s="169"/>
      <c r="BI82" s="169"/>
      <c r="BJ82" s="210"/>
    </row>
    <row r="83" spans="1:65" ht="51" customHeight="1" x14ac:dyDescent="0.25">
      <c r="A83" s="745"/>
      <c r="B83" s="748"/>
      <c r="C83" s="748"/>
      <c r="D83" s="749"/>
      <c r="E83" s="749"/>
      <c r="F83" s="737"/>
      <c r="G83" s="750"/>
      <c r="H83" s="750"/>
      <c r="I83" s="750"/>
      <c r="J83" s="443" t="s">
        <v>499</v>
      </c>
      <c r="K83" s="443" t="s">
        <v>500</v>
      </c>
      <c r="L83" s="443" t="s">
        <v>501</v>
      </c>
      <c r="M83" s="443" t="s">
        <v>502</v>
      </c>
      <c r="N83" s="443" t="s">
        <v>503</v>
      </c>
      <c r="O83" s="443" t="s">
        <v>504</v>
      </c>
      <c r="P83" s="443" t="s">
        <v>505</v>
      </c>
      <c r="Q83" s="443" t="s">
        <v>506</v>
      </c>
      <c r="R83" s="443" t="s">
        <v>507</v>
      </c>
      <c r="S83" s="443" t="s">
        <v>508</v>
      </c>
      <c r="T83" s="443" t="s">
        <v>509</v>
      </c>
      <c r="U83" s="443" t="s">
        <v>510</v>
      </c>
      <c r="AC83" s="606"/>
      <c r="AD83" s="174"/>
      <c r="AE83" s="606"/>
      <c r="AF83" s="598"/>
      <c r="AG83" s="597"/>
      <c r="AH83" s="598"/>
      <c r="AI83" s="597"/>
      <c r="AJ83" s="598"/>
      <c r="AK83" s="597"/>
      <c r="AL83" s="598"/>
      <c r="AM83" s="597"/>
      <c r="AN83" s="598"/>
      <c r="AO83" s="597"/>
      <c r="AP83" s="598"/>
      <c r="AQ83" s="597"/>
      <c r="AR83" s="598"/>
      <c r="AS83" s="597"/>
      <c r="AT83" s="598"/>
      <c r="AU83" s="597"/>
      <c r="AV83" s="598"/>
      <c r="AW83" s="597"/>
      <c r="AX83" s="598"/>
      <c r="AY83" s="597"/>
      <c r="AZ83" s="598"/>
      <c r="BA83" s="597"/>
      <c r="BB83" s="598"/>
      <c r="BC83" s="597"/>
      <c r="BD83" s="682"/>
      <c r="BE83" s="683"/>
      <c r="BH83" s="169"/>
      <c r="BI83" s="169"/>
      <c r="BJ83" s="210"/>
    </row>
    <row r="84" spans="1:65" s="46" customFormat="1" ht="53.25" customHeight="1" x14ac:dyDescent="0.25">
      <c r="A84" s="819" t="s">
        <v>581</v>
      </c>
      <c r="B84" s="720" t="s">
        <v>446</v>
      </c>
      <c r="C84" s="702" t="s">
        <v>666</v>
      </c>
      <c r="D84" s="404" t="s">
        <v>439</v>
      </c>
      <c r="E84" s="404"/>
      <c r="F84" s="415">
        <f>+F85+F86</f>
        <v>4</v>
      </c>
      <c r="G84" s="415">
        <f t="shared" ref="G84:U84" si="4">+G85+G86</f>
        <v>4</v>
      </c>
      <c r="H84" s="415">
        <f t="shared" si="4"/>
        <v>4</v>
      </c>
      <c r="I84" s="415">
        <f t="shared" si="4"/>
        <v>0</v>
      </c>
      <c r="J84" s="415">
        <f t="shared" si="4"/>
        <v>0</v>
      </c>
      <c r="K84" s="415">
        <f t="shared" si="4"/>
        <v>0</v>
      </c>
      <c r="L84" s="415">
        <f t="shared" si="4"/>
        <v>1</v>
      </c>
      <c r="M84" s="415">
        <f t="shared" si="4"/>
        <v>0</v>
      </c>
      <c r="N84" s="415">
        <f t="shared" si="4"/>
        <v>0</v>
      </c>
      <c r="O84" s="415">
        <f t="shared" si="4"/>
        <v>1</v>
      </c>
      <c r="P84" s="415">
        <f t="shared" si="4"/>
        <v>0</v>
      </c>
      <c r="Q84" s="415">
        <f t="shared" si="4"/>
        <v>0</v>
      </c>
      <c r="R84" s="415">
        <f t="shared" si="4"/>
        <v>1</v>
      </c>
      <c r="S84" s="415">
        <f t="shared" si="4"/>
        <v>0</v>
      </c>
      <c r="T84" s="415">
        <f t="shared" si="4"/>
        <v>0</v>
      </c>
      <c r="U84" s="415">
        <f t="shared" si="4"/>
        <v>1</v>
      </c>
      <c r="V84" s="45"/>
      <c r="W84" s="45"/>
      <c r="X84" s="45"/>
      <c r="Y84" s="43"/>
      <c r="Z84" s="43"/>
      <c r="AA84" s="44"/>
      <c r="AB84" s="44"/>
      <c r="AC84" s="176">
        <f>+AE84+AF84+AH84+AJ84+AL84+AN84+AP84+AR84+AT84+AV84+AX84+AZ84+BB84</f>
        <v>202672</v>
      </c>
      <c r="AD84" s="177">
        <f>+AG84+AI84+AK84+AM84+AO84+AQ84+AS84+AU84+AW84+AY84+BA84+BC84</f>
        <v>0</v>
      </c>
      <c r="AE84" s="176">
        <v>202672</v>
      </c>
      <c r="AF84" s="178"/>
      <c r="AG84" s="179"/>
      <c r="AH84" s="178"/>
      <c r="AI84" s="179"/>
      <c r="AJ84" s="178"/>
      <c r="AK84" s="179"/>
      <c r="AL84" s="178"/>
      <c r="AM84" s="179"/>
      <c r="AN84" s="221"/>
      <c r="AO84" s="179"/>
      <c r="AP84" s="221"/>
      <c r="AQ84" s="204"/>
      <c r="AR84" s="221"/>
      <c r="AS84" s="204"/>
      <c r="AT84" s="221"/>
      <c r="AU84" s="204"/>
      <c r="AV84" s="221"/>
      <c r="AW84" s="204"/>
      <c r="AX84" s="221"/>
      <c r="AY84" s="204"/>
      <c r="AZ84" s="221"/>
      <c r="BA84" s="204"/>
      <c r="BB84" s="221"/>
      <c r="BC84" s="204"/>
      <c r="BD84" s="204">
        <f t="shared" ref="BD84:BD134" si="5">+AG84+AI84+AK84+AM84+AO84+AQ84+AS84+AU84+AW84+AY84+BA84+BC84</f>
        <v>0</v>
      </c>
      <c r="BE84" s="175">
        <f t="shared" ref="BE84:BE134" si="6">+BD84/AC84*100</f>
        <v>0</v>
      </c>
      <c r="BF84" s="44"/>
      <c r="BG84" s="44"/>
      <c r="BH84" s="181">
        <f>+BK84-AC84</f>
        <v>-202672</v>
      </c>
      <c r="BI84" s="181">
        <f>+BL84-AD84</f>
        <v>0</v>
      </c>
      <c r="BJ84" s="208"/>
      <c r="BK84" s="181"/>
      <c r="BL84" s="181"/>
      <c r="BM84" s="44"/>
    </row>
    <row r="85" spans="1:65" s="46" customFormat="1" ht="53.25" customHeight="1" x14ac:dyDescent="0.3">
      <c r="A85" s="820"/>
      <c r="B85" s="721"/>
      <c r="C85" s="703"/>
      <c r="D85" s="56" t="s">
        <v>95</v>
      </c>
      <c r="E85" s="57" t="s">
        <v>46</v>
      </c>
      <c r="F85" s="442">
        <f t="shared" ref="F85:F113" si="7">SUM(J85:U85)</f>
        <v>2</v>
      </c>
      <c r="G85" s="405">
        <v>2</v>
      </c>
      <c r="H85" s="405">
        <v>2</v>
      </c>
      <c r="I85" s="446"/>
      <c r="J85" s="452">
        <v>0</v>
      </c>
      <c r="K85" s="452">
        <v>0</v>
      </c>
      <c r="L85" s="452">
        <v>1</v>
      </c>
      <c r="M85" s="452">
        <v>0</v>
      </c>
      <c r="N85" s="452">
        <v>0</v>
      </c>
      <c r="O85" s="452">
        <v>0</v>
      </c>
      <c r="P85" s="452">
        <v>0</v>
      </c>
      <c r="Q85" s="452">
        <v>0</v>
      </c>
      <c r="R85" s="452">
        <v>1</v>
      </c>
      <c r="S85" s="452">
        <v>0</v>
      </c>
      <c r="T85" s="452">
        <v>0</v>
      </c>
      <c r="U85" s="452">
        <v>0</v>
      </c>
      <c r="V85" s="45"/>
      <c r="W85" s="45"/>
      <c r="X85" s="45"/>
      <c r="Y85" s="43"/>
      <c r="Z85" s="43"/>
      <c r="AA85" s="44"/>
      <c r="AB85" s="44"/>
      <c r="AC85" s="176"/>
      <c r="AD85" s="177"/>
      <c r="AE85" s="176"/>
      <c r="AF85" s="178"/>
      <c r="AG85" s="179"/>
      <c r="AH85" s="178"/>
      <c r="AI85" s="179"/>
      <c r="AJ85" s="178"/>
      <c r="AK85" s="179"/>
      <c r="AL85" s="178"/>
      <c r="AM85" s="179"/>
      <c r="AN85" s="221"/>
      <c r="AO85" s="179"/>
      <c r="AP85" s="221"/>
      <c r="AQ85" s="204"/>
      <c r="AR85" s="221"/>
      <c r="AS85" s="204"/>
      <c r="AT85" s="221"/>
      <c r="AU85" s="204"/>
      <c r="AV85" s="221"/>
      <c r="AW85" s="204"/>
      <c r="AX85" s="221"/>
      <c r="AY85" s="204"/>
      <c r="AZ85" s="221"/>
      <c r="BA85" s="204"/>
      <c r="BB85" s="221"/>
      <c r="BC85" s="204"/>
      <c r="BD85" s="204">
        <f t="shared" si="5"/>
        <v>0</v>
      </c>
      <c r="BE85" s="175" t="e">
        <f t="shared" si="6"/>
        <v>#DIV/0!</v>
      </c>
      <c r="BF85" s="44"/>
      <c r="BG85" s="44"/>
      <c r="BH85" s="169"/>
      <c r="BI85" s="169"/>
      <c r="BJ85" s="210"/>
      <c r="BK85" s="169"/>
      <c r="BL85" s="169"/>
      <c r="BM85" s="44"/>
    </row>
    <row r="86" spans="1:65" s="46" customFormat="1" ht="53.25" customHeight="1" x14ac:dyDescent="0.3">
      <c r="A86" s="820"/>
      <c r="B86" s="721"/>
      <c r="C86" s="704"/>
      <c r="D86" s="56" t="s">
        <v>576</v>
      </c>
      <c r="E86" s="57" t="s">
        <v>46</v>
      </c>
      <c r="F86" s="442">
        <f t="shared" si="7"/>
        <v>2</v>
      </c>
      <c r="G86" s="405">
        <v>2</v>
      </c>
      <c r="H86" s="405">
        <v>2</v>
      </c>
      <c r="I86" s="446"/>
      <c r="J86" s="452">
        <v>0</v>
      </c>
      <c r="K86" s="452">
        <v>0</v>
      </c>
      <c r="L86" s="452">
        <v>0</v>
      </c>
      <c r="M86" s="452">
        <v>0</v>
      </c>
      <c r="N86" s="452">
        <v>0</v>
      </c>
      <c r="O86" s="452">
        <v>1</v>
      </c>
      <c r="P86" s="452">
        <v>0</v>
      </c>
      <c r="Q86" s="452">
        <v>0</v>
      </c>
      <c r="R86" s="452">
        <v>0</v>
      </c>
      <c r="S86" s="452">
        <v>0</v>
      </c>
      <c r="T86" s="452">
        <v>0</v>
      </c>
      <c r="U86" s="452">
        <v>1</v>
      </c>
      <c r="V86" s="45"/>
      <c r="W86" s="45"/>
      <c r="X86" s="45"/>
      <c r="Y86" s="43"/>
      <c r="Z86" s="43"/>
      <c r="AA86" s="44"/>
      <c r="AB86" s="44"/>
      <c r="AC86" s="176"/>
      <c r="AD86" s="177"/>
      <c r="AE86" s="176"/>
      <c r="AF86" s="178"/>
      <c r="AG86" s="179"/>
      <c r="AH86" s="178"/>
      <c r="AI86" s="179"/>
      <c r="AJ86" s="178"/>
      <c r="AK86" s="179"/>
      <c r="AL86" s="178"/>
      <c r="AM86" s="179"/>
      <c r="AN86" s="221"/>
      <c r="AO86" s="179"/>
      <c r="AP86" s="221"/>
      <c r="AQ86" s="204"/>
      <c r="AR86" s="221"/>
      <c r="AS86" s="204"/>
      <c r="AT86" s="221"/>
      <c r="AU86" s="204"/>
      <c r="AV86" s="221"/>
      <c r="AW86" s="204"/>
      <c r="AX86" s="221"/>
      <c r="AY86" s="204"/>
      <c r="AZ86" s="221"/>
      <c r="BA86" s="204"/>
      <c r="BB86" s="221"/>
      <c r="BC86" s="204"/>
      <c r="BD86" s="204">
        <f t="shared" si="5"/>
        <v>0</v>
      </c>
      <c r="BE86" s="175" t="e">
        <f t="shared" si="6"/>
        <v>#DIV/0!</v>
      </c>
      <c r="BF86" s="44"/>
      <c r="BG86" s="44"/>
      <c r="BH86" s="169"/>
      <c r="BI86" s="169"/>
      <c r="BJ86" s="210"/>
      <c r="BK86" s="169"/>
      <c r="BL86" s="169"/>
      <c r="BM86" s="44"/>
    </row>
    <row r="87" spans="1:65" s="46" customFormat="1" ht="53.25" customHeight="1" x14ac:dyDescent="0.3">
      <c r="A87" s="820"/>
      <c r="B87" s="802" t="s">
        <v>667</v>
      </c>
      <c r="C87" s="804" t="s">
        <v>668</v>
      </c>
      <c r="D87" s="404" t="s">
        <v>439</v>
      </c>
      <c r="E87" s="404"/>
      <c r="F87" s="415">
        <f>+F88</f>
        <v>40420</v>
      </c>
      <c r="G87" s="446"/>
      <c r="H87" s="446"/>
      <c r="I87" s="446"/>
      <c r="J87" s="453">
        <v>3368</v>
      </c>
      <c r="K87" s="453">
        <v>3369</v>
      </c>
      <c r="L87" s="453">
        <v>3369</v>
      </c>
      <c r="M87" s="453">
        <v>3369</v>
      </c>
      <c r="N87" s="453">
        <v>3369</v>
      </c>
      <c r="O87" s="453">
        <v>3368</v>
      </c>
      <c r="P87" s="453">
        <v>3368</v>
      </c>
      <c r="Q87" s="453">
        <v>3368</v>
      </c>
      <c r="R87" s="453">
        <v>3368</v>
      </c>
      <c r="S87" s="453">
        <v>3368</v>
      </c>
      <c r="T87" s="453">
        <v>3368</v>
      </c>
      <c r="U87" s="453">
        <v>3368</v>
      </c>
      <c r="V87" s="45"/>
      <c r="W87" s="45"/>
      <c r="X87" s="45"/>
      <c r="Y87" s="43"/>
      <c r="Z87" s="43"/>
      <c r="AA87" s="44"/>
      <c r="AB87" s="44"/>
      <c r="AC87" s="176">
        <f>+AE87+AF87+AH87+AJ87+AL87+AN87+AP87+AR87+AT87+AV87+AX87+AZ87+BB87</f>
        <v>2873416</v>
      </c>
      <c r="AD87" s="177">
        <f>+AG87+AI87+AK87+AM87+AO87+AQ87+AS87+AU87+AW87+AY87+BA87+BC87</f>
        <v>0</v>
      </c>
      <c r="AE87" s="176">
        <v>2873416</v>
      </c>
      <c r="AF87" s="223"/>
      <c r="AG87" s="224"/>
      <c r="AH87" s="178"/>
      <c r="AI87" s="179"/>
      <c r="AJ87" s="178"/>
      <c r="AK87" s="179"/>
      <c r="AL87" s="178"/>
      <c r="AM87" s="179"/>
      <c r="AN87" s="221"/>
      <c r="AO87" s="204"/>
      <c r="AP87" s="221"/>
      <c r="AQ87" s="204"/>
      <c r="AR87" s="221"/>
      <c r="AS87" s="204"/>
      <c r="AT87" s="221"/>
      <c r="AU87" s="204"/>
      <c r="AV87" s="221"/>
      <c r="AW87" s="204"/>
      <c r="AX87" s="221"/>
      <c r="AY87" s="204"/>
      <c r="AZ87" s="221"/>
      <c r="BA87" s="204"/>
      <c r="BB87" s="221"/>
      <c r="BC87" s="204"/>
      <c r="BD87" s="204">
        <f t="shared" si="5"/>
        <v>0</v>
      </c>
      <c r="BE87" s="175">
        <f t="shared" si="6"/>
        <v>0</v>
      </c>
      <c r="BF87" s="44"/>
      <c r="BG87" s="44"/>
      <c r="BH87" s="181">
        <f>+BK87-AC87</f>
        <v>-2873416</v>
      </c>
      <c r="BI87" s="181">
        <f>+BL87-AD87</f>
        <v>0</v>
      </c>
      <c r="BJ87" s="208"/>
      <c r="BK87" s="181"/>
      <c r="BL87" s="181"/>
      <c r="BM87" s="44"/>
    </row>
    <row r="88" spans="1:65" s="46" customFormat="1" ht="53.25" customHeight="1" x14ac:dyDescent="0.3">
      <c r="A88" s="820"/>
      <c r="B88" s="803"/>
      <c r="C88" s="804"/>
      <c r="D88" s="56" t="s">
        <v>554</v>
      </c>
      <c r="E88" s="57" t="s">
        <v>663</v>
      </c>
      <c r="F88" s="442">
        <f t="shared" si="7"/>
        <v>40420</v>
      </c>
      <c r="G88" s="403">
        <v>40420</v>
      </c>
      <c r="H88" s="403">
        <v>40420</v>
      </c>
      <c r="I88" s="446"/>
      <c r="J88" s="454">
        <v>3368</v>
      </c>
      <c r="K88" s="454">
        <v>3369</v>
      </c>
      <c r="L88" s="454">
        <v>3369</v>
      </c>
      <c r="M88" s="454">
        <v>3369</v>
      </c>
      <c r="N88" s="454">
        <v>3369</v>
      </c>
      <c r="O88" s="454">
        <v>3368</v>
      </c>
      <c r="P88" s="454">
        <v>3368</v>
      </c>
      <c r="Q88" s="454">
        <v>3368</v>
      </c>
      <c r="R88" s="454">
        <v>3368</v>
      </c>
      <c r="S88" s="454">
        <v>3368</v>
      </c>
      <c r="T88" s="454">
        <v>3368</v>
      </c>
      <c r="U88" s="454">
        <v>3368</v>
      </c>
      <c r="V88" s="45"/>
      <c r="W88" s="45"/>
      <c r="X88" s="45"/>
      <c r="Y88" s="43"/>
      <c r="Z88" s="43"/>
      <c r="AA88" s="44"/>
      <c r="AB88" s="44"/>
      <c r="AC88" s="176"/>
      <c r="AD88" s="177"/>
      <c r="AE88" s="176"/>
      <c r="AF88" s="178"/>
      <c r="AG88" s="179"/>
      <c r="AH88" s="178"/>
      <c r="AI88" s="179"/>
      <c r="AJ88" s="178"/>
      <c r="AK88" s="179"/>
      <c r="AL88" s="178"/>
      <c r="AM88" s="179"/>
      <c r="AN88" s="221"/>
      <c r="AO88" s="179"/>
      <c r="AP88" s="221"/>
      <c r="AQ88" s="204"/>
      <c r="AR88" s="221"/>
      <c r="AS88" s="204"/>
      <c r="AT88" s="221"/>
      <c r="AU88" s="204"/>
      <c r="AV88" s="221"/>
      <c r="AW88" s="204"/>
      <c r="AX88" s="221"/>
      <c r="AY88" s="204"/>
      <c r="AZ88" s="221"/>
      <c r="BA88" s="204"/>
      <c r="BB88" s="221"/>
      <c r="BC88" s="204"/>
      <c r="BD88" s="204">
        <f t="shared" si="5"/>
        <v>0</v>
      </c>
      <c r="BE88" s="175" t="e">
        <f t="shared" si="6"/>
        <v>#DIV/0!</v>
      </c>
      <c r="BF88" s="44"/>
      <c r="BG88" s="44"/>
      <c r="BH88" s="169"/>
      <c r="BI88" s="169"/>
      <c r="BJ88" s="210"/>
      <c r="BK88" s="169"/>
      <c r="BL88" s="169"/>
      <c r="BM88" s="44"/>
    </row>
    <row r="89" spans="1:65" s="46" customFormat="1" ht="53.25" customHeight="1" x14ac:dyDescent="0.25">
      <c r="A89" s="820"/>
      <c r="B89" s="702" t="s">
        <v>495</v>
      </c>
      <c r="C89" s="702" t="s">
        <v>669</v>
      </c>
      <c r="D89" s="404" t="s">
        <v>439</v>
      </c>
      <c r="E89" s="404"/>
      <c r="F89" s="415">
        <f>+F90</f>
        <v>37335</v>
      </c>
      <c r="G89" s="446"/>
      <c r="H89" s="446"/>
      <c r="I89" s="446"/>
      <c r="J89" s="403">
        <v>3111</v>
      </c>
      <c r="K89" s="403">
        <v>3112</v>
      </c>
      <c r="L89" s="403">
        <v>3111</v>
      </c>
      <c r="M89" s="403">
        <v>3112</v>
      </c>
      <c r="N89" s="403">
        <v>3112</v>
      </c>
      <c r="O89" s="403">
        <v>3111</v>
      </c>
      <c r="P89" s="403">
        <v>3111</v>
      </c>
      <c r="Q89" s="403">
        <v>3111</v>
      </c>
      <c r="R89" s="403">
        <v>3111</v>
      </c>
      <c r="S89" s="403">
        <v>3111</v>
      </c>
      <c r="T89" s="403">
        <v>3111</v>
      </c>
      <c r="U89" s="403">
        <v>3111</v>
      </c>
      <c r="V89" s="45"/>
      <c r="W89" s="45"/>
      <c r="X89" s="45"/>
      <c r="Y89" s="43"/>
      <c r="Z89" s="43"/>
      <c r="AA89" s="44"/>
      <c r="AB89" s="44"/>
      <c r="AC89" s="176">
        <f>+AE89+AF89+AH89+AJ89+AL89+AN89+AP89+AR89+AT89+AV89+AX89+AZ89+BB89</f>
        <v>0</v>
      </c>
      <c r="AD89" s="177">
        <f>+AG89+AI89+AK89+AM89+AO89+AQ89+AS89+AU89+AW89+AY89+BA89+BC89</f>
        <v>0</v>
      </c>
      <c r="AE89" s="176">
        <v>0</v>
      </c>
      <c r="AF89" s="178"/>
      <c r="AG89" s="179"/>
      <c r="AH89" s="178"/>
      <c r="AI89" s="179"/>
      <c r="AJ89" s="178"/>
      <c r="AK89" s="179"/>
      <c r="AL89" s="178"/>
      <c r="AM89" s="179"/>
      <c r="AN89" s="221"/>
      <c r="AO89" s="179"/>
      <c r="AP89" s="221"/>
      <c r="AQ89" s="204"/>
      <c r="AR89" s="221"/>
      <c r="AS89" s="204"/>
      <c r="AT89" s="221"/>
      <c r="AU89" s="204"/>
      <c r="AV89" s="221"/>
      <c r="AW89" s="204"/>
      <c r="AX89" s="221"/>
      <c r="AY89" s="204"/>
      <c r="AZ89" s="221"/>
      <c r="BA89" s="204"/>
      <c r="BB89" s="221"/>
      <c r="BC89" s="204"/>
      <c r="BD89" s="204">
        <f t="shared" si="5"/>
        <v>0</v>
      </c>
      <c r="BE89" s="175" t="e">
        <f t="shared" si="6"/>
        <v>#DIV/0!</v>
      </c>
      <c r="BF89" s="44"/>
      <c r="BG89" s="44"/>
      <c r="BH89" s="181">
        <f>+BK89-AC89</f>
        <v>0</v>
      </c>
      <c r="BI89" s="181">
        <f>+BL89-AD89</f>
        <v>0</v>
      </c>
      <c r="BJ89" s="208"/>
      <c r="BK89" s="181"/>
      <c r="BL89" s="181"/>
      <c r="BM89" s="44"/>
    </row>
    <row r="90" spans="1:65" s="46" customFormat="1" ht="81" customHeight="1" x14ac:dyDescent="0.35">
      <c r="A90" s="820"/>
      <c r="B90" s="704"/>
      <c r="C90" s="704"/>
      <c r="D90" s="426" t="s">
        <v>555</v>
      </c>
      <c r="E90" s="57" t="s">
        <v>497</v>
      </c>
      <c r="F90" s="442">
        <f t="shared" si="7"/>
        <v>37335</v>
      </c>
      <c r="G90" s="403">
        <v>37335</v>
      </c>
      <c r="H90" s="403">
        <v>37335</v>
      </c>
      <c r="I90" s="446"/>
      <c r="J90" s="125">
        <v>3111</v>
      </c>
      <c r="K90" s="125">
        <v>3112</v>
      </c>
      <c r="L90" s="125">
        <v>3111</v>
      </c>
      <c r="M90" s="125">
        <v>3112</v>
      </c>
      <c r="N90" s="125">
        <v>3112</v>
      </c>
      <c r="O90" s="125">
        <v>3111</v>
      </c>
      <c r="P90" s="125">
        <v>3111</v>
      </c>
      <c r="Q90" s="125">
        <v>3111</v>
      </c>
      <c r="R90" s="125">
        <v>3111</v>
      </c>
      <c r="S90" s="125">
        <v>3111</v>
      </c>
      <c r="T90" s="125">
        <v>3111</v>
      </c>
      <c r="U90" s="125">
        <v>3111</v>
      </c>
      <c r="V90" s="45"/>
      <c r="W90" s="45"/>
      <c r="X90" s="45"/>
      <c r="Y90" s="43"/>
      <c r="Z90" s="43"/>
      <c r="AA90" s="172"/>
      <c r="AB90" s="172"/>
      <c r="AC90" s="176"/>
      <c r="AD90" s="177"/>
      <c r="AE90" s="176"/>
      <c r="AF90" s="178"/>
      <c r="AG90" s="179"/>
      <c r="AH90" s="178"/>
      <c r="AI90" s="179"/>
      <c r="AJ90" s="178"/>
      <c r="AK90" s="179"/>
      <c r="AL90" s="178"/>
      <c r="AM90" s="179"/>
      <c r="AN90" s="221"/>
      <c r="AO90" s="204"/>
      <c r="AP90" s="221"/>
      <c r="AQ90" s="204"/>
      <c r="AR90" s="221"/>
      <c r="AS90" s="204"/>
      <c r="AT90" s="221"/>
      <c r="AU90" s="204"/>
      <c r="AV90" s="221"/>
      <c r="AW90" s="204"/>
      <c r="AX90" s="221"/>
      <c r="AY90" s="204"/>
      <c r="AZ90" s="221"/>
      <c r="BA90" s="204"/>
      <c r="BB90" s="221"/>
      <c r="BC90" s="204"/>
      <c r="BD90" s="204">
        <f t="shared" si="5"/>
        <v>0</v>
      </c>
      <c r="BE90" s="175" t="e">
        <f t="shared" si="6"/>
        <v>#DIV/0!</v>
      </c>
      <c r="BF90" s="172"/>
      <c r="BG90" s="172"/>
      <c r="BH90" s="169"/>
      <c r="BI90" s="169"/>
      <c r="BJ90" s="210"/>
      <c r="BK90" s="169"/>
      <c r="BL90" s="169"/>
      <c r="BM90" s="172"/>
    </row>
    <row r="91" spans="1:65" s="46" customFormat="1" ht="53.25" customHeight="1" x14ac:dyDescent="0.25">
      <c r="A91" s="820"/>
      <c r="B91" s="708" t="s">
        <v>463</v>
      </c>
      <c r="C91" s="708" t="s">
        <v>66</v>
      </c>
      <c r="D91" s="404" t="s">
        <v>439</v>
      </c>
      <c r="E91" s="404"/>
      <c r="F91" s="415">
        <f>+F92</f>
        <v>9635</v>
      </c>
      <c r="G91" s="446"/>
      <c r="H91" s="446"/>
      <c r="I91" s="446"/>
      <c r="J91" s="405">
        <v>803</v>
      </c>
      <c r="K91" s="405">
        <v>803</v>
      </c>
      <c r="L91" s="405">
        <v>803</v>
      </c>
      <c r="M91" s="405">
        <v>803</v>
      </c>
      <c r="N91" s="405">
        <v>803</v>
      </c>
      <c r="O91" s="405">
        <v>803</v>
      </c>
      <c r="P91" s="405">
        <v>803</v>
      </c>
      <c r="Q91" s="405">
        <v>803</v>
      </c>
      <c r="R91" s="405">
        <v>803</v>
      </c>
      <c r="S91" s="405">
        <v>803</v>
      </c>
      <c r="T91" s="405">
        <v>803</v>
      </c>
      <c r="U91" s="405">
        <v>802</v>
      </c>
      <c r="V91" s="45"/>
      <c r="W91" s="45"/>
      <c r="X91" s="45"/>
      <c r="Y91" s="43"/>
      <c r="Z91" s="43"/>
      <c r="AA91" s="44"/>
      <c r="AB91" s="44"/>
      <c r="AC91" s="176">
        <f>+AE91+AF91+AH91+AJ91+AL91+AN91+AP91+AR91+AT91+AV91+AX91+AZ91+BB91</f>
        <v>4931700</v>
      </c>
      <c r="AD91" s="177">
        <f>+AG91+AI91+AK91+AM91+AO91+AQ91+AS91+AU91+AW91+AY91+BA91+BC91</f>
        <v>0</v>
      </c>
      <c r="AE91" s="176">
        <v>4931700</v>
      </c>
      <c r="AF91" s="178"/>
      <c r="AG91" s="179"/>
      <c r="AH91" s="178"/>
      <c r="AI91" s="179"/>
      <c r="AJ91" s="178"/>
      <c r="AK91" s="179"/>
      <c r="AL91" s="178"/>
      <c r="AM91" s="179"/>
      <c r="AN91" s="221"/>
      <c r="AO91" s="204"/>
      <c r="AP91" s="221"/>
      <c r="AQ91" s="204"/>
      <c r="AR91" s="221"/>
      <c r="AS91" s="204"/>
      <c r="AT91" s="221"/>
      <c r="AU91" s="204"/>
      <c r="AV91" s="221"/>
      <c r="AW91" s="204"/>
      <c r="AX91" s="221"/>
      <c r="AY91" s="204"/>
      <c r="AZ91" s="221"/>
      <c r="BA91" s="204"/>
      <c r="BB91" s="221"/>
      <c r="BC91" s="204"/>
      <c r="BD91" s="204">
        <f t="shared" si="5"/>
        <v>0</v>
      </c>
      <c r="BE91" s="175">
        <f t="shared" si="6"/>
        <v>0</v>
      </c>
      <c r="BF91" s="44"/>
      <c r="BG91" s="44"/>
      <c r="BH91" s="181">
        <f>+BK91-AC91</f>
        <v>-4931700</v>
      </c>
      <c r="BI91" s="181">
        <f>+BL91-AD91</f>
        <v>0</v>
      </c>
      <c r="BJ91" s="208"/>
      <c r="BK91" s="181"/>
      <c r="BL91" s="181"/>
      <c r="BM91" s="44"/>
    </row>
    <row r="92" spans="1:65" s="46" customFormat="1" ht="27.75" customHeight="1" x14ac:dyDescent="0.3">
      <c r="A92" s="820"/>
      <c r="B92" s="708"/>
      <c r="C92" s="708"/>
      <c r="D92" s="56" t="s">
        <v>67</v>
      </c>
      <c r="E92" s="57" t="s">
        <v>68</v>
      </c>
      <c r="F92" s="442">
        <f t="shared" si="7"/>
        <v>9635</v>
      </c>
      <c r="G92" s="403">
        <v>9635</v>
      </c>
      <c r="H92" s="403">
        <v>9635</v>
      </c>
      <c r="I92" s="446"/>
      <c r="J92" s="452">
        <v>803</v>
      </c>
      <c r="K92" s="452">
        <v>803</v>
      </c>
      <c r="L92" s="452">
        <v>803</v>
      </c>
      <c r="M92" s="452">
        <v>803</v>
      </c>
      <c r="N92" s="452">
        <v>803</v>
      </c>
      <c r="O92" s="452">
        <v>803</v>
      </c>
      <c r="P92" s="452">
        <v>803</v>
      </c>
      <c r="Q92" s="452">
        <v>803</v>
      </c>
      <c r="R92" s="452">
        <v>803</v>
      </c>
      <c r="S92" s="452">
        <v>803</v>
      </c>
      <c r="T92" s="452">
        <v>803</v>
      </c>
      <c r="U92" s="452">
        <v>802</v>
      </c>
      <c r="V92" s="45"/>
      <c r="W92" s="45"/>
      <c r="X92" s="45"/>
      <c r="Y92" s="43"/>
      <c r="Z92" s="43"/>
      <c r="AA92" s="44"/>
      <c r="AB92" s="44"/>
      <c r="AC92" s="176"/>
      <c r="AD92" s="177"/>
      <c r="AE92" s="176"/>
      <c r="AF92" s="223"/>
      <c r="AG92" s="224"/>
      <c r="AH92" s="178"/>
      <c r="AI92" s="179"/>
      <c r="AJ92" s="178"/>
      <c r="AK92" s="179"/>
      <c r="AL92" s="178"/>
      <c r="AM92" s="179"/>
      <c r="AN92" s="221"/>
      <c r="AO92" s="204"/>
      <c r="AP92" s="221"/>
      <c r="AQ92" s="204"/>
      <c r="AR92" s="221"/>
      <c r="AS92" s="204"/>
      <c r="AT92" s="221"/>
      <c r="AU92" s="204"/>
      <c r="AV92" s="221"/>
      <c r="AW92" s="204"/>
      <c r="AX92" s="221"/>
      <c r="AY92" s="204"/>
      <c r="AZ92" s="221"/>
      <c r="BA92" s="204"/>
      <c r="BB92" s="221"/>
      <c r="BC92" s="204"/>
      <c r="BD92" s="204">
        <f t="shared" si="5"/>
        <v>0</v>
      </c>
      <c r="BE92" s="175" t="e">
        <f t="shared" si="6"/>
        <v>#DIV/0!</v>
      </c>
      <c r="BF92" s="44"/>
      <c r="BG92" s="44"/>
      <c r="BH92" s="169"/>
      <c r="BI92" s="169"/>
      <c r="BJ92" s="210"/>
      <c r="BK92" s="169"/>
      <c r="BL92" s="169"/>
      <c r="BM92" s="44"/>
    </row>
    <row r="93" spans="1:65" s="46" customFormat="1" ht="27.75" customHeight="1" x14ac:dyDescent="0.3">
      <c r="A93" s="820"/>
      <c r="B93" s="708"/>
      <c r="C93" s="708"/>
      <c r="D93" s="438" t="s">
        <v>800</v>
      </c>
      <c r="E93" s="51" t="s">
        <v>69</v>
      </c>
      <c r="F93" s="442">
        <f t="shared" si="7"/>
        <v>5780</v>
      </c>
      <c r="G93" s="403">
        <v>5780</v>
      </c>
      <c r="H93" s="403">
        <v>5780</v>
      </c>
      <c r="I93" s="446"/>
      <c r="J93" s="452">
        <v>482</v>
      </c>
      <c r="K93" s="452">
        <v>482</v>
      </c>
      <c r="L93" s="452">
        <v>482</v>
      </c>
      <c r="M93" s="452">
        <v>482</v>
      </c>
      <c r="N93" s="452">
        <v>482</v>
      </c>
      <c r="O93" s="452">
        <v>482</v>
      </c>
      <c r="P93" s="452">
        <v>482</v>
      </c>
      <c r="Q93" s="452">
        <v>482</v>
      </c>
      <c r="R93" s="452">
        <v>481</v>
      </c>
      <c r="S93" s="452">
        <v>481</v>
      </c>
      <c r="T93" s="452">
        <v>481</v>
      </c>
      <c r="U93" s="452">
        <v>481</v>
      </c>
      <c r="V93" s="45"/>
      <c r="W93" s="45"/>
      <c r="X93" s="45"/>
      <c r="Y93" s="43"/>
      <c r="Z93" s="43"/>
      <c r="AA93" s="44"/>
      <c r="AB93" s="44"/>
      <c r="AC93" s="176"/>
      <c r="AD93" s="177"/>
      <c r="AE93" s="176"/>
      <c r="AF93" s="223"/>
      <c r="AG93" s="224"/>
      <c r="AH93" s="178"/>
      <c r="AI93" s="179"/>
      <c r="AJ93" s="178"/>
      <c r="AK93" s="179"/>
      <c r="AL93" s="178"/>
      <c r="AM93" s="179"/>
      <c r="AN93" s="221"/>
      <c r="AO93" s="204"/>
      <c r="AP93" s="221"/>
      <c r="AQ93" s="204"/>
      <c r="AR93" s="221"/>
      <c r="AS93" s="204"/>
      <c r="AT93" s="221"/>
      <c r="AU93" s="204"/>
      <c r="AV93" s="221"/>
      <c r="AW93" s="204"/>
      <c r="AX93" s="221"/>
      <c r="AY93" s="204"/>
      <c r="AZ93" s="221"/>
      <c r="BA93" s="204"/>
      <c r="BB93" s="221"/>
      <c r="BC93" s="204"/>
      <c r="BD93" s="204">
        <f t="shared" si="5"/>
        <v>0</v>
      </c>
      <c r="BE93" s="175" t="e">
        <f t="shared" si="6"/>
        <v>#DIV/0!</v>
      </c>
      <c r="BF93" s="44"/>
      <c r="BG93" s="44"/>
      <c r="BH93" s="169"/>
      <c r="BI93" s="169"/>
      <c r="BJ93" s="210"/>
      <c r="BK93" s="169"/>
      <c r="BL93" s="169"/>
      <c r="BM93" s="44"/>
    </row>
    <row r="94" spans="1:65" s="46" customFormat="1" ht="27.75" customHeight="1" x14ac:dyDescent="0.3">
      <c r="A94" s="820"/>
      <c r="B94" s="708"/>
      <c r="C94" s="708"/>
      <c r="D94" s="50" t="s">
        <v>70</v>
      </c>
      <c r="E94" s="51" t="s">
        <v>68</v>
      </c>
      <c r="F94" s="442">
        <f t="shared" si="7"/>
        <v>9635</v>
      </c>
      <c r="G94" s="403">
        <v>9635</v>
      </c>
      <c r="H94" s="403">
        <v>9635</v>
      </c>
      <c r="I94" s="446"/>
      <c r="J94" s="452">
        <v>803</v>
      </c>
      <c r="K94" s="452">
        <v>803</v>
      </c>
      <c r="L94" s="452">
        <v>803</v>
      </c>
      <c r="M94" s="452">
        <v>803</v>
      </c>
      <c r="N94" s="452">
        <v>803</v>
      </c>
      <c r="O94" s="452">
        <v>803</v>
      </c>
      <c r="P94" s="452">
        <v>803</v>
      </c>
      <c r="Q94" s="452">
        <v>803</v>
      </c>
      <c r="R94" s="452">
        <v>803</v>
      </c>
      <c r="S94" s="452">
        <v>803</v>
      </c>
      <c r="T94" s="452">
        <v>803</v>
      </c>
      <c r="U94" s="452">
        <v>802</v>
      </c>
      <c r="V94" s="45"/>
      <c r="W94" s="45"/>
      <c r="X94" s="45"/>
      <c r="Y94" s="43"/>
      <c r="Z94" s="43"/>
      <c r="AC94" s="176"/>
      <c r="AD94" s="177"/>
      <c r="AE94" s="176"/>
      <c r="AF94" s="223"/>
      <c r="AG94" s="224"/>
      <c r="AH94" s="178"/>
      <c r="AI94" s="179"/>
      <c r="AJ94" s="178"/>
      <c r="AK94" s="179"/>
      <c r="AL94" s="178"/>
      <c r="AM94" s="179"/>
      <c r="AN94" s="221"/>
      <c r="AO94" s="204"/>
      <c r="AP94" s="221"/>
      <c r="AQ94" s="204"/>
      <c r="AR94" s="221"/>
      <c r="AS94" s="204"/>
      <c r="AT94" s="221"/>
      <c r="AU94" s="204"/>
      <c r="AV94" s="221"/>
      <c r="AW94" s="204"/>
      <c r="AX94" s="221"/>
      <c r="AY94" s="204"/>
      <c r="AZ94" s="221"/>
      <c r="BA94" s="204"/>
      <c r="BB94" s="221"/>
      <c r="BC94" s="204"/>
      <c r="BD94" s="204">
        <f t="shared" si="5"/>
        <v>0</v>
      </c>
      <c r="BE94" s="175" t="e">
        <f t="shared" si="6"/>
        <v>#DIV/0!</v>
      </c>
      <c r="BH94" s="169"/>
      <c r="BI94" s="169"/>
      <c r="BJ94" s="210"/>
      <c r="BK94" s="169"/>
      <c r="BL94" s="169"/>
    </row>
    <row r="95" spans="1:65" s="46" customFormat="1" ht="27.75" customHeight="1" x14ac:dyDescent="0.3">
      <c r="A95" s="820"/>
      <c r="B95" s="708"/>
      <c r="C95" s="708"/>
      <c r="D95" s="50" t="s">
        <v>71</v>
      </c>
      <c r="E95" s="51" t="s">
        <v>72</v>
      </c>
      <c r="F95" s="442">
        <f t="shared" si="7"/>
        <v>9635</v>
      </c>
      <c r="G95" s="403">
        <v>9635</v>
      </c>
      <c r="H95" s="403">
        <v>9635</v>
      </c>
      <c r="I95" s="446"/>
      <c r="J95" s="452">
        <v>803</v>
      </c>
      <c r="K95" s="452">
        <v>803</v>
      </c>
      <c r="L95" s="452">
        <v>803</v>
      </c>
      <c r="M95" s="452">
        <v>803</v>
      </c>
      <c r="N95" s="452">
        <v>803</v>
      </c>
      <c r="O95" s="452">
        <v>803</v>
      </c>
      <c r="P95" s="452">
        <v>803</v>
      </c>
      <c r="Q95" s="452">
        <v>803</v>
      </c>
      <c r="R95" s="452">
        <v>803</v>
      </c>
      <c r="S95" s="452">
        <v>803</v>
      </c>
      <c r="T95" s="452">
        <v>803</v>
      </c>
      <c r="U95" s="452">
        <v>802</v>
      </c>
      <c r="V95" s="45"/>
      <c r="W95" s="45"/>
      <c r="X95" s="45"/>
      <c r="Y95" s="43"/>
      <c r="Z95" s="43"/>
      <c r="AC95" s="176"/>
      <c r="AD95" s="177"/>
      <c r="AE95" s="176"/>
      <c r="AF95" s="178"/>
      <c r="AG95" s="179"/>
      <c r="AH95" s="178"/>
      <c r="AI95" s="179"/>
      <c r="AJ95" s="178"/>
      <c r="AK95" s="179"/>
      <c r="AL95" s="178"/>
      <c r="AM95" s="179"/>
      <c r="AN95" s="221"/>
      <c r="AO95" s="204"/>
      <c r="AP95" s="221"/>
      <c r="AQ95" s="204"/>
      <c r="AR95" s="221"/>
      <c r="AS95" s="204"/>
      <c r="AT95" s="221"/>
      <c r="AU95" s="204"/>
      <c r="AV95" s="221"/>
      <c r="AW95" s="204"/>
      <c r="AX95" s="221"/>
      <c r="AY95" s="204"/>
      <c r="AZ95" s="221"/>
      <c r="BA95" s="204"/>
      <c r="BB95" s="221"/>
      <c r="BC95" s="204"/>
      <c r="BD95" s="204">
        <f t="shared" si="5"/>
        <v>0</v>
      </c>
      <c r="BE95" s="175" t="e">
        <f t="shared" si="6"/>
        <v>#DIV/0!</v>
      </c>
      <c r="BF95" s="222"/>
      <c r="BG95" s="222"/>
      <c r="BH95" s="169"/>
      <c r="BI95" s="169"/>
      <c r="BJ95" s="210"/>
      <c r="BK95" s="169"/>
      <c r="BL95" s="169"/>
    </row>
    <row r="96" spans="1:65" s="46" customFormat="1" ht="27.75" customHeight="1" x14ac:dyDescent="0.3">
      <c r="A96" s="820"/>
      <c r="B96" s="708"/>
      <c r="C96" s="708"/>
      <c r="D96" s="50" t="s">
        <v>73</v>
      </c>
      <c r="E96" s="51" t="s">
        <v>72</v>
      </c>
      <c r="F96" s="442">
        <f t="shared" si="7"/>
        <v>9635</v>
      </c>
      <c r="G96" s="403">
        <v>9635</v>
      </c>
      <c r="H96" s="403">
        <v>9635</v>
      </c>
      <c r="I96" s="446"/>
      <c r="J96" s="452">
        <v>803</v>
      </c>
      <c r="K96" s="452">
        <v>803</v>
      </c>
      <c r="L96" s="452">
        <v>803</v>
      </c>
      <c r="M96" s="452">
        <v>803</v>
      </c>
      <c r="N96" s="452">
        <v>803</v>
      </c>
      <c r="O96" s="452">
        <v>803</v>
      </c>
      <c r="P96" s="452">
        <v>803</v>
      </c>
      <c r="Q96" s="452">
        <v>803</v>
      </c>
      <c r="R96" s="452">
        <v>803</v>
      </c>
      <c r="S96" s="452">
        <v>803</v>
      </c>
      <c r="T96" s="452">
        <v>803</v>
      </c>
      <c r="U96" s="452">
        <v>802</v>
      </c>
      <c r="V96" s="45"/>
      <c r="W96" s="45"/>
      <c r="X96" s="45"/>
      <c r="Y96" s="43"/>
      <c r="Z96" s="45"/>
      <c r="AC96" s="176"/>
      <c r="AD96" s="177"/>
      <c r="AE96" s="176"/>
      <c r="AF96" s="178"/>
      <c r="AG96" s="179"/>
      <c r="AH96" s="178"/>
      <c r="AI96" s="179"/>
      <c r="AJ96" s="178"/>
      <c r="AK96" s="179"/>
      <c r="AL96" s="178"/>
      <c r="AM96" s="179"/>
      <c r="AN96" s="221"/>
      <c r="AO96" s="204"/>
      <c r="AP96" s="221"/>
      <c r="AQ96" s="204"/>
      <c r="AR96" s="221"/>
      <c r="AS96" s="204"/>
      <c r="AT96" s="221"/>
      <c r="AU96" s="204"/>
      <c r="AV96" s="221"/>
      <c r="AW96" s="204"/>
      <c r="AX96" s="221"/>
      <c r="AY96" s="204"/>
      <c r="AZ96" s="221"/>
      <c r="BA96" s="204"/>
      <c r="BB96" s="221"/>
      <c r="BC96" s="204"/>
      <c r="BD96" s="204">
        <f t="shared" si="5"/>
        <v>0</v>
      </c>
      <c r="BE96" s="175" t="e">
        <f t="shared" si="6"/>
        <v>#DIV/0!</v>
      </c>
      <c r="BF96" s="222"/>
      <c r="BG96" s="222"/>
      <c r="BH96" s="169"/>
      <c r="BI96" s="169"/>
      <c r="BJ96" s="210"/>
      <c r="BK96" s="169"/>
      <c r="BL96" s="169"/>
    </row>
    <row r="97" spans="1:64" s="46" customFormat="1" ht="47.25" customHeight="1" x14ac:dyDescent="0.3">
      <c r="A97" s="820"/>
      <c r="B97" s="708"/>
      <c r="C97" s="708"/>
      <c r="D97" s="56" t="s">
        <v>545</v>
      </c>
      <c r="E97" s="51" t="s">
        <v>72</v>
      </c>
      <c r="F97" s="442">
        <f t="shared" si="7"/>
        <v>5780</v>
      </c>
      <c r="G97" s="403">
        <v>5780</v>
      </c>
      <c r="H97" s="403">
        <v>5780</v>
      </c>
      <c r="I97" s="446"/>
      <c r="J97" s="452">
        <v>482</v>
      </c>
      <c r="K97" s="452">
        <v>482</v>
      </c>
      <c r="L97" s="452">
        <v>482</v>
      </c>
      <c r="M97" s="452">
        <v>482</v>
      </c>
      <c r="N97" s="452">
        <v>482</v>
      </c>
      <c r="O97" s="452">
        <v>482</v>
      </c>
      <c r="P97" s="452">
        <v>482</v>
      </c>
      <c r="Q97" s="452">
        <v>482</v>
      </c>
      <c r="R97" s="452">
        <v>481</v>
      </c>
      <c r="S97" s="452">
        <v>481</v>
      </c>
      <c r="T97" s="452">
        <v>481</v>
      </c>
      <c r="U97" s="452">
        <v>481</v>
      </c>
      <c r="Z97" s="63"/>
      <c r="AC97" s="176"/>
      <c r="AD97" s="177"/>
      <c r="AE97" s="176"/>
      <c r="AF97" s="178"/>
      <c r="AG97" s="179"/>
      <c r="AH97" s="178"/>
      <c r="AI97" s="179"/>
      <c r="AJ97" s="178"/>
      <c r="AK97" s="179"/>
      <c r="AL97" s="178"/>
      <c r="AM97" s="179"/>
      <c r="AN97" s="221"/>
      <c r="AO97" s="204"/>
      <c r="AP97" s="221"/>
      <c r="AQ97" s="204"/>
      <c r="AR97" s="221"/>
      <c r="AS97" s="204"/>
      <c r="AT97" s="221"/>
      <c r="AU97" s="204"/>
      <c r="AV97" s="221"/>
      <c r="AW97" s="204"/>
      <c r="AX97" s="221"/>
      <c r="AY97" s="204"/>
      <c r="AZ97" s="221"/>
      <c r="BA97" s="204"/>
      <c r="BB97" s="221"/>
      <c r="BC97" s="204"/>
      <c r="BD97" s="204">
        <f t="shared" si="5"/>
        <v>0</v>
      </c>
      <c r="BE97" s="175" t="e">
        <f t="shared" si="6"/>
        <v>#DIV/0!</v>
      </c>
      <c r="BF97" s="222"/>
      <c r="BG97" s="222"/>
      <c r="BH97" s="169"/>
      <c r="BI97" s="169"/>
      <c r="BJ97" s="210"/>
      <c r="BK97" s="169"/>
      <c r="BL97" s="169"/>
    </row>
    <row r="98" spans="1:64" s="46" customFormat="1" ht="47.25" customHeight="1" x14ac:dyDescent="0.3">
      <c r="A98" s="820"/>
      <c r="B98" s="708"/>
      <c r="C98" s="708"/>
      <c r="D98" s="50" t="s">
        <v>74</v>
      </c>
      <c r="E98" s="51" t="s">
        <v>75</v>
      </c>
      <c r="F98" s="442">
        <f t="shared" si="7"/>
        <v>4500</v>
      </c>
      <c r="G98" s="403">
        <v>4500</v>
      </c>
      <c r="H98" s="403">
        <v>4500</v>
      </c>
      <c r="I98" s="446"/>
      <c r="J98" s="452">
        <v>375</v>
      </c>
      <c r="K98" s="452">
        <v>375</v>
      </c>
      <c r="L98" s="452">
        <v>375</v>
      </c>
      <c r="M98" s="452">
        <v>375</v>
      </c>
      <c r="N98" s="452">
        <v>375</v>
      </c>
      <c r="O98" s="452">
        <v>375</v>
      </c>
      <c r="P98" s="452">
        <v>375</v>
      </c>
      <c r="Q98" s="452">
        <v>375</v>
      </c>
      <c r="R98" s="452">
        <v>375</v>
      </c>
      <c r="S98" s="452">
        <v>375</v>
      </c>
      <c r="T98" s="452">
        <v>375</v>
      </c>
      <c r="U98" s="452">
        <v>375</v>
      </c>
      <c r="V98" s="45"/>
      <c r="W98" s="45"/>
      <c r="X98" s="45"/>
      <c r="Y98" s="43"/>
      <c r="Z98" s="45"/>
      <c r="AC98" s="176"/>
      <c r="AD98" s="177"/>
      <c r="AE98" s="176"/>
      <c r="AF98" s="178"/>
      <c r="AG98" s="179"/>
      <c r="AH98" s="178"/>
      <c r="AI98" s="179"/>
      <c r="AJ98" s="178"/>
      <c r="AK98" s="179"/>
      <c r="AL98" s="178"/>
      <c r="AM98" s="179"/>
      <c r="AN98" s="221"/>
      <c r="AO98" s="204"/>
      <c r="AP98" s="221"/>
      <c r="AQ98" s="204"/>
      <c r="AR98" s="221"/>
      <c r="AS98" s="204"/>
      <c r="AT98" s="221"/>
      <c r="AU98" s="204"/>
      <c r="AV98" s="221"/>
      <c r="AW98" s="204"/>
      <c r="AX98" s="221"/>
      <c r="AY98" s="204"/>
      <c r="AZ98" s="221"/>
      <c r="BA98" s="204"/>
      <c r="BB98" s="221"/>
      <c r="BC98" s="204"/>
      <c r="BD98" s="204">
        <f t="shared" si="5"/>
        <v>0</v>
      </c>
      <c r="BE98" s="175" t="e">
        <f t="shared" si="6"/>
        <v>#DIV/0!</v>
      </c>
      <c r="BH98" s="169"/>
      <c r="BI98" s="169"/>
      <c r="BJ98" s="210"/>
      <c r="BK98" s="169"/>
      <c r="BL98" s="169"/>
    </row>
    <row r="99" spans="1:64" s="46" customFormat="1" ht="47.25" customHeight="1" x14ac:dyDescent="0.3">
      <c r="A99" s="820"/>
      <c r="B99" s="708"/>
      <c r="C99" s="708"/>
      <c r="D99" s="56" t="s">
        <v>556</v>
      </c>
      <c r="E99" s="57" t="s">
        <v>557</v>
      </c>
      <c r="F99" s="442">
        <f t="shared" si="7"/>
        <v>9635</v>
      </c>
      <c r="G99" s="403">
        <v>9635</v>
      </c>
      <c r="H99" s="403">
        <v>9635</v>
      </c>
      <c r="I99" s="446"/>
      <c r="J99" s="452">
        <v>803</v>
      </c>
      <c r="K99" s="452">
        <v>803</v>
      </c>
      <c r="L99" s="452">
        <v>803</v>
      </c>
      <c r="M99" s="452">
        <v>803</v>
      </c>
      <c r="N99" s="452">
        <v>803</v>
      </c>
      <c r="O99" s="452">
        <v>803</v>
      </c>
      <c r="P99" s="452">
        <v>803</v>
      </c>
      <c r="Q99" s="452">
        <v>803</v>
      </c>
      <c r="R99" s="452">
        <v>803</v>
      </c>
      <c r="S99" s="452">
        <v>803</v>
      </c>
      <c r="T99" s="452">
        <v>803</v>
      </c>
      <c r="U99" s="452">
        <v>802</v>
      </c>
      <c r="Z99" s="63"/>
      <c r="AC99" s="176"/>
      <c r="AD99" s="177"/>
      <c r="AE99" s="176"/>
      <c r="AF99" s="178"/>
      <c r="AG99" s="179"/>
      <c r="AH99" s="178"/>
      <c r="AI99" s="179"/>
      <c r="AJ99" s="178"/>
      <c r="AK99" s="179"/>
      <c r="AL99" s="178"/>
      <c r="AM99" s="179"/>
      <c r="AN99" s="221"/>
      <c r="AO99" s="204"/>
      <c r="AP99" s="221"/>
      <c r="AQ99" s="204"/>
      <c r="AR99" s="221"/>
      <c r="AS99" s="204"/>
      <c r="AT99" s="221"/>
      <c r="AU99" s="204"/>
      <c r="AV99" s="221"/>
      <c r="AW99" s="204"/>
      <c r="AX99" s="221"/>
      <c r="AY99" s="204"/>
      <c r="AZ99" s="221"/>
      <c r="BA99" s="204"/>
      <c r="BB99" s="221"/>
      <c r="BC99" s="204"/>
      <c r="BD99" s="204">
        <f t="shared" si="5"/>
        <v>0</v>
      </c>
      <c r="BE99" s="175" t="e">
        <f t="shared" si="6"/>
        <v>#DIV/0!</v>
      </c>
      <c r="BH99" s="169"/>
      <c r="BI99" s="169"/>
      <c r="BJ99" s="210"/>
      <c r="BK99" s="169"/>
      <c r="BL99" s="169"/>
    </row>
    <row r="100" spans="1:64" s="46" customFormat="1" ht="51" customHeight="1" x14ac:dyDescent="0.25">
      <c r="A100" s="820"/>
      <c r="B100" s="708" t="s">
        <v>670</v>
      </c>
      <c r="C100" s="715" t="s">
        <v>52</v>
      </c>
      <c r="D100" s="404" t="s">
        <v>439</v>
      </c>
      <c r="E100" s="404"/>
      <c r="F100" s="456">
        <f>SUM(F101:F111)-F108</f>
        <v>39705</v>
      </c>
      <c r="G100" s="446"/>
      <c r="H100" s="446"/>
      <c r="I100" s="446"/>
      <c r="J100" s="403">
        <v>3281</v>
      </c>
      <c r="K100" s="403">
        <v>3305</v>
      </c>
      <c r="L100" s="403">
        <v>3289</v>
      </c>
      <c r="M100" s="403">
        <v>3284</v>
      </c>
      <c r="N100" s="403">
        <v>3304</v>
      </c>
      <c r="O100" s="403">
        <v>3288</v>
      </c>
      <c r="P100" s="403">
        <v>3283</v>
      </c>
      <c r="Q100" s="403">
        <v>3304</v>
      </c>
      <c r="R100" s="403">
        <v>3288</v>
      </c>
      <c r="S100" s="403">
        <v>3282</v>
      </c>
      <c r="T100" s="403">
        <v>3302</v>
      </c>
      <c r="U100" s="403">
        <v>3285</v>
      </c>
      <c r="V100" s="45"/>
      <c r="W100" s="45"/>
      <c r="X100" s="45"/>
      <c r="Y100" s="43"/>
      <c r="Z100" s="43"/>
      <c r="AC100" s="176">
        <f>+AE100+AF100+AH100+AJ100+AL100+AN100+AP100+AR100+AT100+AV100+AX100+AZ100+BB100</f>
        <v>2734616</v>
      </c>
      <c r="AD100" s="177">
        <f>+AG100+AI100+AK100+AM100+AO100+AQ100+AS100+AU100+AW100+AY100+BA100+BC100</f>
        <v>0</v>
      </c>
      <c r="AE100" s="176">
        <v>2734616</v>
      </c>
      <c r="AF100" s="178"/>
      <c r="AG100" s="179"/>
      <c r="AH100" s="178"/>
      <c r="AI100" s="179"/>
      <c r="AJ100" s="178"/>
      <c r="AK100" s="179"/>
      <c r="AL100" s="178"/>
      <c r="AM100" s="179"/>
      <c r="AN100" s="221"/>
      <c r="AO100" s="204"/>
      <c r="AP100" s="221"/>
      <c r="AQ100" s="204"/>
      <c r="AR100" s="221"/>
      <c r="AS100" s="204"/>
      <c r="AT100" s="221"/>
      <c r="AU100" s="204"/>
      <c r="AV100" s="221"/>
      <c r="AW100" s="204"/>
      <c r="AX100" s="221"/>
      <c r="AY100" s="204"/>
      <c r="AZ100" s="221"/>
      <c r="BA100" s="204"/>
      <c r="BB100" s="221"/>
      <c r="BC100" s="204"/>
      <c r="BD100" s="204">
        <f t="shared" si="5"/>
        <v>0</v>
      </c>
      <c r="BE100" s="175">
        <f t="shared" si="6"/>
        <v>0</v>
      </c>
      <c r="BH100" s="181">
        <f>+BK100-AC100</f>
        <v>-2734616</v>
      </c>
      <c r="BI100" s="181">
        <f>+BL100-AD100</f>
        <v>0</v>
      </c>
      <c r="BJ100" s="208"/>
      <c r="BK100" s="181"/>
      <c r="BL100" s="181"/>
    </row>
    <row r="101" spans="1:64" s="46" customFormat="1" ht="29.25" customHeight="1" x14ac:dyDescent="0.25">
      <c r="A101" s="820"/>
      <c r="B101" s="708"/>
      <c r="C101" s="715"/>
      <c r="D101" s="56" t="s">
        <v>54</v>
      </c>
      <c r="E101" s="57" t="s">
        <v>53</v>
      </c>
      <c r="F101" s="442">
        <f t="shared" si="7"/>
        <v>200</v>
      </c>
      <c r="G101" s="405">
        <v>200</v>
      </c>
      <c r="H101" s="405">
        <v>200</v>
      </c>
      <c r="I101" s="446"/>
      <c r="J101" s="121">
        <v>16</v>
      </c>
      <c r="K101" s="121">
        <v>16</v>
      </c>
      <c r="L101" s="121">
        <v>18</v>
      </c>
      <c r="M101" s="121">
        <v>16</v>
      </c>
      <c r="N101" s="121">
        <v>16</v>
      </c>
      <c r="O101" s="121">
        <v>18</v>
      </c>
      <c r="P101" s="121">
        <v>16</v>
      </c>
      <c r="Q101" s="121">
        <v>16</v>
      </c>
      <c r="R101" s="121">
        <v>18</v>
      </c>
      <c r="S101" s="121">
        <v>16</v>
      </c>
      <c r="T101" s="121">
        <v>16</v>
      </c>
      <c r="U101" s="121">
        <v>18</v>
      </c>
      <c r="V101" s="305"/>
      <c r="W101" s="305"/>
      <c r="X101" s="305"/>
      <c r="Y101" s="43"/>
      <c r="Z101" s="43"/>
      <c r="AC101" s="176"/>
      <c r="AD101" s="177"/>
      <c r="AE101" s="176"/>
      <c r="AF101" s="178"/>
      <c r="AG101" s="179"/>
      <c r="AH101" s="178"/>
      <c r="AI101" s="179"/>
      <c r="AJ101" s="178"/>
      <c r="AK101" s="179"/>
      <c r="AL101" s="178"/>
      <c r="AM101" s="179"/>
      <c r="AN101" s="221"/>
      <c r="AO101" s="204"/>
      <c r="AP101" s="221"/>
      <c r="AQ101" s="204"/>
      <c r="AR101" s="221"/>
      <c r="AS101" s="204"/>
      <c r="AT101" s="221"/>
      <c r="AU101" s="204"/>
      <c r="AV101" s="221"/>
      <c r="AW101" s="204"/>
      <c r="AX101" s="221"/>
      <c r="AY101" s="204"/>
      <c r="AZ101" s="221"/>
      <c r="BA101" s="204"/>
      <c r="BB101" s="221"/>
      <c r="BC101" s="204"/>
      <c r="BD101" s="204">
        <f t="shared" si="5"/>
        <v>0</v>
      </c>
      <c r="BE101" s="175" t="e">
        <f t="shared" si="6"/>
        <v>#DIV/0!</v>
      </c>
      <c r="BF101" s="222"/>
      <c r="BH101" s="169"/>
      <c r="BI101" s="169"/>
      <c r="BJ101" s="210"/>
      <c r="BK101" s="169"/>
      <c r="BL101" s="169"/>
    </row>
    <row r="102" spans="1:64" s="46" customFormat="1" ht="29.25" customHeight="1" x14ac:dyDescent="0.25">
      <c r="A102" s="820"/>
      <c r="B102" s="708"/>
      <c r="C102" s="715"/>
      <c r="D102" s="56" t="s">
        <v>801</v>
      </c>
      <c r="E102" s="57" t="s">
        <v>53</v>
      </c>
      <c r="F102" s="442">
        <f t="shared" si="7"/>
        <v>80</v>
      </c>
      <c r="G102" s="405">
        <v>80</v>
      </c>
      <c r="H102" s="405">
        <v>80</v>
      </c>
      <c r="I102" s="446"/>
      <c r="J102" s="455"/>
      <c r="K102" s="121">
        <v>20</v>
      </c>
      <c r="L102" s="455"/>
      <c r="M102" s="455"/>
      <c r="N102" s="121">
        <v>20</v>
      </c>
      <c r="O102" s="455"/>
      <c r="P102" s="455"/>
      <c r="Q102" s="121">
        <v>20</v>
      </c>
      <c r="R102" s="455"/>
      <c r="S102" s="455"/>
      <c r="T102" s="121">
        <v>20</v>
      </c>
      <c r="U102" s="455"/>
      <c r="V102" s="45"/>
      <c r="W102" s="45"/>
      <c r="X102" s="45"/>
      <c r="Y102" s="43"/>
      <c r="Z102" s="43"/>
      <c r="AC102" s="176"/>
      <c r="AD102" s="177"/>
      <c r="AE102" s="176"/>
      <c r="AF102" s="178"/>
      <c r="AG102" s="179"/>
      <c r="AH102" s="178"/>
      <c r="AI102" s="179"/>
      <c r="AJ102" s="178"/>
      <c r="AK102" s="179"/>
      <c r="AL102" s="178"/>
      <c r="AM102" s="179"/>
      <c r="AN102" s="221"/>
      <c r="AO102" s="204"/>
      <c r="AP102" s="221"/>
      <c r="AQ102" s="204"/>
      <c r="AR102" s="221"/>
      <c r="AS102" s="204"/>
      <c r="AT102" s="221"/>
      <c r="AU102" s="204"/>
      <c r="AV102" s="221"/>
      <c r="AW102" s="204"/>
      <c r="AX102" s="221"/>
      <c r="AY102" s="204"/>
      <c r="AZ102" s="221"/>
      <c r="BA102" s="204"/>
      <c r="BB102" s="221"/>
      <c r="BC102" s="204"/>
      <c r="BD102" s="204"/>
      <c r="BE102" s="175"/>
      <c r="BF102" s="222"/>
      <c r="BH102" s="169"/>
      <c r="BI102" s="169"/>
      <c r="BJ102" s="210"/>
      <c r="BK102" s="169"/>
      <c r="BL102" s="169"/>
    </row>
    <row r="103" spans="1:64" s="46" customFormat="1" ht="29.25" customHeight="1" x14ac:dyDescent="0.25">
      <c r="A103" s="820"/>
      <c r="B103" s="708"/>
      <c r="C103" s="715"/>
      <c r="D103" s="56" t="s">
        <v>55</v>
      </c>
      <c r="E103" s="57" t="s">
        <v>53</v>
      </c>
      <c r="F103" s="442">
        <f t="shared" si="7"/>
        <v>460</v>
      </c>
      <c r="G103" s="405">
        <v>460</v>
      </c>
      <c r="H103" s="405">
        <v>460</v>
      </c>
      <c r="I103" s="446"/>
      <c r="J103" s="121">
        <v>38</v>
      </c>
      <c r="K103" s="121">
        <v>38</v>
      </c>
      <c r="L103" s="121">
        <v>40</v>
      </c>
      <c r="M103" s="121">
        <v>38</v>
      </c>
      <c r="N103" s="121">
        <v>38</v>
      </c>
      <c r="O103" s="121">
        <v>38</v>
      </c>
      <c r="P103" s="121">
        <v>38</v>
      </c>
      <c r="Q103" s="121">
        <v>38</v>
      </c>
      <c r="R103" s="121">
        <v>40</v>
      </c>
      <c r="S103" s="121">
        <v>38</v>
      </c>
      <c r="T103" s="121">
        <v>38</v>
      </c>
      <c r="U103" s="121">
        <v>38</v>
      </c>
      <c r="V103" s="45"/>
      <c r="W103" s="45"/>
      <c r="X103" s="45"/>
      <c r="Y103" s="43"/>
      <c r="Z103" s="43"/>
      <c r="AC103" s="176"/>
      <c r="AD103" s="177"/>
      <c r="AE103" s="176"/>
      <c r="AF103" s="178"/>
      <c r="AG103" s="179"/>
      <c r="AH103" s="178"/>
      <c r="AI103" s="179"/>
      <c r="AJ103" s="178"/>
      <c r="AK103" s="179"/>
      <c r="AL103" s="178"/>
      <c r="AM103" s="179"/>
      <c r="AN103" s="221"/>
      <c r="AO103" s="204"/>
      <c r="AP103" s="221"/>
      <c r="AQ103" s="204"/>
      <c r="AR103" s="221"/>
      <c r="AS103" s="204"/>
      <c r="AT103" s="221"/>
      <c r="AU103" s="204"/>
      <c r="AV103" s="221"/>
      <c r="AW103" s="204"/>
      <c r="AX103" s="221"/>
      <c r="AY103" s="204"/>
      <c r="AZ103" s="221"/>
      <c r="BA103" s="204"/>
      <c r="BB103" s="221"/>
      <c r="BC103" s="204"/>
      <c r="BD103" s="204">
        <f t="shared" si="5"/>
        <v>0</v>
      </c>
      <c r="BE103" s="175" t="e">
        <f t="shared" si="6"/>
        <v>#DIV/0!</v>
      </c>
      <c r="BH103" s="169"/>
      <c r="BI103" s="169"/>
      <c r="BJ103" s="210"/>
      <c r="BK103" s="169"/>
      <c r="BL103" s="169"/>
    </row>
    <row r="104" spans="1:64" s="46" customFormat="1" ht="29.25" customHeight="1" x14ac:dyDescent="0.25">
      <c r="A104" s="820"/>
      <c r="B104" s="708"/>
      <c r="C104" s="715"/>
      <c r="D104" s="56" t="s">
        <v>56</v>
      </c>
      <c r="E104" s="57" t="s">
        <v>53</v>
      </c>
      <c r="F104" s="442">
        <f t="shared" si="7"/>
        <v>7665</v>
      </c>
      <c r="G104" s="403">
        <v>7665</v>
      </c>
      <c r="H104" s="403">
        <v>7665</v>
      </c>
      <c r="I104" s="446"/>
      <c r="J104" s="121">
        <v>638</v>
      </c>
      <c r="K104" s="121">
        <v>639</v>
      </c>
      <c r="L104" s="121">
        <v>639</v>
      </c>
      <c r="M104" s="121">
        <v>639</v>
      </c>
      <c r="N104" s="121">
        <v>639</v>
      </c>
      <c r="O104" s="121">
        <v>639</v>
      </c>
      <c r="P104" s="121">
        <v>639</v>
      </c>
      <c r="Q104" s="121">
        <v>639</v>
      </c>
      <c r="R104" s="121">
        <v>639</v>
      </c>
      <c r="S104" s="121">
        <v>639</v>
      </c>
      <c r="T104" s="121">
        <v>638</v>
      </c>
      <c r="U104" s="121">
        <v>638</v>
      </c>
      <c r="V104" s="45"/>
      <c r="W104" s="45"/>
      <c r="X104" s="45"/>
      <c r="Y104" s="43"/>
      <c r="Z104" s="43"/>
      <c r="AC104" s="176"/>
      <c r="AD104" s="177"/>
      <c r="AE104" s="176"/>
      <c r="AF104" s="178"/>
      <c r="AG104" s="179"/>
      <c r="AH104" s="178"/>
      <c r="AI104" s="179"/>
      <c r="AJ104" s="178"/>
      <c r="AK104" s="179"/>
      <c r="AL104" s="178"/>
      <c r="AM104" s="179"/>
      <c r="AN104" s="221"/>
      <c r="AO104" s="204"/>
      <c r="AP104" s="221"/>
      <c r="AQ104" s="204"/>
      <c r="AR104" s="221"/>
      <c r="AS104" s="204"/>
      <c r="AT104" s="221"/>
      <c r="AU104" s="204"/>
      <c r="AV104" s="221"/>
      <c r="AW104" s="204"/>
      <c r="AX104" s="221"/>
      <c r="AY104" s="204"/>
      <c r="AZ104" s="221"/>
      <c r="BA104" s="204"/>
      <c r="BB104" s="221"/>
      <c r="BC104" s="204"/>
      <c r="BD104" s="204">
        <f t="shared" si="5"/>
        <v>0</v>
      </c>
      <c r="BE104" s="175" t="e">
        <f t="shared" si="6"/>
        <v>#DIV/0!</v>
      </c>
      <c r="BH104" s="169"/>
      <c r="BI104" s="169"/>
      <c r="BJ104" s="210"/>
      <c r="BK104" s="169"/>
      <c r="BL104" s="169"/>
    </row>
    <row r="105" spans="1:64" s="46" customFormat="1" ht="29.25" customHeight="1" x14ac:dyDescent="0.25">
      <c r="A105" s="820"/>
      <c r="B105" s="708"/>
      <c r="C105" s="715"/>
      <c r="D105" s="56" t="s">
        <v>57</v>
      </c>
      <c r="E105" s="57" t="s">
        <v>53</v>
      </c>
      <c r="F105" s="442">
        <f t="shared" si="7"/>
        <v>17512</v>
      </c>
      <c r="G105" s="403">
        <v>17512</v>
      </c>
      <c r="H105" s="403">
        <v>17512</v>
      </c>
      <c r="I105" s="446"/>
      <c r="J105" s="125">
        <v>1459</v>
      </c>
      <c r="K105" s="125">
        <v>1460</v>
      </c>
      <c r="L105" s="125">
        <v>1459</v>
      </c>
      <c r="M105" s="125">
        <v>1459</v>
      </c>
      <c r="N105" s="125">
        <v>1460</v>
      </c>
      <c r="O105" s="125">
        <v>1459</v>
      </c>
      <c r="P105" s="125">
        <v>1459</v>
      </c>
      <c r="Q105" s="125">
        <v>1460</v>
      </c>
      <c r="R105" s="125">
        <v>1459</v>
      </c>
      <c r="S105" s="125">
        <v>1459</v>
      </c>
      <c r="T105" s="125">
        <v>1460</v>
      </c>
      <c r="U105" s="125">
        <v>1459</v>
      </c>
      <c r="V105" s="305"/>
      <c r="W105" s="305"/>
      <c r="X105" s="305"/>
      <c r="Y105" s="43"/>
      <c r="Z105" s="43"/>
      <c r="AC105" s="176"/>
      <c r="AD105" s="177"/>
      <c r="AE105" s="176"/>
      <c r="AF105" s="178"/>
      <c r="AG105" s="179"/>
      <c r="AH105" s="178"/>
      <c r="AI105" s="179"/>
      <c r="AJ105" s="178"/>
      <c r="AK105" s="179"/>
      <c r="AL105" s="178"/>
      <c r="AM105" s="179"/>
      <c r="AN105" s="221"/>
      <c r="AO105" s="204"/>
      <c r="AP105" s="221"/>
      <c r="AQ105" s="204"/>
      <c r="AR105" s="221"/>
      <c r="AS105" s="204"/>
      <c r="AT105" s="221"/>
      <c r="AU105" s="204"/>
      <c r="AV105" s="221"/>
      <c r="AW105" s="204"/>
      <c r="AX105" s="221"/>
      <c r="AY105" s="204"/>
      <c r="AZ105" s="221"/>
      <c r="BA105" s="204"/>
      <c r="BB105" s="221"/>
      <c r="BC105" s="204"/>
      <c r="BD105" s="204">
        <f t="shared" si="5"/>
        <v>0</v>
      </c>
      <c r="BE105" s="175" t="e">
        <f t="shared" si="6"/>
        <v>#DIV/0!</v>
      </c>
      <c r="BH105" s="169"/>
      <c r="BI105" s="169"/>
      <c r="BJ105" s="210"/>
      <c r="BK105" s="169"/>
      <c r="BL105" s="169"/>
    </row>
    <row r="106" spans="1:64" s="46" customFormat="1" ht="29.25" customHeight="1" x14ac:dyDescent="0.25">
      <c r="A106" s="820"/>
      <c r="B106" s="708"/>
      <c r="C106" s="715"/>
      <c r="D106" s="56" t="s">
        <v>58</v>
      </c>
      <c r="E106" s="57" t="s">
        <v>53</v>
      </c>
      <c r="F106" s="442">
        <f t="shared" si="7"/>
        <v>3368</v>
      </c>
      <c r="G106" s="403">
        <v>3368</v>
      </c>
      <c r="H106" s="403">
        <v>3368</v>
      </c>
      <c r="I106" s="446"/>
      <c r="J106" s="121">
        <v>280</v>
      </c>
      <c r="K106" s="121">
        <v>280</v>
      </c>
      <c r="L106" s="121">
        <v>282</v>
      </c>
      <c r="M106" s="121">
        <v>280</v>
      </c>
      <c r="N106" s="121">
        <v>280</v>
      </c>
      <c r="O106" s="121">
        <v>282</v>
      </c>
      <c r="P106" s="121">
        <v>280</v>
      </c>
      <c r="Q106" s="121">
        <v>280</v>
      </c>
      <c r="R106" s="121">
        <v>282</v>
      </c>
      <c r="S106" s="121">
        <v>280</v>
      </c>
      <c r="T106" s="121">
        <v>280</v>
      </c>
      <c r="U106" s="121">
        <v>282</v>
      </c>
      <c r="V106" s="45"/>
      <c r="W106" s="45"/>
      <c r="X106" s="45"/>
      <c r="Y106" s="43"/>
      <c r="Z106" s="43"/>
      <c r="AC106" s="176"/>
      <c r="AD106" s="177"/>
      <c r="AE106" s="176"/>
      <c r="AF106" s="178"/>
      <c r="AG106" s="179"/>
      <c r="AH106" s="178"/>
      <c r="AI106" s="179"/>
      <c r="AJ106" s="178"/>
      <c r="AK106" s="179"/>
      <c r="AL106" s="178"/>
      <c r="AM106" s="179"/>
      <c r="AN106" s="221"/>
      <c r="AO106" s="204"/>
      <c r="AP106" s="221"/>
      <c r="AQ106" s="204"/>
      <c r="AR106" s="221"/>
      <c r="AS106" s="204"/>
      <c r="AT106" s="221"/>
      <c r="AU106" s="204"/>
      <c r="AV106" s="221"/>
      <c r="AW106" s="204"/>
      <c r="AX106" s="221"/>
      <c r="AY106" s="204"/>
      <c r="AZ106" s="221"/>
      <c r="BA106" s="204"/>
      <c r="BB106" s="221"/>
      <c r="BC106" s="204"/>
      <c r="BD106" s="204">
        <f t="shared" si="5"/>
        <v>0</v>
      </c>
      <c r="BE106" s="175" t="e">
        <f t="shared" si="6"/>
        <v>#DIV/0!</v>
      </c>
      <c r="BH106" s="169"/>
      <c r="BI106" s="169"/>
      <c r="BJ106" s="210"/>
      <c r="BK106" s="169"/>
      <c r="BL106" s="169"/>
    </row>
    <row r="107" spans="1:64" s="46" customFormat="1" ht="29.25" customHeight="1" x14ac:dyDescent="0.25">
      <c r="A107" s="820"/>
      <c r="B107" s="708"/>
      <c r="C107" s="715"/>
      <c r="D107" s="56" t="s">
        <v>59</v>
      </c>
      <c r="E107" s="57" t="s">
        <v>60</v>
      </c>
      <c r="F107" s="442">
        <f t="shared" si="7"/>
        <v>300</v>
      </c>
      <c r="G107" s="405">
        <v>300</v>
      </c>
      <c r="H107" s="405">
        <v>300</v>
      </c>
      <c r="I107" s="446"/>
      <c r="J107" s="121">
        <v>25</v>
      </c>
      <c r="K107" s="121">
        <v>25</v>
      </c>
      <c r="L107" s="121">
        <v>25</v>
      </c>
      <c r="M107" s="121">
        <v>25</v>
      </c>
      <c r="N107" s="121">
        <v>25</v>
      </c>
      <c r="O107" s="121">
        <v>25</v>
      </c>
      <c r="P107" s="121">
        <v>25</v>
      </c>
      <c r="Q107" s="121">
        <v>25</v>
      </c>
      <c r="R107" s="121">
        <v>25</v>
      </c>
      <c r="S107" s="121">
        <v>25</v>
      </c>
      <c r="T107" s="121">
        <v>25</v>
      </c>
      <c r="U107" s="121">
        <v>25</v>
      </c>
      <c r="V107" s="45"/>
      <c r="W107" s="45"/>
      <c r="X107" s="45"/>
      <c r="Y107" s="43"/>
      <c r="Z107" s="43"/>
      <c r="AC107" s="176"/>
      <c r="AD107" s="177"/>
      <c r="AE107" s="176"/>
      <c r="AF107" s="178"/>
      <c r="AG107" s="179"/>
      <c r="AH107" s="178"/>
      <c r="AI107" s="179"/>
      <c r="AJ107" s="178"/>
      <c r="AK107" s="179"/>
      <c r="AL107" s="178"/>
      <c r="AM107" s="179"/>
      <c r="AN107" s="221"/>
      <c r="AO107" s="204"/>
      <c r="AP107" s="221"/>
      <c r="AQ107" s="204"/>
      <c r="AR107" s="221"/>
      <c r="AS107" s="204"/>
      <c r="AT107" s="221"/>
      <c r="AU107" s="204"/>
      <c r="AV107" s="221"/>
      <c r="AW107" s="204"/>
      <c r="AX107" s="221"/>
      <c r="AY107" s="204"/>
      <c r="AZ107" s="221"/>
      <c r="BA107" s="204"/>
      <c r="BB107" s="221"/>
      <c r="BC107" s="204"/>
      <c r="BD107" s="204">
        <f t="shared" si="5"/>
        <v>0</v>
      </c>
      <c r="BE107" s="175" t="e">
        <f t="shared" si="6"/>
        <v>#DIV/0!</v>
      </c>
      <c r="BH107" s="169"/>
      <c r="BI107" s="169"/>
      <c r="BJ107" s="210"/>
      <c r="BK107" s="169"/>
      <c r="BL107" s="169"/>
    </row>
    <row r="108" spans="1:64" s="46" customFormat="1" ht="29.25" customHeight="1" x14ac:dyDescent="0.25">
      <c r="A108" s="820"/>
      <c r="B108" s="708"/>
      <c r="C108" s="715"/>
      <c r="D108" s="56" t="s">
        <v>61</v>
      </c>
      <c r="E108" s="57" t="s">
        <v>53</v>
      </c>
      <c r="F108" s="442">
        <f t="shared" si="7"/>
        <v>90</v>
      </c>
      <c r="G108" s="405">
        <v>90</v>
      </c>
      <c r="H108" s="405">
        <v>90</v>
      </c>
      <c r="I108" s="446"/>
      <c r="J108" s="121">
        <v>7</v>
      </c>
      <c r="K108" s="121">
        <v>8</v>
      </c>
      <c r="L108" s="121">
        <v>7</v>
      </c>
      <c r="M108" s="121">
        <v>8</v>
      </c>
      <c r="N108" s="121">
        <v>7</v>
      </c>
      <c r="O108" s="121">
        <v>8</v>
      </c>
      <c r="P108" s="121">
        <v>7</v>
      </c>
      <c r="Q108" s="121">
        <v>8</v>
      </c>
      <c r="R108" s="121">
        <v>7</v>
      </c>
      <c r="S108" s="121">
        <v>8</v>
      </c>
      <c r="T108" s="121">
        <v>7</v>
      </c>
      <c r="U108" s="121">
        <v>8</v>
      </c>
      <c r="V108" s="45"/>
      <c r="W108" s="45"/>
      <c r="X108" s="45"/>
      <c r="Y108" s="43"/>
      <c r="Z108" s="43"/>
      <c r="AC108" s="176"/>
      <c r="AD108" s="177"/>
      <c r="AE108" s="176"/>
      <c r="AF108" s="178"/>
      <c r="AG108" s="179"/>
      <c r="AH108" s="178"/>
      <c r="AI108" s="179"/>
      <c r="AJ108" s="178"/>
      <c r="AK108" s="179"/>
      <c r="AL108" s="178"/>
      <c r="AM108" s="179"/>
      <c r="AN108" s="221"/>
      <c r="AO108" s="204"/>
      <c r="AP108" s="221"/>
      <c r="AQ108" s="204"/>
      <c r="AR108" s="221"/>
      <c r="AS108" s="204"/>
      <c r="AT108" s="221"/>
      <c r="AU108" s="204"/>
      <c r="AV108" s="221"/>
      <c r="AW108" s="204"/>
      <c r="AX108" s="221"/>
      <c r="AY108" s="204"/>
      <c r="AZ108" s="221"/>
      <c r="BA108" s="204"/>
      <c r="BB108" s="221"/>
      <c r="BC108" s="204"/>
      <c r="BD108" s="204">
        <f t="shared" si="5"/>
        <v>0</v>
      </c>
      <c r="BE108" s="175" t="e">
        <f t="shared" si="6"/>
        <v>#DIV/0!</v>
      </c>
      <c r="BH108" s="169"/>
      <c r="BI108" s="169"/>
      <c r="BJ108" s="210"/>
      <c r="BK108" s="169"/>
      <c r="BL108" s="169"/>
    </row>
    <row r="109" spans="1:64" s="46" customFormat="1" ht="29.25" customHeight="1" x14ac:dyDescent="0.25">
      <c r="A109" s="820"/>
      <c r="B109" s="708"/>
      <c r="C109" s="715"/>
      <c r="D109" s="56" t="s">
        <v>62</v>
      </c>
      <c r="E109" s="57" t="s">
        <v>53</v>
      </c>
      <c r="F109" s="442">
        <f t="shared" si="7"/>
        <v>200</v>
      </c>
      <c r="G109" s="405">
        <v>200</v>
      </c>
      <c r="H109" s="405">
        <v>200</v>
      </c>
      <c r="I109" s="446"/>
      <c r="J109" s="121">
        <v>17</v>
      </c>
      <c r="K109" s="121">
        <v>17</v>
      </c>
      <c r="L109" s="121">
        <v>17</v>
      </c>
      <c r="M109" s="121">
        <v>17</v>
      </c>
      <c r="N109" s="121">
        <v>17</v>
      </c>
      <c r="O109" s="121">
        <v>16</v>
      </c>
      <c r="P109" s="121">
        <v>17</v>
      </c>
      <c r="Q109" s="121">
        <v>16</v>
      </c>
      <c r="R109" s="121">
        <v>17</v>
      </c>
      <c r="S109" s="121">
        <v>16</v>
      </c>
      <c r="T109" s="121">
        <v>17</v>
      </c>
      <c r="U109" s="121">
        <v>16</v>
      </c>
      <c r="V109" s="45"/>
      <c r="W109" s="45"/>
      <c r="X109" s="45"/>
      <c r="Y109" s="43"/>
      <c r="Z109" s="43"/>
      <c r="AC109" s="176"/>
      <c r="AD109" s="177"/>
      <c r="AE109" s="176"/>
      <c r="AF109" s="178"/>
      <c r="AG109" s="179"/>
      <c r="AH109" s="178"/>
      <c r="AI109" s="179"/>
      <c r="AJ109" s="178"/>
      <c r="AK109" s="179"/>
      <c r="AL109" s="178"/>
      <c r="AM109" s="179"/>
      <c r="AN109" s="221"/>
      <c r="AO109" s="204"/>
      <c r="AP109" s="221"/>
      <c r="AQ109" s="204"/>
      <c r="AR109" s="221"/>
      <c r="AS109" s="204"/>
      <c r="AT109" s="221"/>
      <c r="AU109" s="204"/>
      <c r="AV109" s="221"/>
      <c r="AW109" s="204"/>
      <c r="AX109" s="221"/>
      <c r="AY109" s="204"/>
      <c r="AZ109" s="221"/>
      <c r="BA109" s="204"/>
      <c r="BB109" s="221"/>
      <c r="BC109" s="204"/>
      <c r="BD109" s="204">
        <f t="shared" si="5"/>
        <v>0</v>
      </c>
      <c r="BE109" s="175" t="e">
        <f t="shared" si="6"/>
        <v>#DIV/0!</v>
      </c>
      <c r="BH109" s="169"/>
      <c r="BI109" s="169"/>
      <c r="BJ109" s="210"/>
      <c r="BK109" s="169"/>
      <c r="BL109" s="169"/>
    </row>
    <row r="110" spans="1:64" s="46" customFormat="1" ht="29.25" customHeight="1" x14ac:dyDescent="0.25">
      <c r="A110" s="820"/>
      <c r="B110" s="708"/>
      <c r="C110" s="715"/>
      <c r="D110" s="56" t="s">
        <v>63</v>
      </c>
      <c r="E110" s="57" t="s">
        <v>53</v>
      </c>
      <c r="F110" s="442">
        <f t="shared" si="7"/>
        <v>2905</v>
      </c>
      <c r="G110" s="403">
        <v>2905</v>
      </c>
      <c r="H110" s="403">
        <v>2905</v>
      </c>
      <c r="I110" s="446"/>
      <c r="J110" s="121">
        <v>242</v>
      </c>
      <c r="K110" s="121">
        <v>242</v>
      </c>
      <c r="L110" s="121">
        <v>242</v>
      </c>
      <c r="M110" s="121">
        <v>242</v>
      </c>
      <c r="N110" s="121">
        <v>242</v>
      </c>
      <c r="O110" s="121">
        <v>243</v>
      </c>
      <c r="P110" s="121">
        <v>242</v>
      </c>
      <c r="Q110" s="121">
        <v>242</v>
      </c>
      <c r="R110" s="121">
        <v>242</v>
      </c>
      <c r="S110" s="121">
        <v>242</v>
      </c>
      <c r="T110" s="121">
        <v>242</v>
      </c>
      <c r="U110" s="121">
        <v>242</v>
      </c>
      <c r="V110" s="45"/>
      <c r="W110" s="45"/>
      <c r="X110" s="45"/>
      <c r="Y110" s="43"/>
      <c r="Z110" s="43"/>
      <c r="AC110" s="176"/>
      <c r="AD110" s="177"/>
      <c r="AE110" s="176"/>
      <c r="AF110" s="223"/>
      <c r="AG110" s="224"/>
      <c r="AH110" s="178"/>
      <c r="AI110" s="179"/>
      <c r="AJ110" s="178"/>
      <c r="AK110" s="179"/>
      <c r="AL110" s="178"/>
      <c r="AM110" s="179"/>
      <c r="AN110" s="221"/>
      <c r="AO110" s="204"/>
      <c r="AP110" s="221"/>
      <c r="AQ110" s="204"/>
      <c r="AR110" s="221"/>
      <c r="AS110" s="204"/>
      <c r="AT110" s="221"/>
      <c r="AU110" s="204"/>
      <c r="AV110" s="221"/>
      <c r="AW110" s="204"/>
      <c r="AX110" s="221"/>
      <c r="AY110" s="204"/>
      <c r="AZ110" s="221"/>
      <c r="BA110" s="204"/>
      <c r="BB110" s="221"/>
      <c r="BC110" s="204"/>
      <c r="BD110" s="204">
        <f t="shared" si="5"/>
        <v>0</v>
      </c>
      <c r="BE110" s="175" t="e">
        <f t="shared" si="6"/>
        <v>#DIV/0!</v>
      </c>
      <c r="BH110" s="169"/>
      <c r="BI110" s="169"/>
      <c r="BJ110" s="210"/>
      <c r="BK110" s="169"/>
      <c r="BL110" s="169"/>
    </row>
    <row r="111" spans="1:64" s="46" customFormat="1" ht="29.25" customHeight="1" x14ac:dyDescent="0.25">
      <c r="A111" s="820"/>
      <c r="B111" s="708"/>
      <c r="C111" s="715"/>
      <c r="D111" s="56" t="s">
        <v>64</v>
      </c>
      <c r="E111" s="57" t="s">
        <v>53</v>
      </c>
      <c r="F111" s="442">
        <f t="shared" si="7"/>
        <v>7015</v>
      </c>
      <c r="G111" s="403">
        <v>7015</v>
      </c>
      <c r="H111" s="403">
        <v>7015</v>
      </c>
      <c r="I111" s="446"/>
      <c r="J111" s="121">
        <v>584</v>
      </c>
      <c r="K111" s="121">
        <v>585</v>
      </c>
      <c r="L111" s="121">
        <v>585</v>
      </c>
      <c r="M111" s="121">
        <v>585</v>
      </c>
      <c r="N111" s="121">
        <v>585</v>
      </c>
      <c r="O111" s="121">
        <v>585</v>
      </c>
      <c r="P111" s="121">
        <v>585</v>
      </c>
      <c r="Q111" s="121">
        <v>585</v>
      </c>
      <c r="R111" s="121">
        <v>584</v>
      </c>
      <c r="S111" s="121">
        <v>584</v>
      </c>
      <c r="T111" s="121">
        <v>584</v>
      </c>
      <c r="U111" s="121">
        <v>584</v>
      </c>
      <c r="V111" s="45"/>
      <c r="W111" s="45"/>
      <c r="X111" s="45"/>
      <c r="Y111" s="43"/>
      <c r="Z111" s="43"/>
      <c r="AC111" s="176"/>
      <c r="AD111" s="177"/>
      <c r="AE111" s="176"/>
      <c r="AF111" s="178"/>
      <c r="AG111" s="179"/>
      <c r="AH111" s="178"/>
      <c r="AI111" s="179"/>
      <c r="AJ111" s="178"/>
      <c r="AK111" s="179"/>
      <c r="AL111" s="178"/>
      <c r="AM111" s="179"/>
      <c r="AN111" s="221"/>
      <c r="AO111" s="204"/>
      <c r="AP111" s="221"/>
      <c r="AQ111" s="204"/>
      <c r="AR111" s="221"/>
      <c r="AS111" s="204"/>
      <c r="AT111" s="221"/>
      <c r="AU111" s="204"/>
      <c r="AV111" s="221"/>
      <c r="AW111" s="204"/>
      <c r="AX111" s="221"/>
      <c r="AY111" s="204"/>
      <c r="AZ111" s="221"/>
      <c r="BA111" s="204"/>
      <c r="BB111" s="221"/>
      <c r="BC111" s="204"/>
      <c r="BD111" s="204">
        <f t="shared" si="5"/>
        <v>0</v>
      </c>
      <c r="BE111" s="175" t="e">
        <f t="shared" si="6"/>
        <v>#DIV/0!</v>
      </c>
      <c r="BH111" s="169"/>
      <c r="BI111" s="169"/>
      <c r="BJ111" s="210"/>
      <c r="BK111" s="169"/>
      <c r="BL111" s="169"/>
    </row>
    <row r="112" spans="1:64" s="46" customFormat="1" ht="48" customHeight="1" x14ac:dyDescent="0.25">
      <c r="A112" s="820"/>
      <c r="B112" s="814" t="s">
        <v>672</v>
      </c>
      <c r="C112" s="804" t="s">
        <v>671</v>
      </c>
      <c r="D112" s="404" t="s">
        <v>439</v>
      </c>
      <c r="E112" s="409"/>
      <c r="F112" s="451">
        <f>+F113</f>
        <v>132548</v>
      </c>
      <c r="G112" s="446"/>
      <c r="H112" s="446"/>
      <c r="I112" s="446"/>
      <c r="J112" s="403">
        <v>11045</v>
      </c>
      <c r="K112" s="403">
        <v>11045</v>
      </c>
      <c r="L112" s="403">
        <v>11048</v>
      </c>
      <c r="M112" s="403">
        <v>11045</v>
      </c>
      <c r="N112" s="403">
        <v>11045</v>
      </c>
      <c r="O112" s="403">
        <v>11045</v>
      </c>
      <c r="P112" s="403">
        <v>11048</v>
      </c>
      <c r="Q112" s="403">
        <v>11045</v>
      </c>
      <c r="R112" s="403">
        <v>11045</v>
      </c>
      <c r="S112" s="403">
        <v>11045</v>
      </c>
      <c r="T112" s="403">
        <v>11047</v>
      </c>
      <c r="U112" s="403">
        <v>11045</v>
      </c>
      <c r="V112" s="45"/>
      <c r="W112" s="45"/>
      <c r="X112" s="45"/>
      <c r="Y112" s="43"/>
      <c r="Z112" s="43"/>
      <c r="AC112" s="176">
        <f>+AE112+AF112+AH112+AJ112+AL112+AN112+AP112+AR112+AT112+AV112+AX112+AZ112+BB112</f>
        <v>9000</v>
      </c>
      <c r="AD112" s="177">
        <f>+AG112+AI112+AK112+AM112+AO112+AQ112+AS112+AU112+AW112+AY112+BA112+BC112</f>
        <v>0</v>
      </c>
      <c r="AE112" s="176">
        <v>9000</v>
      </c>
      <c r="AF112" s="223"/>
      <c r="AG112" s="224"/>
      <c r="AH112" s="178"/>
      <c r="AI112" s="179"/>
      <c r="AJ112" s="178"/>
      <c r="AK112" s="179"/>
      <c r="AL112" s="178"/>
      <c r="AM112" s="179"/>
      <c r="AN112" s="221"/>
      <c r="AO112" s="204"/>
      <c r="AP112" s="221"/>
      <c r="AQ112" s="204"/>
      <c r="AR112" s="221"/>
      <c r="AS112" s="204"/>
      <c r="AT112" s="221"/>
      <c r="AU112" s="204"/>
      <c r="AV112" s="221"/>
      <c r="AW112" s="204"/>
      <c r="AX112" s="221"/>
      <c r="AY112" s="204"/>
      <c r="AZ112" s="221"/>
      <c r="BA112" s="204"/>
      <c r="BB112" s="221"/>
      <c r="BC112" s="204"/>
      <c r="BD112" s="204">
        <f t="shared" si="5"/>
        <v>0</v>
      </c>
      <c r="BE112" s="175">
        <f t="shared" si="6"/>
        <v>0</v>
      </c>
      <c r="BH112" s="181">
        <f>+BK112-AC112</f>
        <v>-9000</v>
      </c>
      <c r="BI112" s="181">
        <f>+BL112-AD112</f>
        <v>0</v>
      </c>
      <c r="BJ112" s="208"/>
      <c r="BK112" s="181"/>
      <c r="BL112" s="181"/>
    </row>
    <row r="113" spans="1:64" s="46" customFormat="1" ht="46.5" customHeight="1" x14ac:dyDescent="0.25">
      <c r="A113" s="820"/>
      <c r="B113" s="814"/>
      <c r="C113" s="804"/>
      <c r="D113" s="56" t="s">
        <v>65</v>
      </c>
      <c r="E113" s="57" t="s">
        <v>60</v>
      </c>
      <c r="F113" s="442">
        <f t="shared" si="7"/>
        <v>132548</v>
      </c>
      <c r="G113" s="403">
        <v>132548</v>
      </c>
      <c r="H113" s="403">
        <v>132548</v>
      </c>
      <c r="I113" s="446"/>
      <c r="J113" s="125">
        <v>11045</v>
      </c>
      <c r="K113" s="125">
        <v>11045</v>
      </c>
      <c r="L113" s="125">
        <v>11048</v>
      </c>
      <c r="M113" s="125">
        <v>11045</v>
      </c>
      <c r="N113" s="125">
        <v>11045</v>
      </c>
      <c r="O113" s="125">
        <v>11045</v>
      </c>
      <c r="P113" s="125">
        <v>11048</v>
      </c>
      <c r="Q113" s="125">
        <v>11045</v>
      </c>
      <c r="R113" s="125">
        <v>11045</v>
      </c>
      <c r="S113" s="125">
        <v>11045</v>
      </c>
      <c r="T113" s="125">
        <v>11047</v>
      </c>
      <c r="U113" s="125">
        <v>11045</v>
      </c>
      <c r="V113" s="45"/>
      <c r="W113" s="45"/>
      <c r="X113" s="45"/>
      <c r="Y113" s="43"/>
      <c r="Z113" s="43"/>
      <c r="AC113" s="176"/>
      <c r="AD113" s="177"/>
      <c r="AE113" s="176"/>
      <c r="AF113" s="223"/>
      <c r="AG113" s="224"/>
      <c r="AH113" s="178"/>
      <c r="AI113" s="179"/>
      <c r="AJ113" s="178"/>
      <c r="AK113" s="179"/>
      <c r="AL113" s="178"/>
      <c r="AM113" s="179"/>
      <c r="AN113" s="221"/>
      <c r="AO113" s="204"/>
      <c r="AP113" s="221"/>
      <c r="AQ113" s="204"/>
      <c r="AR113" s="221"/>
      <c r="AS113" s="204"/>
      <c r="AT113" s="221"/>
      <c r="AU113" s="204"/>
      <c r="AV113" s="221"/>
      <c r="AW113" s="204"/>
      <c r="AX113" s="221"/>
      <c r="AY113" s="204"/>
      <c r="AZ113" s="221"/>
      <c r="BA113" s="204"/>
      <c r="BB113" s="221"/>
      <c r="BC113" s="204"/>
      <c r="BD113" s="204">
        <f t="shared" si="5"/>
        <v>0</v>
      </c>
      <c r="BE113" s="175" t="e">
        <f t="shared" si="6"/>
        <v>#DIV/0!</v>
      </c>
      <c r="BH113" s="169"/>
      <c r="BI113" s="169"/>
      <c r="BJ113" s="210"/>
      <c r="BK113" s="169"/>
      <c r="BL113" s="169"/>
    </row>
    <row r="114" spans="1:64" s="46" customFormat="1" ht="55.5" customHeight="1" x14ac:dyDescent="0.25">
      <c r="A114" s="820"/>
      <c r="B114" s="814" t="s">
        <v>464</v>
      </c>
      <c r="C114" s="804" t="s">
        <v>76</v>
      </c>
      <c r="D114" s="404" t="s">
        <v>439</v>
      </c>
      <c r="E114" s="404"/>
      <c r="F114" s="415">
        <f>SUM(F115:F122)</f>
        <v>960</v>
      </c>
      <c r="G114" s="446"/>
      <c r="H114" s="446"/>
      <c r="I114" s="446"/>
      <c r="J114" s="405">
        <v>60</v>
      </c>
      <c r="K114" s="405">
        <v>85</v>
      </c>
      <c r="L114" s="405">
        <v>85</v>
      </c>
      <c r="M114" s="405">
        <v>85</v>
      </c>
      <c r="N114" s="405">
        <v>85</v>
      </c>
      <c r="O114" s="405">
        <v>80</v>
      </c>
      <c r="P114" s="405">
        <v>80</v>
      </c>
      <c r="Q114" s="405">
        <v>83</v>
      </c>
      <c r="R114" s="405">
        <v>83</v>
      </c>
      <c r="S114" s="405">
        <v>80</v>
      </c>
      <c r="T114" s="405">
        <v>80</v>
      </c>
      <c r="U114" s="405">
        <v>74</v>
      </c>
      <c r="V114" s="45"/>
      <c r="W114" s="45"/>
      <c r="X114" s="45"/>
      <c r="Y114" s="43"/>
      <c r="Z114" s="43"/>
      <c r="AC114" s="176">
        <f>+AE114+AF114+AH114+AJ114+AL114+AN114+AP114+AR114+AT114+AV114+AX114+AZ114+BB114</f>
        <v>54500</v>
      </c>
      <c r="AD114" s="177">
        <f>+AG114+AI114+AK114+AM114+AO114+AQ114+AS114+AU114+AW114+AY114+BA114+BC114</f>
        <v>0</v>
      </c>
      <c r="AE114" s="176">
        <v>54500</v>
      </c>
      <c r="AF114" s="223"/>
      <c r="AG114" s="224"/>
      <c r="AH114" s="178"/>
      <c r="AI114" s="179"/>
      <c r="AJ114" s="178"/>
      <c r="AK114" s="179"/>
      <c r="AL114" s="178"/>
      <c r="AM114" s="179"/>
      <c r="AN114" s="221"/>
      <c r="AO114" s="204"/>
      <c r="AP114" s="221"/>
      <c r="AQ114" s="204"/>
      <c r="AR114" s="221"/>
      <c r="AS114" s="204"/>
      <c r="AT114" s="221"/>
      <c r="AU114" s="204"/>
      <c r="AV114" s="221"/>
      <c r="AW114" s="204"/>
      <c r="AX114" s="221"/>
      <c r="AY114" s="204"/>
      <c r="AZ114" s="221"/>
      <c r="BA114" s="204"/>
      <c r="BB114" s="221"/>
      <c r="BC114" s="204"/>
      <c r="BD114" s="204">
        <f t="shared" si="5"/>
        <v>0</v>
      </c>
      <c r="BE114" s="175">
        <f t="shared" si="6"/>
        <v>0</v>
      </c>
      <c r="BH114" s="181">
        <f>+BK114-AC114</f>
        <v>-54500</v>
      </c>
      <c r="BI114" s="181">
        <f>+BL114-AD114</f>
        <v>0</v>
      </c>
      <c r="BJ114" s="208"/>
      <c r="BK114" s="181"/>
      <c r="BL114" s="181"/>
    </row>
    <row r="115" spans="1:64" s="46" customFormat="1" ht="27.75" customHeight="1" x14ac:dyDescent="0.3">
      <c r="A115" s="820"/>
      <c r="B115" s="814"/>
      <c r="C115" s="804"/>
      <c r="D115" s="56" t="s">
        <v>77</v>
      </c>
      <c r="E115" s="57" t="s">
        <v>27</v>
      </c>
      <c r="F115" s="442">
        <f t="shared" ref="F115:F122" si="8">SUM(J115:U115)</f>
        <v>20</v>
      </c>
      <c r="G115" s="405">
        <v>20</v>
      </c>
      <c r="H115" s="405">
        <v>20</v>
      </c>
      <c r="I115" s="446"/>
      <c r="J115" s="452">
        <v>0</v>
      </c>
      <c r="K115" s="452">
        <v>2</v>
      </c>
      <c r="L115" s="452">
        <v>2</v>
      </c>
      <c r="M115" s="452">
        <v>2</v>
      </c>
      <c r="N115" s="452">
        <v>2</v>
      </c>
      <c r="O115" s="452">
        <v>1</v>
      </c>
      <c r="P115" s="452">
        <v>1</v>
      </c>
      <c r="Q115" s="452">
        <v>2</v>
      </c>
      <c r="R115" s="452">
        <v>2</v>
      </c>
      <c r="S115" s="452">
        <v>2</v>
      </c>
      <c r="T115" s="452">
        <v>2</v>
      </c>
      <c r="U115" s="452">
        <v>2</v>
      </c>
      <c r="V115" s="45"/>
      <c r="W115" s="45"/>
      <c r="X115" s="45"/>
      <c r="Y115" s="43"/>
      <c r="Z115" s="43"/>
      <c r="AC115" s="176"/>
      <c r="AD115" s="177"/>
      <c r="AE115" s="176"/>
      <c r="AF115" s="223"/>
      <c r="AG115" s="224"/>
      <c r="AH115" s="178"/>
      <c r="AI115" s="179"/>
      <c r="AJ115" s="178"/>
      <c r="AK115" s="179"/>
      <c r="AL115" s="178"/>
      <c r="AM115" s="179"/>
      <c r="AN115" s="221"/>
      <c r="AO115" s="204"/>
      <c r="AP115" s="221"/>
      <c r="AQ115" s="204"/>
      <c r="AR115" s="221"/>
      <c r="AS115" s="204"/>
      <c r="AT115" s="221"/>
      <c r="AU115" s="204"/>
      <c r="AV115" s="221"/>
      <c r="AW115" s="204"/>
      <c r="AX115" s="221"/>
      <c r="AY115" s="204"/>
      <c r="AZ115" s="221"/>
      <c r="BA115" s="204"/>
      <c r="BB115" s="221"/>
      <c r="BC115" s="204"/>
      <c r="BD115" s="204">
        <f t="shared" si="5"/>
        <v>0</v>
      </c>
      <c r="BE115" s="175" t="e">
        <f t="shared" si="6"/>
        <v>#DIV/0!</v>
      </c>
      <c r="BH115" s="169"/>
      <c r="BI115" s="169"/>
      <c r="BJ115" s="210"/>
      <c r="BK115" s="169"/>
      <c r="BL115" s="169"/>
    </row>
    <row r="116" spans="1:64" s="46" customFormat="1" ht="27.75" customHeight="1" x14ac:dyDescent="0.3">
      <c r="A116" s="820"/>
      <c r="B116" s="814"/>
      <c r="C116" s="804"/>
      <c r="D116" s="56" t="s">
        <v>78</v>
      </c>
      <c r="E116" s="57" t="s">
        <v>27</v>
      </c>
      <c r="F116" s="442">
        <f t="shared" si="8"/>
        <v>400</v>
      </c>
      <c r="G116" s="405">
        <v>400</v>
      </c>
      <c r="H116" s="405">
        <v>400</v>
      </c>
      <c r="I116" s="446"/>
      <c r="J116" s="452">
        <v>30</v>
      </c>
      <c r="K116" s="452">
        <v>35</v>
      </c>
      <c r="L116" s="452">
        <v>35</v>
      </c>
      <c r="M116" s="452">
        <v>35</v>
      </c>
      <c r="N116" s="452">
        <v>35</v>
      </c>
      <c r="O116" s="452">
        <v>33</v>
      </c>
      <c r="P116" s="452">
        <v>33</v>
      </c>
      <c r="Q116" s="452">
        <v>33</v>
      </c>
      <c r="R116" s="452">
        <v>33</v>
      </c>
      <c r="S116" s="452">
        <v>33</v>
      </c>
      <c r="T116" s="452">
        <v>33</v>
      </c>
      <c r="U116" s="452">
        <v>32</v>
      </c>
      <c r="V116" s="45"/>
      <c r="W116" s="45"/>
      <c r="X116" s="45"/>
      <c r="Y116" s="43"/>
      <c r="Z116" s="43"/>
      <c r="AC116" s="176"/>
      <c r="AD116" s="177"/>
      <c r="AE116" s="176"/>
      <c r="AF116" s="223"/>
      <c r="AG116" s="224"/>
      <c r="AH116" s="178"/>
      <c r="AI116" s="179"/>
      <c r="AJ116" s="178"/>
      <c r="AK116" s="179"/>
      <c r="AL116" s="178"/>
      <c r="AM116" s="179"/>
      <c r="AN116" s="221"/>
      <c r="AO116" s="204"/>
      <c r="AP116" s="221"/>
      <c r="AQ116" s="204"/>
      <c r="AR116" s="221"/>
      <c r="AS116" s="204"/>
      <c r="AT116" s="221"/>
      <c r="AU116" s="204"/>
      <c r="AV116" s="221"/>
      <c r="AW116" s="204"/>
      <c r="AX116" s="221"/>
      <c r="AY116" s="204"/>
      <c r="AZ116" s="221"/>
      <c r="BA116" s="204"/>
      <c r="BB116" s="221"/>
      <c r="BC116" s="204"/>
      <c r="BD116" s="204">
        <f t="shared" si="5"/>
        <v>0</v>
      </c>
      <c r="BE116" s="175" t="e">
        <f t="shared" si="6"/>
        <v>#DIV/0!</v>
      </c>
      <c r="BH116" s="169"/>
      <c r="BI116" s="169"/>
      <c r="BJ116" s="210"/>
      <c r="BK116" s="169"/>
      <c r="BL116" s="169"/>
    </row>
    <row r="117" spans="1:64" s="46" customFormat="1" ht="27.75" customHeight="1" x14ac:dyDescent="0.3">
      <c r="A117" s="820"/>
      <c r="B117" s="814"/>
      <c r="C117" s="804"/>
      <c r="D117" s="56" t="s">
        <v>79</v>
      </c>
      <c r="E117" s="57" t="s">
        <v>27</v>
      </c>
      <c r="F117" s="442">
        <f t="shared" si="8"/>
        <v>20</v>
      </c>
      <c r="G117" s="405">
        <v>20</v>
      </c>
      <c r="H117" s="405">
        <v>20</v>
      </c>
      <c r="I117" s="446"/>
      <c r="J117" s="452">
        <v>0</v>
      </c>
      <c r="K117" s="452">
        <v>2</v>
      </c>
      <c r="L117" s="452">
        <v>2</v>
      </c>
      <c r="M117" s="452">
        <v>2</v>
      </c>
      <c r="N117" s="452">
        <v>2</v>
      </c>
      <c r="O117" s="452">
        <v>1</v>
      </c>
      <c r="P117" s="452">
        <v>1</v>
      </c>
      <c r="Q117" s="452">
        <v>2</v>
      </c>
      <c r="R117" s="452">
        <v>2</v>
      </c>
      <c r="S117" s="452">
        <v>2</v>
      </c>
      <c r="T117" s="452">
        <v>2</v>
      </c>
      <c r="U117" s="452">
        <v>2</v>
      </c>
      <c r="V117" s="45"/>
      <c r="W117" s="45"/>
      <c r="X117" s="45"/>
      <c r="Y117" s="43"/>
      <c r="Z117" s="43"/>
      <c r="AC117" s="176"/>
      <c r="AD117" s="177"/>
      <c r="AE117" s="176"/>
      <c r="AF117" s="223"/>
      <c r="AG117" s="224"/>
      <c r="AH117" s="178"/>
      <c r="AI117" s="179"/>
      <c r="AJ117" s="178"/>
      <c r="AK117" s="179"/>
      <c r="AL117" s="178"/>
      <c r="AM117" s="179"/>
      <c r="AN117" s="221"/>
      <c r="AO117" s="204"/>
      <c r="AP117" s="221"/>
      <c r="AQ117" s="204"/>
      <c r="AR117" s="221"/>
      <c r="AS117" s="204"/>
      <c r="AT117" s="221"/>
      <c r="AU117" s="204"/>
      <c r="AV117" s="221"/>
      <c r="AW117" s="204"/>
      <c r="AX117" s="221"/>
      <c r="AY117" s="204"/>
      <c r="AZ117" s="221"/>
      <c r="BA117" s="204"/>
      <c r="BB117" s="221"/>
      <c r="BC117" s="204"/>
      <c r="BD117" s="204">
        <f t="shared" si="5"/>
        <v>0</v>
      </c>
      <c r="BE117" s="175" t="e">
        <f t="shared" si="6"/>
        <v>#DIV/0!</v>
      </c>
      <c r="BH117" s="169"/>
      <c r="BI117" s="169"/>
      <c r="BJ117" s="210"/>
      <c r="BK117" s="169"/>
      <c r="BL117" s="169"/>
    </row>
    <row r="118" spans="1:64" s="46" customFormat="1" ht="27.75" customHeight="1" x14ac:dyDescent="0.3">
      <c r="A118" s="820"/>
      <c r="B118" s="814"/>
      <c r="C118" s="804"/>
      <c r="D118" s="56" t="s">
        <v>80</v>
      </c>
      <c r="E118" s="57" t="s">
        <v>27</v>
      </c>
      <c r="F118" s="442">
        <f t="shared" si="8"/>
        <v>200</v>
      </c>
      <c r="G118" s="405">
        <v>200</v>
      </c>
      <c r="H118" s="405">
        <v>200</v>
      </c>
      <c r="I118" s="446"/>
      <c r="J118" s="452">
        <v>15</v>
      </c>
      <c r="K118" s="452">
        <v>17</v>
      </c>
      <c r="L118" s="452">
        <v>17</v>
      </c>
      <c r="M118" s="452">
        <v>17</v>
      </c>
      <c r="N118" s="452">
        <v>17</v>
      </c>
      <c r="O118" s="452">
        <v>17</v>
      </c>
      <c r="P118" s="452">
        <v>17</v>
      </c>
      <c r="Q118" s="452">
        <v>17</v>
      </c>
      <c r="R118" s="452">
        <v>17</v>
      </c>
      <c r="S118" s="452">
        <v>17</v>
      </c>
      <c r="T118" s="452">
        <v>17</v>
      </c>
      <c r="U118" s="452">
        <v>15</v>
      </c>
      <c r="V118" s="45"/>
      <c r="W118" s="45"/>
      <c r="X118" s="45"/>
      <c r="Y118" s="43"/>
      <c r="Z118" s="43"/>
      <c r="AC118" s="176"/>
      <c r="AD118" s="177"/>
      <c r="AE118" s="176"/>
      <c r="AF118" s="223"/>
      <c r="AG118" s="224"/>
      <c r="AH118" s="178"/>
      <c r="AI118" s="179"/>
      <c r="AJ118" s="178"/>
      <c r="AK118" s="179"/>
      <c r="AL118" s="178"/>
      <c r="AM118" s="179"/>
      <c r="AN118" s="221"/>
      <c r="AO118" s="204"/>
      <c r="AP118" s="221"/>
      <c r="AQ118" s="204"/>
      <c r="AR118" s="221"/>
      <c r="AS118" s="204"/>
      <c r="AT118" s="221"/>
      <c r="AU118" s="204"/>
      <c r="AV118" s="221"/>
      <c r="AW118" s="204"/>
      <c r="AX118" s="221"/>
      <c r="AY118" s="204"/>
      <c r="AZ118" s="221"/>
      <c r="BA118" s="204"/>
      <c r="BB118" s="221"/>
      <c r="BC118" s="204"/>
      <c r="BD118" s="204">
        <f t="shared" si="5"/>
        <v>0</v>
      </c>
      <c r="BE118" s="175" t="e">
        <f t="shared" si="6"/>
        <v>#DIV/0!</v>
      </c>
      <c r="BH118" s="169"/>
      <c r="BI118" s="169"/>
      <c r="BJ118" s="210"/>
      <c r="BK118" s="169"/>
      <c r="BL118" s="169"/>
    </row>
    <row r="119" spans="1:64" s="46" customFormat="1" ht="27.75" customHeight="1" x14ac:dyDescent="0.3">
      <c r="A119" s="820"/>
      <c r="B119" s="814"/>
      <c r="C119" s="804"/>
      <c r="D119" s="56" t="s">
        <v>81</v>
      </c>
      <c r="E119" s="57" t="s">
        <v>27</v>
      </c>
      <c r="F119" s="442">
        <f t="shared" si="8"/>
        <v>100</v>
      </c>
      <c r="G119" s="405">
        <v>100</v>
      </c>
      <c r="H119" s="405">
        <v>100</v>
      </c>
      <c r="I119" s="446"/>
      <c r="J119" s="452">
        <v>5</v>
      </c>
      <c r="K119" s="452">
        <v>9</v>
      </c>
      <c r="L119" s="452">
        <v>9</v>
      </c>
      <c r="M119" s="452">
        <v>9</v>
      </c>
      <c r="N119" s="452">
        <v>9</v>
      </c>
      <c r="O119" s="452">
        <v>9</v>
      </c>
      <c r="P119" s="452">
        <v>9</v>
      </c>
      <c r="Q119" s="452">
        <v>9</v>
      </c>
      <c r="R119" s="452">
        <v>9</v>
      </c>
      <c r="S119" s="452">
        <v>8</v>
      </c>
      <c r="T119" s="452">
        <v>8</v>
      </c>
      <c r="U119" s="452">
        <v>7</v>
      </c>
      <c r="V119" s="45"/>
      <c r="W119" s="45"/>
      <c r="X119" s="45"/>
      <c r="Y119" s="43"/>
      <c r="Z119" s="43"/>
      <c r="AC119" s="176"/>
      <c r="AD119" s="177"/>
      <c r="AE119" s="176"/>
      <c r="AF119" s="223"/>
      <c r="AG119" s="224"/>
      <c r="AH119" s="178"/>
      <c r="AI119" s="179"/>
      <c r="AJ119" s="178"/>
      <c r="AK119" s="179"/>
      <c r="AL119" s="178"/>
      <c r="AM119" s="179"/>
      <c r="AN119" s="221"/>
      <c r="AO119" s="204"/>
      <c r="AP119" s="221"/>
      <c r="AQ119" s="204"/>
      <c r="AR119" s="221"/>
      <c r="AS119" s="204"/>
      <c r="AT119" s="221"/>
      <c r="AU119" s="204"/>
      <c r="AV119" s="221"/>
      <c r="AW119" s="204"/>
      <c r="AX119" s="221"/>
      <c r="AY119" s="204"/>
      <c r="AZ119" s="221"/>
      <c r="BA119" s="204"/>
      <c r="BB119" s="221"/>
      <c r="BC119" s="204"/>
      <c r="BD119" s="204">
        <f t="shared" si="5"/>
        <v>0</v>
      </c>
      <c r="BE119" s="175" t="e">
        <f t="shared" si="6"/>
        <v>#DIV/0!</v>
      </c>
      <c r="BH119" s="169"/>
      <c r="BI119" s="169"/>
      <c r="BJ119" s="210"/>
      <c r="BK119" s="169"/>
      <c r="BL119" s="169"/>
    </row>
    <row r="120" spans="1:64" s="46" customFormat="1" ht="27.75" customHeight="1" x14ac:dyDescent="0.3">
      <c r="A120" s="820"/>
      <c r="B120" s="814"/>
      <c r="C120" s="804"/>
      <c r="D120" s="56" t="s">
        <v>438</v>
      </c>
      <c r="E120" s="57" t="s">
        <v>27</v>
      </c>
      <c r="F120" s="442">
        <f t="shared" si="8"/>
        <v>100</v>
      </c>
      <c r="G120" s="405">
        <v>100</v>
      </c>
      <c r="H120" s="405">
        <v>100</v>
      </c>
      <c r="I120" s="446"/>
      <c r="J120" s="452">
        <v>5</v>
      </c>
      <c r="K120" s="452">
        <v>9</v>
      </c>
      <c r="L120" s="452">
        <v>9</v>
      </c>
      <c r="M120" s="452">
        <v>9</v>
      </c>
      <c r="N120" s="452">
        <v>9</v>
      </c>
      <c r="O120" s="452">
        <v>9</v>
      </c>
      <c r="P120" s="452">
        <v>9</v>
      </c>
      <c r="Q120" s="452">
        <v>9</v>
      </c>
      <c r="R120" s="452">
        <v>9</v>
      </c>
      <c r="S120" s="452">
        <v>8</v>
      </c>
      <c r="T120" s="452">
        <v>8</v>
      </c>
      <c r="U120" s="452">
        <v>7</v>
      </c>
      <c r="V120" s="45"/>
      <c r="W120" s="45"/>
      <c r="X120" s="45"/>
      <c r="Y120" s="43"/>
      <c r="Z120" s="43"/>
      <c r="AC120" s="176"/>
      <c r="AD120" s="177"/>
      <c r="AE120" s="176"/>
      <c r="AF120" s="178"/>
      <c r="AG120" s="179"/>
      <c r="AH120" s="178"/>
      <c r="AI120" s="179"/>
      <c r="AJ120" s="178"/>
      <c r="AK120" s="179"/>
      <c r="AL120" s="178"/>
      <c r="AM120" s="179"/>
      <c r="AN120" s="221"/>
      <c r="AO120" s="204"/>
      <c r="AP120" s="221"/>
      <c r="AQ120" s="204"/>
      <c r="AR120" s="221"/>
      <c r="AS120" s="204"/>
      <c r="AT120" s="221"/>
      <c r="AU120" s="204"/>
      <c r="AV120" s="221"/>
      <c r="AW120" s="204"/>
      <c r="AX120" s="221"/>
      <c r="AY120" s="204"/>
      <c r="AZ120" s="221"/>
      <c r="BA120" s="204"/>
      <c r="BB120" s="221"/>
      <c r="BC120" s="204"/>
      <c r="BD120" s="204">
        <f t="shared" si="5"/>
        <v>0</v>
      </c>
      <c r="BE120" s="175" t="e">
        <f t="shared" si="6"/>
        <v>#DIV/0!</v>
      </c>
      <c r="BH120" s="169"/>
      <c r="BI120" s="169"/>
      <c r="BJ120" s="210"/>
      <c r="BK120" s="169"/>
      <c r="BL120" s="169"/>
    </row>
    <row r="121" spans="1:64" s="46" customFormat="1" ht="27.75" customHeight="1" x14ac:dyDescent="0.3">
      <c r="A121" s="820"/>
      <c r="B121" s="814"/>
      <c r="C121" s="804"/>
      <c r="D121" s="56" t="s">
        <v>82</v>
      </c>
      <c r="E121" s="57" t="s">
        <v>27</v>
      </c>
      <c r="F121" s="442">
        <f t="shared" si="8"/>
        <v>100</v>
      </c>
      <c r="G121" s="405">
        <v>100</v>
      </c>
      <c r="H121" s="405">
        <v>100</v>
      </c>
      <c r="I121" s="446"/>
      <c r="J121" s="452">
        <v>5</v>
      </c>
      <c r="K121" s="452">
        <v>9</v>
      </c>
      <c r="L121" s="452">
        <v>9</v>
      </c>
      <c r="M121" s="452">
        <v>9</v>
      </c>
      <c r="N121" s="452">
        <v>9</v>
      </c>
      <c r="O121" s="452">
        <v>9</v>
      </c>
      <c r="P121" s="452">
        <v>9</v>
      </c>
      <c r="Q121" s="452">
        <v>9</v>
      </c>
      <c r="R121" s="452">
        <v>9</v>
      </c>
      <c r="S121" s="452">
        <v>8</v>
      </c>
      <c r="T121" s="452">
        <v>8</v>
      </c>
      <c r="U121" s="452">
        <v>7</v>
      </c>
      <c r="V121" s="45"/>
      <c r="W121" s="45"/>
      <c r="X121" s="45"/>
      <c r="Y121" s="43"/>
      <c r="Z121" s="43"/>
      <c r="AC121" s="176"/>
      <c r="AD121" s="177"/>
      <c r="AE121" s="176"/>
      <c r="AF121" s="178"/>
      <c r="AG121" s="179"/>
      <c r="AH121" s="178"/>
      <c r="AI121" s="179"/>
      <c r="AJ121" s="178"/>
      <c r="AK121" s="179"/>
      <c r="AL121" s="178"/>
      <c r="AM121" s="179"/>
      <c r="AN121" s="221"/>
      <c r="AO121" s="204"/>
      <c r="AP121" s="221"/>
      <c r="AQ121" s="204"/>
      <c r="AR121" s="221"/>
      <c r="AS121" s="204"/>
      <c r="AT121" s="221"/>
      <c r="AU121" s="204"/>
      <c r="AV121" s="221"/>
      <c r="AW121" s="204"/>
      <c r="AX121" s="221"/>
      <c r="AY121" s="204"/>
      <c r="AZ121" s="221"/>
      <c r="BA121" s="204"/>
      <c r="BB121" s="221"/>
      <c r="BC121" s="204"/>
      <c r="BD121" s="204">
        <f t="shared" si="5"/>
        <v>0</v>
      </c>
      <c r="BE121" s="175" t="e">
        <f t="shared" si="6"/>
        <v>#DIV/0!</v>
      </c>
      <c r="BH121" s="169"/>
      <c r="BI121" s="169"/>
      <c r="BJ121" s="210"/>
      <c r="BK121" s="169"/>
      <c r="BL121" s="169"/>
    </row>
    <row r="122" spans="1:64" s="46" customFormat="1" ht="27.75" customHeight="1" x14ac:dyDescent="0.3">
      <c r="A122" s="820"/>
      <c r="B122" s="814"/>
      <c r="C122" s="804"/>
      <c r="D122" s="56" t="s">
        <v>558</v>
      </c>
      <c r="E122" s="57" t="s">
        <v>27</v>
      </c>
      <c r="F122" s="442">
        <f t="shared" si="8"/>
        <v>20</v>
      </c>
      <c r="G122" s="405">
        <v>20</v>
      </c>
      <c r="H122" s="405">
        <v>20</v>
      </c>
      <c r="I122" s="446"/>
      <c r="J122" s="452">
        <v>0</v>
      </c>
      <c r="K122" s="452">
        <v>2</v>
      </c>
      <c r="L122" s="452">
        <v>2</v>
      </c>
      <c r="M122" s="452">
        <v>2</v>
      </c>
      <c r="N122" s="452">
        <v>2</v>
      </c>
      <c r="O122" s="452">
        <v>1</v>
      </c>
      <c r="P122" s="452">
        <v>1</v>
      </c>
      <c r="Q122" s="452">
        <v>2</v>
      </c>
      <c r="R122" s="452">
        <v>2</v>
      </c>
      <c r="S122" s="452">
        <v>2</v>
      </c>
      <c r="T122" s="452">
        <v>2</v>
      </c>
      <c r="U122" s="452">
        <v>2</v>
      </c>
      <c r="V122" s="45"/>
      <c r="W122" s="45"/>
      <c r="X122" s="45"/>
      <c r="Y122" s="43"/>
      <c r="Z122" s="43"/>
      <c r="AC122" s="176"/>
      <c r="AD122" s="177"/>
      <c r="AE122" s="176"/>
      <c r="AF122" s="178"/>
      <c r="AG122" s="179"/>
      <c r="AH122" s="178"/>
      <c r="AI122" s="179"/>
      <c r="AJ122" s="178"/>
      <c r="AK122" s="179"/>
      <c r="AL122" s="178"/>
      <c r="AM122" s="179"/>
      <c r="AN122" s="221"/>
      <c r="AO122" s="204"/>
      <c r="AP122" s="221"/>
      <c r="AQ122" s="204"/>
      <c r="AR122" s="221"/>
      <c r="AS122" s="204"/>
      <c r="AT122" s="221"/>
      <c r="AU122" s="204"/>
      <c r="AV122" s="221"/>
      <c r="AW122" s="204"/>
      <c r="AX122" s="221"/>
      <c r="AY122" s="204"/>
      <c r="AZ122" s="221"/>
      <c r="BA122" s="204"/>
      <c r="BB122" s="221"/>
      <c r="BC122" s="204"/>
      <c r="BD122" s="204">
        <f t="shared" si="5"/>
        <v>0</v>
      </c>
      <c r="BE122" s="175" t="e">
        <f t="shared" si="6"/>
        <v>#DIV/0!</v>
      </c>
      <c r="BH122" s="169"/>
      <c r="BI122" s="169"/>
      <c r="BJ122" s="210"/>
      <c r="BK122" s="169"/>
      <c r="BL122" s="169"/>
    </row>
    <row r="123" spans="1:64" s="46" customFormat="1" ht="48.75" customHeight="1" x14ac:dyDescent="0.25">
      <c r="A123" s="820"/>
      <c r="B123" s="814" t="s">
        <v>465</v>
      </c>
      <c r="C123" s="804" t="s">
        <v>83</v>
      </c>
      <c r="D123" s="404" t="s">
        <v>439</v>
      </c>
      <c r="E123" s="404"/>
      <c r="F123" s="415">
        <f>+F124</f>
        <v>6030</v>
      </c>
      <c r="G123" s="446"/>
      <c r="H123" s="446"/>
      <c r="I123" s="446"/>
      <c r="J123" s="405">
        <v>502</v>
      </c>
      <c r="K123" s="405">
        <v>505</v>
      </c>
      <c r="L123" s="405">
        <v>502</v>
      </c>
      <c r="M123" s="405">
        <v>502</v>
      </c>
      <c r="N123" s="405">
        <v>505</v>
      </c>
      <c r="O123" s="405">
        <v>502</v>
      </c>
      <c r="P123" s="405">
        <v>502</v>
      </c>
      <c r="Q123" s="405">
        <v>502</v>
      </c>
      <c r="R123" s="405">
        <v>502</v>
      </c>
      <c r="S123" s="405">
        <v>502</v>
      </c>
      <c r="T123" s="405">
        <v>502</v>
      </c>
      <c r="U123" s="405">
        <v>502</v>
      </c>
      <c r="V123" s="45"/>
      <c r="W123" s="45"/>
      <c r="X123" s="45"/>
      <c r="Y123" s="43"/>
      <c r="Z123" s="43"/>
      <c r="AC123" s="176">
        <f>+AE123+AF123+AH123+AJ123+AL123+AN123+AP123+AR123+AT123+AV123+AX123+AZ123+BB123</f>
        <v>1228423</v>
      </c>
      <c r="AD123" s="177">
        <f>+AG123+AI123+AK123+AM123+AO123+AQ123+AS123+AU123+AW123+AY123+BA123+BC123</f>
        <v>0</v>
      </c>
      <c r="AE123" s="176">
        <v>1228423</v>
      </c>
      <c r="AF123" s="178"/>
      <c r="AG123" s="179"/>
      <c r="AH123" s="178"/>
      <c r="AI123" s="179"/>
      <c r="AJ123" s="178"/>
      <c r="AK123" s="179"/>
      <c r="AL123" s="178"/>
      <c r="AM123" s="179"/>
      <c r="AN123" s="221"/>
      <c r="AO123" s="204"/>
      <c r="AP123" s="221"/>
      <c r="AQ123" s="204"/>
      <c r="AR123" s="221"/>
      <c r="AS123" s="204"/>
      <c r="AT123" s="221"/>
      <c r="AU123" s="204"/>
      <c r="AV123" s="221"/>
      <c r="AW123" s="204"/>
      <c r="AX123" s="221"/>
      <c r="AY123" s="204"/>
      <c r="AZ123" s="221"/>
      <c r="BA123" s="204"/>
      <c r="BB123" s="221"/>
      <c r="BC123" s="204"/>
      <c r="BD123" s="204">
        <f t="shared" si="5"/>
        <v>0</v>
      </c>
      <c r="BE123" s="175">
        <f t="shared" si="6"/>
        <v>0</v>
      </c>
      <c r="BH123" s="181">
        <f>+BK123-AC123</f>
        <v>-1228423</v>
      </c>
      <c r="BI123" s="181">
        <f>+BL123-AD123</f>
        <v>0</v>
      </c>
      <c r="BJ123" s="208"/>
      <c r="BK123" s="181"/>
      <c r="BL123" s="181"/>
    </row>
    <row r="124" spans="1:64" s="46" customFormat="1" ht="36.75" customHeight="1" x14ac:dyDescent="0.3">
      <c r="A124" s="820"/>
      <c r="B124" s="814"/>
      <c r="C124" s="804"/>
      <c r="D124" s="56" t="s">
        <v>84</v>
      </c>
      <c r="E124" s="57" t="s">
        <v>85</v>
      </c>
      <c r="F124" s="442">
        <f t="shared" ref="F124" si="9">SUM(J124:U124)</f>
        <v>6030</v>
      </c>
      <c r="G124" s="403">
        <v>6030</v>
      </c>
      <c r="H124" s="403">
        <v>6030</v>
      </c>
      <c r="I124" s="446"/>
      <c r="J124" s="452">
        <v>502</v>
      </c>
      <c r="K124" s="452">
        <v>505</v>
      </c>
      <c r="L124" s="452">
        <v>502</v>
      </c>
      <c r="M124" s="452">
        <v>502</v>
      </c>
      <c r="N124" s="452">
        <v>505</v>
      </c>
      <c r="O124" s="452">
        <v>502</v>
      </c>
      <c r="P124" s="452">
        <v>502</v>
      </c>
      <c r="Q124" s="452">
        <v>502</v>
      </c>
      <c r="R124" s="452">
        <v>502</v>
      </c>
      <c r="S124" s="452">
        <v>502</v>
      </c>
      <c r="T124" s="452">
        <v>502</v>
      </c>
      <c r="U124" s="452">
        <v>502</v>
      </c>
      <c r="V124" s="45"/>
      <c r="W124" s="45"/>
      <c r="X124" s="45"/>
      <c r="Y124" s="43"/>
      <c r="Z124" s="43"/>
      <c r="AC124" s="176"/>
      <c r="AD124" s="177"/>
      <c r="AE124" s="176"/>
      <c r="AF124" s="178"/>
      <c r="AG124" s="179"/>
      <c r="AH124" s="178"/>
      <c r="AI124" s="179"/>
      <c r="AJ124" s="178"/>
      <c r="AK124" s="179"/>
      <c r="AL124" s="178"/>
      <c r="AM124" s="179"/>
      <c r="AN124" s="221"/>
      <c r="AO124" s="204"/>
      <c r="AP124" s="221"/>
      <c r="AQ124" s="204"/>
      <c r="AR124" s="221"/>
      <c r="AS124" s="204"/>
      <c r="AT124" s="221"/>
      <c r="AU124" s="204"/>
      <c r="AV124" s="221"/>
      <c r="AW124" s="204"/>
      <c r="AX124" s="221"/>
      <c r="AY124" s="204"/>
      <c r="AZ124" s="221"/>
      <c r="BA124" s="204"/>
      <c r="BB124" s="221"/>
      <c r="BC124" s="204"/>
      <c r="BD124" s="204">
        <f t="shared" si="5"/>
        <v>0</v>
      </c>
      <c r="BE124" s="175" t="e">
        <f t="shared" si="6"/>
        <v>#DIV/0!</v>
      </c>
      <c r="BF124" s="222"/>
      <c r="BH124" s="169"/>
      <c r="BI124" s="169"/>
      <c r="BJ124" s="210"/>
      <c r="BK124" s="169"/>
      <c r="BL124" s="169"/>
    </row>
    <row r="125" spans="1:64" s="46" customFormat="1" ht="53.25" customHeight="1" x14ac:dyDescent="0.25">
      <c r="A125" s="820"/>
      <c r="B125" s="802" t="s">
        <v>673</v>
      </c>
      <c r="C125" s="804" t="s">
        <v>674</v>
      </c>
      <c r="D125" s="404" t="s">
        <v>439</v>
      </c>
      <c r="E125" s="404"/>
      <c r="F125" s="451">
        <f>+F126</f>
        <v>720</v>
      </c>
      <c r="G125" s="446"/>
      <c r="H125" s="446"/>
      <c r="I125" s="446"/>
      <c r="J125" s="405">
        <v>60</v>
      </c>
      <c r="K125" s="405">
        <v>60</v>
      </c>
      <c r="L125" s="405">
        <v>60</v>
      </c>
      <c r="M125" s="405">
        <v>60</v>
      </c>
      <c r="N125" s="405">
        <v>60</v>
      </c>
      <c r="O125" s="405">
        <v>60</v>
      </c>
      <c r="P125" s="405">
        <v>60</v>
      </c>
      <c r="Q125" s="405">
        <v>60</v>
      </c>
      <c r="R125" s="405">
        <v>60</v>
      </c>
      <c r="S125" s="405">
        <v>60</v>
      </c>
      <c r="T125" s="405">
        <v>60</v>
      </c>
      <c r="U125" s="405">
        <v>60</v>
      </c>
      <c r="V125" s="45"/>
      <c r="W125" s="45"/>
      <c r="X125" s="45"/>
      <c r="Y125" s="43"/>
      <c r="Z125" s="43"/>
      <c r="AC125" s="176">
        <f>+AE125+AF125+AH125+AJ125+AL125+AN125+AP125+AR125+AT125+AV125+AX125+AZ125+BB125</f>
        <v>35000</v>
      </c>
      <c r="AD125" s="177">
        <f>+AG125+AI125+AK125+AM125+AO125+AQ125+AS125+AU125+AW125+AY125+BA125+BC125</f>
        <v>0</v>
      </c>
      <c r="AE125" s="176">
        <v>35000</v>
      </c>
      <c r="AF125" s="223"/>
      <c r="AG125" s="224"/>
      <c r="AH125" s="178"/>
      <c r="AI125" s="179"/>
      <c r="AJ125" s="178"/>
      <c r="AK125" s="179"/>
      <c r="AL125" s="178"/>
      <c r="AM125" s="179"/>
      <c r="AN125" s="221"/>
      <c r="AO125" s="204"/>
      <c r="AP125" s="221"/>
      <c r="AQ125" s="204"/>
      <c r="AR125" s="221"/>
      <c r="AS125" s="204"/>
      <c r="AT125" s="221"/>
      <c r="AU125" s="204"/>
      <c r="AV125" s="221"/>
      <c r="AW125" s="204"/>
      <c r="AX125" s="221"/>
      <c r="AY125" s="204"/>
      <c r="AZ125" s="221"/>
      <c r="BA125" s="204"/>
      <c r="BB125" s="221"/>
      <c r="BC125" s="204"/>
      <c r="BD125" s="204">
        <f t="shared" si="5"/>
        <v>0</v>
      </c>
      <c r="BE125" s="175">
        <f t="shared" si="6"/>
        <v>0</v>
      </c>
      <c r="BH125" s="181">
        <f>+BK125-AC125</f>
        <v>-35000</v>
      </c>
      <c r="BI125" s="181">
        <f>+BL125-AD125</f>
        <v>0</v>
      </c>
      <c r="BJ125" s="208"/>
      <c r="BK125" s="181"/>
      <c r="BL125" s="181"/>
    </row>
    <row r="126" spans="1:64" s="46" customFormat="1" ht="38.25" customHeight="1" x14ac:dyDescent="0.25">
      <c r="A126" s="820"/>
      <c r="B126" s="803"/>
      <c r="C126" s="804"/>
      <c r="D126" s="56" t="s">
        <v>445</v>
      </c>
      <c r="E126" s="57" t="s">
        <v>86</v>
      </c>
      <c r="F126" s="442">
        <f t="shared" ref="F126" si="10">SUM(J126:U126)</f>
        <v>720</v>
      </c>
      <c r="G126" s="405">
        <v>720</v>
      </c>
      <c r="H126" s="405">
        <v>720</v>
      </c>
      <c r="I126" s="446"/>
      <c r="J126" s="121">
        <v>60</v>
      </c>
      <c r="K126" s="121">
        <v>60</v>
      </c>
      <c r="L126" s="121">
        <v>60</v>
      </c>
      <c r="M126" s="121">
        <v>60</v>
      </c>
      <c r="N126" s="121">
        <v>60</v>
      </c>
      <c r="O126" s="121">
        <v>60</v>
      </c>
      <c r="P126" s="121">
        <v>60</v>
      </c>
      <c r="Q126" s="121">
        <v>60</v>
      </c>
      <c r="R126" s="121">
        <v>60</v>
      </c>
      <c r="S126" s="121">
        <v>60</v>
      </c>
      <c r="T126" s="121">
        <v>60</v>
      </c>
      <c r="U126" s="121">
        <v>60</v>
      </c>
      <c r="V126" s="45"/>
      <c r="W126" s="45"/>
      <c r="X126" s="45"/>
      <c r="Y126" s="43"/>
      <c r="Z126" s="43"/>
      <c r="AC126" s="176"/>
      <c r="AD126" s="177"/>
      <c r="AE126" s="176"/>
      <c r="AF126" s="178"/>
      <c r="AG126" s="179"/>
      <c r="AH126" s="178"/>
      <c r="AI126" s="179"/>
      <c r="AJ126" s="178"/>
      <c r="AK126" s="179"/>
      <c r="AL126" s="178"/>
      <c r="AM126" s="179"/>
      <c r="AN126" s="221"/>
      <c r="AO126" s="204"/>
      <c r="AP126" s="221"/>
      <c r="AQ126" s="204"/>
      <c r="AR126" s="221"/>
      <c r="AS126" s="204"/>
      <c r="AT126" s="221"/>
      <c r="AU126" s="204"/>
      <c r="AV126" s="221"/>
      <c r="AW126" s="204"/>
      <c r="AX126" s="221"/>
      <c r="AY126" s="204"/>
      <c r="AZ126" s="221"/>
      <c r="BA126" s="204"/>
      <c r="BB126" s="221"/>
      <c r="BC126" s="204"/>
      <c r="BD126" s="204">
        <f t="shared" si="5"/>
        <v>0</v>
      </c>
      <c r="BE126" s="175" t="e">
        <f t="shared" si="6"/>
        <v>#DIV/0!</v>
      </c>
      <c r="BH126" s="169"/>
      <c r="BI126" s="169"/>
      <c r="BJ126" s="210"/>
      <c r="BK126" s="169"/>
      <c r="BL126" s="169"/>
    </row>
    <row r="127" spans="1:64" s="46" customFormat="1" ht="50.25" customHeight="1" x14ac:dyDescent="0.25">
      <c r="A127" s="820"/>
      <c r="B127" s="814" t="s">
        <v>466</v>
      </c>
      <c r="C127" s="804" t="s">
        <v>87</v>
      </c>
      <c r="D127" s="404" t="s">
        <v>439</v>
      </c>
      <c r="E127" s="404"/>
      <c r="F127" s="415">
        <f>+F128</f>
        <v>7310</v>
      </c>
      <c r="G127" s="446"/>
      <c r="H127" s="446"/>
      <c r="I127" s="446"/>
      <c r="J127" s="405">
        <v>609</v>
      </c>
      <c r="K127" s="405">
        <v>610</v>
      </c>
      <c r="L127" s="405">
        <v>609</v>
      </c>
      <c r="M127" s="405">
        <v>609</v>
      </c>
      <c r="N127" s="405">
        <v>609</v>
      </c>
      <c r="O127" s="405">
        <v>609</v>
      </c>
      <c r="P127" s="405">
        <v>609</v>
      </c>
      <c r="Q127" s="405">
        <v>610</v>
      </c>
      <c r="R127" s="405">
        <v>609</v>
      </c>
      <c r="S127" s="405">
        <v>609</v>
      </c>
      <c r="T127" s="405">
        <v>609</v>
      </c>
      <c r="U127" s="405">
        <v>609</v>
      </c>
      <c r="V127" s="45"/>
      <c r="W127" s="45"/>
      <c r="X127" s="45"/>
      <c r="Y127" s="43" t="s">
        <v>454</v>
      </c>
      <c r="Z127" s="43"/>
      <c r="AC127" s="176">
        <f>+AE127+AF127+AH127+AJ127+AL127+AN127+AP127+AR127+AT127+AV127+AX127+AZ127+BB127</f>
        <v>0</v>
      </c>
      <c r="AD127" s="177">
        <f>+AG127+AI127+AK127+AM127+AO127+AQ127+AS127+AU127+AW127+AY127+BA127+BC127</f>
        <v>0</v>
      </c>
      <c r="AE127" s="176">
        <v>0</v>
      </c>
      <c r="AF127" s="178"/>
      <c r="AG127" s="179"/>
      <c r="AH127" s="178"/>
      <c r="AI127" s="179"/>
      <c r="AJ127" s="178"/>
      <c r="AK127" s="179"/>
      <c r="AL127" s="178"/>
      <c r="AM127" s="179"/>
      <c r="AN127" s="221"/>
      <c r="AO127" s="204"/>
      <c r="AP127" s="221"/>
      <c r="AQ127" s="204"/>
      <c r="AR127" s="221"/>
      <c r="AS127" s="204"/>
      <c r="AT127" s="221"/>
      <c r="AU127" s="204"/>
      <c r="AV127" s="221"/>
      <c r="AW127" s="204"/>
      <c r="AX127" s="221"/>
      <c r="AY127" s="204"/>
      <c r="AZ127" s="221"/>
      <c r="BA127" s="204"/>
      <c r="BB127" s="221"/>
      <c r="BC127" s="204"/>
      <c r="BD127" s="204">
        <f t="shared" si="5"/>
        <v>0</v>
      </c>
      <c r="BE127" s="175" t="e">
        <f t="shared" si="6"/>
        <v>#DIV/0!</v>
      </c>
      <c r="BH127" s="181">
        <f>+BK127-AC127</f>
        <v>0</v>
      </c>
      <c r="BI127" s="181">
        <f>+BL127-AD127</f>
        <v>0</v>
      </c>
      <c r="BJ127" s="208"/>
      <c r="BK127" s="181"/>
      <c r="BL127" s="181"/>
    </row>
    <row r="128" spans="1:64" s="46" customFormat="1" ht="40.5" customHeight="1" x14ac:dyDescent="0.3">
      <c r="A128" s="820"/>
      <c r="B128" s="814"/>
      <c r="C128" s="804"/>
      <c r="D128" s="56" t="s">
        <v>88</v>
      </c>
      <c r="E128" s="439" t="s">
        <v>664</v>
      </c>
      <c r="F128" s="442">
        <f t="shared" ref="F128" si="11">SUM(J128:U128)</f>
        <v>7310</v>
      </c>
      <c r="G128" s="403">
        <v>7310</v>
      </c>
      <c r="H128" s="403">
        <v>7310</v>
      </c>
      <c r="I128" s="446"/>
      <c r="J128" s="452">
        <v>609</v>
      </c>
      <c r="K128" s="452">
        <v>610</v>
      </c>
      <c r="L128" s="452">
        <v>609</v>
      </c>
      <c r="M128" s="452">
        <v>609</v>
      </c>
      <c r="N128" s="452">
        <v>609</v>
      </c>
      <c r="O128" s="452">
        <v>609</v>
      </c>
      <c r="P128" s="452">
        <v>609</v>
      </c>
      <c r="Q128" s="452">
        <v>610</v>
      </c>
      <c r="R128" s="452">
        <v>609</v>
      </c>
      <c r="S128" s="452">
        <v>609</v>
      </c>
      <c r="T128" s="452">
        <v>609</v>
      </c>
      <c r="U128" s="452">
        <v>609</v>
      </c>
      <c r="V128" s="45"/>
      <c r="W128" s="45"/>
      <c r="X128" s="45"/>
      <c r="Y128" s="5" t="s">
        <v>447</v>
      </c>
      <c r="Z128" s="43"/>
      <c r="AC128" s="176"/>
      <c r="AD128" s="177"/>
      <c r="AE128" s="176"/>
      <c r="AF128" s="178"/>
      <c r="AG128" s="179"/>
      <c r="AH128" s="178"/>
      <c r="AI128" s="179"/>
      <c r="AJ128" s="178"/>
      <c r="AK128" s="179"/>
      <c r="AL128" s="178"/>
      <c r="AM128" s="179"/>
      <c r="AN128" s="221"/>
      <c r="AO128" s="204"/>
      <c r="AP128" s="221"/>
      <c r="AQ128" s="204"/>
      <c r="AR128" s="221"/>
      <c r="AS128" s="204"/>
      <c r="AT128" s="221"/>
      <c r="AU128" s="204"/>
      <c r="AV128" s="221"/>
      <c r="AW128" s="204"/>
      <c r="AX128" s="221"/>
      <c r="AY128" s="204"/>
      <c r="AZ128" s="221"/>
      <c r="BA128" s="204"/>
      <c r="BB128" s="221"/>
      <c r="BC128" s="204"/>
      <c r="BD128" s="204">
        <f t="shared" si="5"/>
        <v>0</v>
      </c>
      <c r="BE128" s="175" t="e">
        <f t="shared" si="6"/>
        <v>#DIV/0!</v>
      </c>
      <c r="BH128" s="169"/>
      <c r="BI128" s="169"/>
      <c r="BJ128" s="210"/>
      <c r="BK128" s="169"/>
      <c r="BL128" s="169"/>
    </row>
    <row r="129" spans="1:65" s="46" customFormat="1" ht="57" customHeight="1" x14ac:dyDescent="0.25">
      <c r="A129" s="820"/>
      <c r="B129" s="802" t="s">
        <v>675</v>
      </c>
      <c r="C129" s="821" t="s">
        <v>677</v>
      </c>
      <c r="D129" s="404" t="s">
        <v>439</v>
      </c>
      <c r="E129" s="404"/>
      <c r="F129" s="415">
        <f>SUM(F130:F132)</f>
        <v>2600</v>
      </c>
      <c r="G129" s="446"/>
      <c r="H129" s="446"/>
      <c r="I129" s="446"/>
      <c r="J129" s="405">
        <v>217</v>
      </c>
      <c r="K129" s="405">
        <v>217</v>
      </c>
      <c r="L129" s="405">
        <v>217</v>
      </c>
      <c r="M129" s="405">
        <v>217</v>
      </c>
      <c r="N129" s="405">
        <v>217</v>
      </c>
      <c r="O129" s="405">
        <v>217</v>
      </c>
      <c r="P129" s="405">
        <v>217</v>
      </c>
      <c r="Q129" s="405">
        <v>217</v>
      </c>
      <c r="R129" s="405">
        <v>216</v>
      </c>
      <c r="S129" s="405">
        <v>216</v>
      </c>
      <c r="T129" s="405">
        <v>216</v>
      </c>
      <c r="U129" s="405">
        <v>216</v>
      </c>
      <c r="V129" s="44">
        <v>3000879</v>
      </c>
      <c r="W129" s="44"/>
      <c r="X129" s="44"/>
      <c r="Y129" s="5" t="s">
        <v>448</v>
      </c>
      <c r="Z129" s="43"/>
      <c r="AC129" s="176">
        <f>+AE129+AF129+AH129+AJ129+AL129+AN129+AP129+AR129+AT129+AV129+AX129+AZ129+BB129</f>
        <v>0</v>
      </c>
      <c r="AD129" s="177">
        <f>+AG129+AI129+AK129+AM129+AO129+AQ129+AS129+AU129+AW129+AY129+BA129+BC129</f>
        <v>0</v>
      </c>
      <c r="AE129" s="176">
        <v>0</v>
      </c>
      <c r="AF129" s="178"/>
      <c r="AG129" s="179"/>
      <c r="AH129" s="178"/>
      <c r="AI129" s="179"/>
      <c r="AJ129" s="178"/>
      <c r="AK129" s="179"/>
      <c r="AL129" s="178"/>
      <c r="AM129" s="179"/>
      <c r="AN129" s="221"/>
      <c r="AO129" s="204"/>
      <c r="AP129" s="221"/>
      <c r="AQ129" s="204"/>
      <c r="AR129" s="221"/>
      <c r="AS129" s="204"/>
      <c r="AT129" s="221"/>
      <c r="AU129" s="204"/>
      <c r="AV129" s="221"/>
      <c r="AW129" s="204"/>
      <c r="AX129" s="221"/>
      <c r="AY129" s="204"/>
      <c r="AZ129" s="221"/>
      <c r="BA129" s="204"/>
      <c r="BB129" s="221"/>
      <c r="BC129" s="204"/>
      <c r="BD129" s="204">
        <f t="shared" si="5"/>
        <v>0</v>
      </c>
      <c r="BE129" s="175" t="e">
        <f t="shared" si="6"/>
        <v>#DIV/0!</v>
      </c>
      <c r="BH129" s="181">
        <f>+BK129-AC129</f>
        <v>0</v>
      </c>
      <c r="BI129" s="181">
        <f>+BL129-AD129</f>
        <v>0</v>
      </c>
      <c r="BJ129" s="208"/>
      <c r="BK129" s="181"/>
      <c r="BL129" s="181"/>
    </row>
    <row r="130" spans="1:65" s="46" customFormat="1" ht="30" customHeight="1" x14ac:dyDescent="0.3">
      <c r="A130" s="820"/>
      <c r="B130" s="803"/>
      <c r="C130" s="822"/>
      <c r="D130" s="56" t="s">
        <v>89</v>
      </c>
      <c r="E130" s="51" t="s">
        <v>90</v>
      </c>
      <c r="F130" s="442">
        <f t="shared" ref="F130:F132" si="12">SUM(J130:U130)</f>
        <v>200</v>
      </c>
      <c r="G130" s="405">
        <v>200</v>
      </c>
      <c r="H130" s="405">
        <v>200</v>
      </c>
      <c r="I130" s="446"/>
      <c r="J130" s="452">
        <v>17</v>
      </c>
      <c r="K130" s="452">
        <v>17</v>
      </c>
      <c r="L130" s="452">
        <v>17</v>
      </c>
      <c r="M130" s="452">
        <v>17</v>
      </c>
      <c r="N130" s="452">
        <v>17</v>
      </c>
      <c r="O130" s="452">
        <v>17</v>
      </c>
      <c r="P130" s="452">
        <v>17</v>
      </c>
      <c r="Q130" s="452">
        <v>17</v>
      </c>
      <c r="R130" s="452">
        <v>16</v>
      </c>
      <c r="S130" s="452">
        <v>16</v>
      </c>
      <c r="T130" s="452">
        <v>16</v>
      </c>
      <c r="U130" s="452">
        <v>16</v>
      </c>
      <c r="V130" s="44">
        <v>3033172</v>
      </c>
      <c r="W130" s="44"/>
      <c r="X130" s="44"/>
      <c r="Y130" s="5" t="s">
        <v>449</v>
      </c>
      <c r="Z130" s="43"/>
      <c r="AC130" s="176"/>
      <c r="AD130" s="177"/>
      <c r="AE130" s="176"/>
      <c r="AF130" s="178"/>
      <c r="AG130" s="179"/>
      <c r="AH130" s="178"/>
      <c r="AI130" s="179"/>
      <c r="AJ130" s="178"/>
      <c r="AK130" s="179"/>
      <c r="AL130" s="178"/>
      <c r="AM130" s="179"/>
      <c r="AN130" s="221"/>
      <c r="AO130" s="204"/>
      <c r="AP130" s="178"/>
      <c r="AQ130" s="204"/>
      <c r="AR130" s="221"/>
      <c r="AS130" s="204"/>
      <c r="AT130" s="221"/>
      <c r="AU130" s="204"/>
      <c r="AV130" s="221"/>
      <c r="AW130" s="204"/>
      <c r="AX130" s="221"/>
      <c r="AY130" s="204"/>
      <c r="AZ130" s="221"/>
      <c r="BA130" s="204"/>
      <c r="BB130" s="221"/>
      <c r="BC130" s="204"/>
      <c r="BD130" s="204">
        <f t="shared" si="5"/>
        <v>0</v>
      </c>
      <c r="BE130" s="175" t="e">
        <f t="shared" si="6"/>
        <v>#DIV/0!</v>
      </c>
      <c r="BH130" s="169"/>
      <c r="BI130" s="169"/>
      <c r="BJ130" s="210"/>
      <c r="BK130" s="169"/>
      <c r="BL130" s="169"/>
    </row>
    <row r="131" spans="1:65" s="46" customFormat="1" ht="30" customHeight="1" x14ac:dyDescent="0.3">
      <c r="A131" s="820"/>
      <c r="B131" s="803"/>
      <c r="C131" s="822"/>
      <c r="D131" s="56" t="s">
        <v>91</v>
      </c>
      <c r="E131" s="57" t="s">
        <v>90</v>
      </c>
      <c r="F131" s="442">
        <f t="shared" si="12"/>
        <v>900</v>
      </c>
      <c r="G131" s="405">
        <v>900</v>
      </c>
      <c r="H131" s="405">
        <v>900</v>
      </c>
      <c r="I131" s="446"/>
      <c r="J131" s="452">
        <v>75</v>
      </c>
      <c r="K131" s="452">
        <v>75</v>
      </c>
      <c r="L131" s="452">
        <v>75</v>
      </c>
      <c r="M131" s="452">
        <v>75</v>
      </c>
      <c r="N131" s="452">
        <v>75</v>
      </c>
      <c r="O131" s="452">
        <v>75</v>
      </c>
      <c r="P131" s="452">
        <v>75</v>
      </c>
      <c r="Q131" s="452">
        <v>75</v>
      </c>
      <c r="R131" s="452">
        <v>75</v>
      </c>
      <c r="S131" s="452">
        <v>75</v>
      </c>
      <c r="T131" s="452">
        <v>75</v>
      </c>
      <c r="U131" s="452">
        <v>75</v>
      </c>
      <c r="V131" s="44">
        <v>3033291</v>
      </c>
      <c r="W131" s="44"/>
      <c r="X131" s="44"/>
      <c r="Y131" s="5" t="s">
        <v>450</v>
      </c>
      <c r="Z131" s="43"/>
      <c r="AC131" s="176"/>
      <c r="AD131" s="177"/>
      <c r="AE131" s="176"/>
      <c r="AF131" s="178"/>
      <c r="AG131" s="179"/>
      <c r="AH131" s="178"/>
      <c r="AI131" s="179"/>
      <c r="AJ131" s="178"/>
      <c r="AK131" s="179"/>
      <c r="AL131" s="178"/>
      <c r="AM131" s="84"/>
      <c r="AN131" s="178"/>
      <c r="AO131" s="204"/>
      <c r="AP131" s="178"/>
      <c r="AQ131" s="84"/>
      <c r="AR131" s="178"/>
      <c r="AS131" s="84"/>
      <c r="AT131" s="178"/>
      <c r="AU131" s="84"/>
      <c r="AV131" s="178"/>
      <c r="AW131" s="84"/>
      <c r="AX131" s="178"/>
      <c r="AY131" s="84"/>
      <c r="AZ131" s="178"/>
      <c r="BA131" s="84"/>
      <c r="BB131" s="178"/>
      <c r="BC131" s="84"/>
      <c r="BD131" s="204">
        <f t="shared" si="5"/>
        <v>0</v>
      </c>
      <c r="BE131" s="175" t="e">
        <f t="shared" si="6"/>
        <v>#DIV/0!</v>
      </c>
      <c r="BH131" s="169"/>
      <c r="BI131" s="169"/>
      <c r="BJ131" s="210"/>
      <c r="BK131" s="169"/>
      <c r="BL131" s="169"/>
    </row>
    <row r="132" spans="1:65" s="46" customFormat="1" ht="30" customHeight="1" x14ac:dyDescent="0.3">
      <c r="A132" s="820"/>
      <c r="B132" s="803"/>
      <c r="C132" s="822"/>
      <c r="D132" s="56" t="s">
        <v>92</v>
      </c>
      <c r="E132" s="57" t="s">
        <v>90</v>
      </c>
      <c r="F132" s="442">
        <f t="shared" si="12"/>
        <v>1500</v>
      </c>
      <c r="G132" s="403">
        <v>1500</v>
      </c>
      <c r="H132" s="403">
        <v>1500</v>
      </c>
      <c r="I132" s="446"/>
      <c r="J132" s="452">
        <v>125</v>
      </c>
      <c r="K132" s="452">
        <v>125</v>
      </c>
      <c r="L132" s="452">
        <v>125</v>
      </c>
      <c r="M132" s="452">
        <v>125</v>
      </c>
      <c r="N132" s="452">
        <v>125</v>
      </c>
      <c r="O132" s="452">
        <v>125</v>
      </c>
      <c r="P132" s="452">
        <v>125</v>
      </c>
      <c r="Q132" s="452">
        <v>125</v>
      </c>
      <c r="R132" s="452">
        <v>125</v>
      </c>
      <c r="S132" s="452">
        <v>125</v>
      </c>
      <c r="T132" s="452">
        <v>125</v>
      </c>
      <c r="U132" s="452">
        <v>125</v>
      </c>
      <c r="V132" s="44">
        <v>3033294</v>
      </c>
      <c r="W132" s="44"/>
      <c r="X132" s="44"/>
      <c r="Y132" s="5" t="s">
        <v>451</v>
      </c>
      <c r="Z132" s="43"/>
      <c r="AC132" s="176"/>
      <c r="AD132" s="177"/>
      <c r="AE132" s="176"/>
      <c r="AF132" s="178"/>
      <c r="AG132" s="179"/>
      <c r="AH132" s="178"/>
      <c r="AI132" s="179"/>
      <c r="AJ132" s="178"/>
      <c r="AK132" s="179"/>
      <c r="AL132" s="178"/>
      <c r="AM132" s="179"/>
      <c r="AN132" s="221"/>
      <c r="AO132" s="204"/>
      <c r="AP132" s="221"/>
      <c r="AQ132" s="204"/>
      <c r="AR132" s="221"/>
      <c r="AS132" s="204"/>
      <c r="AT132" s="221"/>
      <c r="AU132" s="204"/>
      <c r="AV132" s="221"/>
      <c r="AW132" s="204"/>
      <c r="AX132" s="221"/>
      <c r="AY132" s="204"/>
      <c r="AZ132" s="221"/>
      <c r="BA132" s="204"/>
      <c r="BB132" s="221"/>
      <c r="BC132" s="204"/>
      <c r="BD132" s="204">
        <f t="shared" si="5"/>
        <v>0</v>
      </c>
      <c r="BE132" s="175" t="e">
        <f t="shared" si="6"/>
        <v>#DIV/0!</v>
      </c>
      <c r="BH132" s="169"/>
      <c r="BI132" s="169"/>
      <c r="BJ132" s="210"/>
      <c r="BK132" s="169"/>
      <c r="BL132" s="169"/>
    </row>
    <row r="133" spans="1:65" s="46" customFormat="1" ht="63.75" customHeight="1" x14ac:dyDescent="0.25">
      <c r="A133" s="820"/>
      <c r="B133" s="802" t="s">
        <v>676</v>
      </c>
      <c r="C133" s="804" t="s">
        <v>467</v>
      </c>
      <c r="D133" s="404" t="s">
        <v>439</v>
      </c>
      <c r="E133" s="404"/>
      <c r="F133" s="415">
        <f>+F134</f>
        <v>6750</v>
      </c>
      <c r="G133" s="446"/>
      <c r="H133" s="446"/>
      <c r="I133" s="446"/>
      <c r="J133" s="405">
        <v>562</v>
      </c>
      <c r="K133" s="405">
        <v>565</v>
      </c>
      <c r="L133" s="405">
        <v>562</v>
      </c>
      <c r="M133" s="405">
        <v>562</v>
      </c>
      <c r="N133" s="405">
        <v>565</v>
      </c>
      <c r="O133" s="405">
        <v>562</v>
      </c>
      <c r="P133" s="405">
        <v>562</v>
      </c>
      <c r="Q133" s="405">
        <v>562</v>
      </c>
      <c r="R133" s="405">
        <v>562</v>
      </c>
      <c r="S133" s="405">
        <v>562</v>
      </c>
      <c r="T133" s="405">
        <v>562</v>
      </c>
      <c r="U133" s="405">
        <v>562</v>
      </c>
      <c r="V133" s="44">
        <v>3033295</v>
      </c>
      <c r="W133" s="44"/>
      <c r="X133" s="44"/>
      <c r="Y133" s="5" t="s">
        <v>452</v>
      </c>
      <c r="Z133" s="43"/>
      <c r="AA133" s="225" t="s">
        <v>638</v>
      </c>
      <c r="AB133" s="226">
        <f>SUM(AD84:AD133)</f>
        <v>0</v>
      </c>
      <c r="AC133" s="176">
        <f>+AE133+AF133+AH133+AJ133+AL133+AN133+AP133+AR133+AT133+AV133+AX133+AZ133+BB133</f>
        <v>2857853</v>
      </c>
      <c r="AD133" s="177">
        <f>+AG133+AI133+AK133+AM133+AO133+AQ133+AS133+AU133+AW133+AY133+BA133+BC133</f>
        <v>0</v>
      </c>
      <c r="AE133" s="176">
        <v>2857853</v>
      </c>
      <c r="AF133" s="178"/>
      <c r="AG133" s="84"/>
      <c r="AH133" s="178"/>
      <c r="AI133" s="179"/>
      <c r="AJ133" s="178"/>
      <c r="AK133" s="179"/>
      <c r="AL133" s="178"/>
      <c r="AM133" s="84"/>
      <c r="AN133" s="178"/>
      <c r="AO133" s="84"/>
      <c r="AP133" s="178"/>
      <c r="AQ133" s="84"/>
      <c r="AR133" s="178"/>
      <c r="AS133" s="84"/>
      <c r="AT133" s="178"/>
      <c r="AU133" s="84"/>
      <c r="AV133" s="178"/>
      <c r="AW133" s="84"/>
      <c r="AX133" s="178"/>
      <c r="AY133" s="84"/>
      <c r="AZ133" s="178"/>
      <c r="BA133" s="84"/>
      <c r="BB133" s="178"/>
      <c r="BC133" s="84"/>
      <c r="BD133" s="204">
        <f t="shared" si="5"/>
        <v>0</v>
      </c>
      <c r="BE133" s="175">
        <f t="shared" si="6"/>
        <v>0</v>
      </c>
      <c r="BH133" s="181">
        <f>+BK133-AC133</f>
        <v>-2857853</v>
      </c>
      <c r="BI133" s="181">
        <f>+BL133-AD133</f>
        <v>0</v>
      </c>
      <c r="BJ133" s="208"/>
      <c r="BK133" s="181"/>
      <c r="BL133" s="181"/>
    </row>
    <row r="134" spans="1:65" s="46" customFormat="1" ht="33" customHeight="1" x14ac:dyDescent="0.25">
      <c r="A134" s="820"/>
      <c r="B134" s="803"/>
      <c r="C134" s="804"/>
      <c r="D134" s="56" t="s">
        <v>93</v>
      </c>
      <c r="E134" s="57" t="s">
        <v>94</v>
      </c>
      <c r="F134" s="442">
        <f t="shared" ref="F134" si="13">SUM(J134:U134)</f>
        <v>6750</v>
      </c>
      <c r="G134" s="403">
        <v>6750</v>
      </c>
      <c r="H134" s="403">
        <v>6750</v>
      </c>
      <c r="I134" s="446"/>
      <c r="J134" s="445">
        <v>562</v>
      </c>
      <c r="K134" s="445">
        <v>565</v>
      </c>
      <c r="L134" s="445">
        <v>562</v>
      </c>
      <c r="M134" s="445">
        <v>562</v>
      </c>
      <c r="N134" s="445">
        <v>565</v>
      </c>
      <c r="O134" s="445">
        <v>562</v>
      </c>
      <c r="P134" s="445">
        <v>562</v>
      </c>
      <c r="Q134" s="445">
        <v>562</v>
      </c>
      <c r="R134" s="445">
        <v>562</v>
      </c>
      <c r="S134" s="445">
        <v>562</v>
      </c>
      <c r="T134" s="445">
        <v>562</v>
      </c>
      <c r="U134" s="445">
        <v>562</v>
      </c>
      <c r="V134" s="44">
        <v>3033305</v>
      </c>
      <c r="W134" s="44"/>
      <c r="X134" s="44"/>
      <c r="Y134" s="44" t="s">
        <v>453</v>
      </c>
      <c r="Z134" s="43"/>
      <c r="AA134" s="275" t="s">
        <v>637</v>
      </c>
      <c r="AB134" s="276">
        <f>SUM(AE84:AE133)</f>
        <v>14927180</v>
      </c>
      <c r="AC134" s="176"/>
      <c r="AD134" s="177"/>
      <c r="AE134" s="176"/>
      <c r="AF134" s="178"/>
      <c r="AG134" s="84"/>
      <c r="AH134" s="178"/>
      <c r="AI134" s="179"/>
      <c r="AJ134" s="178"/>
      <c r="AK134" s="179"/>
      <c r="AL134" s="178"/>
      <c r="AM134" s="84"/>
      <c r="AN134" s="178"/>
      <c r="AO134" s="84"/>
      <c r="AP134" s="178"/>
      <c r="AQ134" s="84"/>
      <c r="AR134" s="178"/>
      <c r="AS134" s="84"/>
      <c r="AT134" s="178"/>
      <c r="AU134" s="84"/>
      <c r="AV134" s="178"/>
      <c r="AW134" s="84"/>
      <c r="AX134" s="178"/>
      <c r="AY134" s="84"/>
      <c r="AZ134" s="178"/>
      <c r="BA134" s="84"/>
      <c r="BB134" s="178"/>
      <c r="BC134" s="84"/>
      <c r="BD134" s="204">
        <f t="shared" si="5"/>
        <v>0</v>
      </c>
      <c r="BE134" s="175" t="e">
        <f t="shared" si="6"/>
        <v>#DIV/0!</v>
      </c>
      <c r="BH134" s="169"/>
      <c r="BI134" s="169"/>
      <c r="BJ134" s="210"/>
      <c r="BK134" s="169"/>
      <c r="BL134" s="169"/>
    </row>
    <row r="135" spans="1:65" ht="18.75" customHeight="1" x14ac:dyDescent="0.25">
      <c r="A135" s="805" t="s">
        <v>678</v>
      </c>
      <c r="B135" s="806"/>
      <c r="C135" s="806"/>
      <c r="D135" s="806"/>
      <c r="E135" s="807"/>
      <c r="F135" s="109"/>
      <c r="G135" s="113"/>
      <c r="H135" s="113"/>
      <c r="I135" s="112"/>
      <c r="J135" s="113"/>
      <c r="K135" s="113"/>
      <c r="L135" s="113"/>
      <c r="M135" s="113"/>
      <c r="N135" s="113"/>
      <c r="O135" s="113"/>
      <c r="P135" s="113"/>
      <c r="Q135" s="113"/>
      <c r="R135" s="113"/>
      <c r="S135" s="113"/>
      <c r="T135" s="113"/>
      <c r="U135" s="113"/>
      <c r="AA135" s="46"/>
      <c r="AB135" s="46"/>
      <c r="BF135" s="46"/>
      <c r="BG135" s="46"/>
      <c r="BH135" s="169"/>
      <c r="BI135" s="169"/>
      <c r="BJ135" s="210"/>
      <c r="BM135" s="46"/>
    </row>
    <row r="136" spans="1:65" x14ac:dyDescent="0.25">
      <c r="A136" s="808"/>
      <c r="B136" s="809"/>
      <c r="C136" s="809"/>
      <c r="D136" s="809"/>
      <c r="E136" s="810"/>
      <c r="F136" s="109"/>
      <c r="G136" s="113"/>
      <c r="H136" s="113"/>
      <c r="I136" s="112"/>
      <c r="J136" s="113"/>
      <c r="K136" s="113"/>
      <c r="L136" s="113"/>
      <c r="M136" s="113"/>
      <c r="N136" s="113"/>
      <c r="O136" s="113"/>
      <c r="P136" s="113"/>
      <c r="Q136" s="113"/>
      <c r="R136" s="113"/>
      <c r="S136" s="113"/>
      <c r="T136" s="113"/>
      <c r="U136" s="113"/>
      <c r="AA136" s="46"/>
      <c r="AB136" s="46"/>
      <c r="BF136" s="46"/>
      <c r="BG136" s="46"/>
      <c r="BH136" s="169"/>
      <c r="BI136" s="169"/>
      <c r="BJ136" s="210"/>
      <c r="BM136" s="46"/>
    </row>
    <row r="137" spans="1:65" x14ac:dyDescent="0.25">
      <c r="A137" s="811"/>
      <c r="B137" s="812"/>
      <c r="C137" s="812"/>
      <c r="D137" s="812"/>
      <c r="E137" s="813"/>
      <c r="F137" s="109"/>
      <c r="G137" s="113"/>
      <c r="H137" s="113"/>
      <c r="I137" s="112"/>
      <c r="J137" s="113"/>
      <c r="K137" s="113"/>
      <c r="L137" s="113"/>
      <c r="M137" s="113"/>
      <c r="N137" s="113"/>
      <c r="O137" s="113"/>
      <c r="P137" s="113"/>
      <c r="Q137" s="113"/>
      <c r="R137" s="113"/>
      <c r="S137" s="113"/>
      <c r="T137" s="113"/>
      <c r="U137" s="113"/>
      <c r="AA137" s="46"/>
      <c r="AB137" s="46"/>
      <c r="BF137" s="46"/>
      <c r="BG137" s="46"/>
      <c r="BH137" s="169"/>
      <c r="BI137" s="169"/>
      <c r="BJ137" s="210"/>
      <c r="BM137" s="46"/>
    </row>
    <row r="138" spans="1:65" x14ac:dyDescent="0.25">
      <c r="A138" s="16"/>
      <c r="B138" s="10"/>
      <c r="C138" s="16"/>
      <c r="D138" s="16"/>
      <c r="E138" s="17"/>
      <c r="F138" s="111"/>
      <c r="G138" s="112"/>
      <c r="H138" s="112"/>
      <c r="I138" s="112"/>
      <c r="J138" s="113"/>
      <c r="K138" s="113"/>
      <c r="L138" s="113"/>
      <c r="M138" s="113"/>
      <c r="N138" s="113"/>
      <c r="O138" s="113"/>
      <c r="P138" s="113"/>
      <c r="Q138" s="113"/>
      <c r="R138" s="113"/>
      <c r="S138" s="113"/>
      <c r="T138" s="113"/>
      <c r="U138" s="113"/>
      <c r="Y138" s="44"/>
      <c r="AA138" s="46"/>
      <c r="AB138" s="46"/>
      <c r="BF138" s="46"/>
      <c r="BG138" s="46"/>
      <c r="BH138" s="169"/>
      <c r="BI138" s="169"/>
      <c r="BJ138" s="210"/>
      <c r="BM138" s="46"/>
    </row>
    <row r="139" spans="1:65" x14ac:dyDescent="0.25">
      <c r="A139" s="16"/>
      <c r="B139" s="10"/>
      <c r="C139" s="16"/>
      <c r="D139" s="16"/>
      <c r="E139" s="17"/>
      <c r="F139" s="111"/>
      <c r="G139" s="112"/>
      <c r="H139" s="112"/>
      <c r="I139" s="112"/>
      <c r="J139" s="113"/>
      <c r="K139" s="113"/>
      <c r="L139" s="113"/>
      <c r="M139" s="113"/>
      <c r="N139" s="113"/>
      <c r="O139" s="113"/>
      <c r="P139" s="113"/>
      <c r="Q139" s="113"/>
      <c r="R139" s="113"/>
      <c r="S139" s="113"/>
      <c r="T139" s="113"/>
      <c r="U139" s="113"/>
      <c r="AA139" s="46"/>
      <c r="AB139" s="46"/>
      <c r="BF139" s="46"/>
      <c r="BG139" s="46"/>
      <c r="BH139" s="169"/>
      <c r="BI139" s="169"/>
      <c r="BJ139" s="210"/>
      <c r="BM139" s="46"/>
    </row>
    <row r="140" spans="1:65" x14ac:dyDescent="0.25">
      <c r="A140" s="16"/>
      <c r="B140" s="10"/>
      <c r="C140" s="16"/>
      <c r="D140" s="16"/>
      <c r="E140" s="17"/>
      <c r="F140" s="111"/>
      <c r="G140" s="112"/>
      <c r="H140" s="112"/>
      <c r="I140" s="112"/>
      <c r="J140" s="113"/>
      <c r="K140" s="113"/>
      <c r="L140" s="113"/>
      <c r="M140" s="113"/>
      <c r="N140" s="113"/>
      <c r="O140" s="113"/>
      <c r="P140" s="113"/>
      <c r="Q140" s="113"/>
      <c r="R140" s="113"/>
      <c r="S140" s="113"/>
      <c r="T140" s="113"/>
      <c r="U140" s="113"/>
      <c r="AA140" s="46"/>
      <c r="AB140" s="46"/>
      <c r="BF140" s="46"/>
      <c r="BG140" s="46"/>
      <c r="BH140" s="169"/>
      <c r="BI140" s="169"/>
      <c r="BJ140" s="210"/>
      <c r="BM140" s="46"/>
    </row>
    <row r="141" spans="1:65" x14ac:dyDescent="0.25">
      <c r="A141" s="16"/>
      <c r="B141" s="10"/>
      <c r="C141" s="16"/>
      <c r="D141" s="16"/>
      <c r="E141" s="17"/>
      <c r="F141" s="111"/>
      <c r="G141" s="112"/>
      <c r="H141" s="112"/>
      <c r="I141" s="112"/>
      <c r="J141" s="113"/>
      <c r="K141" s="113"/>
      <c r="L141" s="113"/>
      <c r="M141" s="113"/>
      <c r="N141" s="113"/>
      <c r="O141" s="113"/>
      <c r="P141" s="113"/>
      <c r="Q141" s="113"/>
      <c r="R141" s="113"/>
      <c r="S141" s="113"/>
      <c r="T141" s="113"/>
      <c r="U141" s="113"/>
      <c r="AA141" s="46"/>
      <c r="AB141" s="46"/>
      <c r="BF141" s="46"/>
      <c r="BG141" s="46"/>
      <c r="BH141" s="169"/>
      <c r="BI141" s="169"/>
      <c r="BJ141" s="210"/>
      <c r="BM141" s="46"/>
    </row>
    <row r="142" spans="1:65" ht="27.75" customHeight="1" x14ac:dyDescent="0.25">
      <c r="A142" s="18" t="s">
        <v>9</v>
      </c>
      <c r="B142" s="534" t="s">
        <v>10</v>
      </c>
      <c r="C142" s="534"/>
      <c r="D142" s="534"/>
      <c r="E142" s="534"/>
      <c r="F142" s="534"/>
      <c r="G142" s="534"/>
      <c r="H142" s="534"/>
      <c r="I142" s="116"/>
      <c r="J142" s="117"/>
      <c r="K142" s="117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AA142" s="46"/>
      <c r="AB142" s="46"/>
      <c r="BF142" s="46"/>
      <c r="BG142" s="46"/>
      <c r="BH142" s="169"/>
      <c r="BI142" s="169"/>
      <c r="BJ142" s="210"/>
      <c r="BM142" s="46"/>
    </row>
    <row r="143" spans="1:65" ht="27.75" customHeight="1" x14ac:dyDescent="0.25">
      <c r="A143" s="16"/>
      <c r="B143" s="406" t="s">
        <v>151</v>
      </c>
      <c r="C143" s="534" t="s">
        <v>836</v>
      </c>
      <c r="D143" s="534"/>
      <c r="E143" s="534"/>
      <c r="F143" s="534"/>
      <c r="G143" s="534"/>
      <c r="H143" s="534"/>
      <c r="I143" s="114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AA143" s="46"/>
      <c r="AB143" s="46"/>
      <c r="BF143" s="46"/>
      <c r="BG143" s="46"/>
      <c r="BH143" s="169"/>
      <c r="BI143" s="169"/>
      <c r="BJ143" s="210"/>
      <c r="BM143" s="46"/>
    </row>
    <row r="144" spans="1:65" ht="21.75" customHeight="1" x14ac:dyDescent="0.25">
      <c r="A144" s="743" t="s">
        <v>12</v>
      </c>
      <c r="B144" s="746" t="s">
        <v>13</v>
      </c>
      <c r="C144" s="746" t="s">
        <v>14</v>
      </c>
      <c r="D144" s="749" t="s">
        <v>434</v>
      </c>
      <c r="E144" s="749" t="s">
        <v>16</v>
      </c>
      <c r="F144" s="735" t="s">
        <v>924</v>
      </c>
      <c r="G144" s="738" t="s">
        <v>433</v>
      </c>
      <c r="H144" s="739"/>
      <c r="I144" s="739"/>
      <c r="J144" s="740" t="s">
        <v>922</v>
      </c>
      <c r="K144" s="740"/>
      <c r="L144" s="740"/>
      <c r="M144" s="740"/>
      <c r="N144" s="740"/>
      <c r="O144" s="740"/>
      <c r="P144" s="740"/>
      <c r="Q144" s="740"/>
      <c r="R144" s="740"/>
      <c r="S144" s="740"/>
      <c r="T144" s="740"/>
      <c r="U144" s="740"/>
      <c r="AA144" s="46"/>
      <c r="AB144" s="46"/>
      <c r="AC144" s="604" t="s">
        <v>640</v>
      </c>
      <c r="AD144" s="166"/>
      <c r="AE144" s="604" t="s">
        <v>640</v>
      </c>
      <c r="AF144" s="599" t="s">
        <v>612</v>
      </c>
      <c r="AG144" s="680"/>
      <c r="AH144" s="680"/>
      <c r="AI144" s="680"/>
      <c r="AJ144" s="680"/>
      <c r="AK144" s="680"/>
      <c r="AL144" s="680"/>
      <c r="AM144" s="680"/>
      <c r="AN144" s="680"/>
      <c r="AO144" s="680"/>
      <c r="AP144" s="680"/>
      <c r="AQ144" s="680"/>
      <c r="AR144" s="680"/>
      <c r="AS144" s="680"/>
      <c r="AT144" s="680"/>
      <c r="AU144" s="680"/>
      <c r="AV144" s="680"/>
      <c r="AW144" s="680"/>
      <c r="AX144" s="680"/>
      <c r="AY144" s="680"/>
      <c r="AZ144" s="680"/>
      <c r="BA144" s="680"/>
      <c r="BB144" s="600"/>
      <c r="BC144" s="167"/>
      <c r="BD144" s="168"/>
      <c r="BE144" s="168"/>
      <c r="BF144" s="46"/>
      <c r="BG144" s="46"/>
      <c r="BH144" s="169"/>
      <c r="BI144" s="169"/>
      <c r="BJ144" s="210"/>
      <c r="BM144" s="46"/>
    </row>
    <row r="145" spans="1:65" ht="27.75" customHeight="1" x14ac:dyDescent="0.25">
      <c r="A145" s="744"/>
      <c r="B145" s="747"/>
      <c r="C145" s="747"/>
      <c r="D145" s="749"/>
      <c r="E145" s="749"/>
      <c r="F145" s="736"/>
      <c r="G145" s="741" t="s">
        <v>923</v>
      </c>
      <c r="H145" s="741"/>
      <c r="I145" s="738"/>
      <c r="J145" s="740" t="s">
        <v>526</v>
      </c>
      <c r="K145" s="740"/>
      <c r="L145" s="740"/>
      <c r="M145" s="740"/>
      <c r="N145" s="740"/>
      <c r="O145" s="740"/>
      <c r="P145" s="740"/>
      <c r="Q145" s="740"/>
      <c r="R145" s="740"/>
      <c r="S145" s="740"/>
      <c r="T145" s="740"/>
      <c r="U145" s="740"/>
      <c r="AA145" s="46"/>
      <c r="AB145" s="46"/>
      <c r="AC145" s="605"/>
      <c r="AD145" s="171"/>
      <c r="AE145" s="605"/>
      <c r="AF145" s="599" t="s">
        <v>600</v>
      </c>
      <c r="AG145" s="600"/>
      <c r="AH145" s="599" t="s">
        <v>601</v>
      </c>
      <c r="AI145" s="600"/>
      <c r="AJ145" s="599" t="s">
        <v>602</v>
      </c>
      <c r="AK145" s="600"/>
      <c r="AL145" s="599" t="s">
        <v>603</v>
      </c>
      <c r="AM145" s="600"/>
      <c r="AN145" s="599" t="s">
        <v>604</v>
      </c>
      <c r="AO145" s="600"/>
      <c r="AP145" s="599" t="s">
        <v>605</v>
      </c>
      <c r="AQ145" s="600"/>
      <c r="AR145" s="599" t="s">
        <v>606</v>
      </c>
      <c r="AS145" s="600"/>
      <c r="AT145" s="599" t="s">
        <v>607</v>
      </c>
      <c r="AU145" s="600"/>
      <c r="AV145" s="599" t="s">
        <v>608</v>
      </c>
      <c r="AW145" s="600"/>
      <c r="AX145" s="599" t="s">
        <v>609</v>
      </c>
      <c r="AY145" s="600"/>
      <c r="AZ145" s="599" t="s">
        <v>610</v>
      </c>
      <c r="BA145" s="600"/>
      <c r="BB145" s="599" t="s">
        <v>611</v>
      </c>
      <c r="BC145" s="600"/>
      <c r="BD145" s="682" t="s">
        <v>614</v>
      </c>
      <c r="BE145" s="683" t="s">
        <v>613</v>
      </c>
      <c r="BF145" s="46"/>
      <c r="BG145" s="46"/>
      <c r="BH145" s="169"/>
      <c r="BI145" s="169"/>
      <c r="BJ145" s="210"/>
      <c r="BM145" s="46"/>
    </row>
    <row r="146" spans="1:65" ht="27" customHeight="1" x14ac:dyDescent="0.25">
      <c r="A146" s="744"/>
      <c r="B146" s="747"/>
      <c r="C146" s="747"/>
      <c r="D146" s="749"/>
      <c r="E146" s="749"/>
      <c r="F146" s="736"/>
      <c r="G146" s="733">
        <v>2025</v>
      </c>
      <c r="H146" s="733">
        <v>2026</v>
      </c>
      <c r="I146" s="733">
        <v>2027</v>
      </c>
      <c r="J146" s="401"/>
      <c r="K146" s="401"/>
      <c r="L146" s="401"/>
      <c r="M146" s="401"/>
      <c r="N146" s="401"/>
      <c r="O146" s="401"/>
      <c r="P146" s="401"/>
      <c r="Q146" s="401"/>
      <c r="R146" s="401"/>
      <c r="S146" s="401"/>
      <c r="T146" s="401"/>
      <c r="U146" s="401"/>
      <c r="AC146" s="605"/>
      <c r="AD146" s="171"/>
      <c r="AE146" s="605"/>
      <c r="AF146" s="598" t="s">
        <v>615</v>
      </c>
      <c r="AG146" s="596" t="s">
        <v>616</v>
      </c>
      <c r="AH146" s="598" t="s">
        <v>615</v>
      </c>
      <c r="AI146" s="596" t="s">
        <v>616</v>
      </c>
      <c r="AJ146" s="598" t="s">
        <v>615</v>
      </c>
      <c r="AK146" s="596" t="s">
        <v>616</v>
      </c>
      <c r="AL146" s="598" t="s">
        <v>615</v>
      </c>
      <c r="AM146" s="596" t="s">
        <v>616</v>
      </c>
      <c r="AN146" s="598" t="s">
        <v>615</v>
      </c>
      <c r="AO146" s="596" t="s">
        <v>616</v>
      </c>
      <c r="AP146" s="598" t="s">
        <v>615</v>
      </c>
      <c r="AQ146" s="596" t="s">
        <v>616</v>
      </c>
      <c r="AR146" s="598" t="s">
        <v>615</v>
      </c>
      <c r="AS146" s="596" t="s">
        <v>616</v>
      </c>
      <c r="AT146" s="598" t="s">
        <v>615</v>
      </c>
      <c r="AU146" s="596" t="s">
        <v>616</v>
      </c>
      <c r="AV146" s="598" t="s">
        <v>615</v>
      </c>
      <c r="AW146" s="596" t="s">
        <v>616</v>
      </c>
      <c r="AX146" s="598" t="s">
        <v>615</v>
      </c>
      <c r="AY146" s="596" t="s">
        <v>616</v>
      </c>
      <c r="AZ146" s="598" t="s">
        <v>615</v>
      </c>
      <c r="BA146" s="596" t="s">
        <v>616</v>
      </c>
      <c r="BB146" s="598" t="s">
        <v>615</v>
      </c>
      <c r="BC146" s="596" t="s">
        <v>616</v>
      </c>
      <c r="BD146" s="682"/>
      <c r="BE146" s="683"/>
      <c r="BH146" s="169"/>
      <c r="BI146" s="169"/>
      <c r="BJ146" s="210"/>
    </row>
    <row r="147" spans="1:65" ht="51" customHeight="1" x14ac:dyDescent="0.25">
      <c r="A147" s="745"/>
      <c r="B147" s="748"/>
      <c r="C147" s="748"/>
      <c r="D147" s="749"/>
      <c r="E147" s="749"/>
      <c r="F147" s="737"/>
      <c r="G147" s="750"/>
      <c r="H147" s="750"/>
      <c r="I147" s="750"/>
      <c r="J147" s="443" t="s">
        <v>499</v>
      </c>
      <c r="K147" s="443" t="s">
        <v>500</v>
      </c>
      <c r="L147" s="443" t="s">
        <v>501</v>
      </c>
      <c r="M147" s="443" t="s">
        <v>502</v>
      </c>
      <c r="N147" s="443" t="s">
        <v>503</v>
      </c>
      <c r="O147" s="443" t="s">
        <v>504</v>
      </c>
      <c r="P147" s="443" t="s">
        <v>505</v>
      </c>
      <c r="Q147" s="443" t="s">
        <v>506</v>
      </c>
      <c r="R147" s="443" t="s">
        <v>507</v>
      </c>
      <c r="S147" s="443" t="s">
        <v>508</v>
      </c>
      <c r="T147" s="443" t="s">
        <v>509</v>
      </c>
      <c r="U147" s="443" t="s">
        <v>510</v>
      </c>
      <c r="AC147" s="606"/>
      <c r="AD147" s="174"/>
      <c r="AE147" s="606"/>
      <c r="AF147" s="598"/>
      <c r="AG147" s="597"/>
      <c r="AH147" s="598"/>
      <c r="AI147" s="597"/>
      <c r="AJ147" s="598"/>
      <c r="AK147" s="597"/>
      <c r="AL147" s="598"/>
      <c r="AM147" s="597"/>
      <c r="AN147" s="598"/>
      <c r="AO147" s="597"/>
      <c r="AP147" s="598"/>
      <c r="AQ147" s="597"/>
      <c r="AR147" s="598"/>
      <c r="AS147" s="597"/>
      <c r="AT147" s="598"/>
      <c r="AU147" s="597"/>
      <c r="AV147" s="598"/>
      <c r="AW147" s="597"/>
      <c r="AX147" s="598"/>
      <c r="AY147" s="597"/>
      <c r="AZ147" s="598"/>
      <c r="BA147" s="597"/>
      <c r="BB147" s="598"/>
      <c r="BC147" s="597"/>
      <c r="BD147" s="682"/>
      <c r="BE147" s="683"/>
      <c r="BH147" s="169"/>
      <c r="BI147" s="169"/>
      <c r="BJ147" s="210"/>
    </row>
    <row r="148" spans="1:65" ht="54.75" customHeight="1" x14ac:dyDescent="0.25">
      <c r="A148" s="714" t="s">
        <v>582</v>
      </c>
      <c r="B148" s="720" t="s">
        <v>446</v>
      </c>
      <c r="C148" s="791" t="s">
        <v>474</v>
      </c>
      <c r="D148" s="410" t="s">
        <v>439</v>
      </c>
      <c r="E148" s="411"/>
      <c r="F148" s="442">
        <f>+F149+F150</f>
        <v>6</v>
      </c>
      <c r="G148" s="446"/>
      <c r="H148" s="446"/>
      <c r="I148" s="446"/>
      <c r="J148" s="405">
        <v>1</v>
      </c>
      <c r="K148" s="405">
        <v>1</v>
      </c>
      <c r="L148" s="405">
        <v>0</v>
      </c>
      <c r="M148" s="405">
        <v>1</v>
      </c>
      <c r="N148" s="405">
        <v>0</v>
      </c>
      <c r="O148" s="405">
        <v>1</v>
      </c>
      <c r="P148" s="405">
        <v>1</v>
      </c>
      <c r="Q148" s="405">
        <v>0</v>
      </c>
      <c r="R148" s="405">
        <v>1</v>
      </c>
      <c r="S148" s="405">
        <v>0</v>
      </c>
      <c r="T148" s="405">
        <v>0</v>
      </c>
      <c r="U148" s="405">
        <v>0</v>
      </c>
      <c r="AC148" s="176">
        <f>+AE148+AF148+AH148+AJ148+AL148+AN148+AP148+AR148+AT148+AV148+AX148+AZ148+BB148</f>
        <v>25589</v>
      </c>
      <c r="AD148" s="177">
        <f>+AG148+AI148+AK148+AM148+AO148+AQ148+AS148+AU148+AW148+AY148+BA148+BC148</f>
        <v>0</v>
      </c>
      <c r="AE148" s="176">
        <v>25589</v>
      </c>
      <c r="AF148" s="206"/>
      <c r="AG148" s="179"/>
      <c r="AH148" s="206"/>
      <c r="AI148" s="179"/>
      <c r="AJ148" s="206"/>
      <c r="AK148" s="83"/>
      <c r="AL148" s="206"/>
      <c r="AM148" s="83"/>
      <c r="AN148" s="206"/>
      <c r="AO148" s="207"/>
      <c r="AP148" s="206"/>
      <c r="AQ148" s="83"/>
      <c r="AR148" s="206"/>
      <c r="AS148" s="83"/>
      <c r="AT148" s="206"/>
      <c r="AU148" s="83"/>
      <c r="AV148" s="206"/>
      <c r="AW148" s="83"/>
      <c r="AX148" s="206"/>
      <c r="AY148" s="83"/>
      <c r="AZ148" s="206"/>
      <c r="BA148" s="83"/>
      <c r="BB148" s="206"/>
      <c r="BC148" s="83"/>
      <c r="BD148" s="204">
        <f t="shared" ref="BD148:BD186" si="14">+AG148+AI148+AK148+AM148+AO148+AQ148+AS148+AU148+AW148+AY148+BA148+BC148</f>
        <v>0</v>
      </c>
      <c r="BE148" s="175">
        <f t="shared" ref="BE148:BE186" si="15">+BD148/AC148*100</f>
        <v>0</v>
      </c>
      <c r="BH148" s="181">
        <f>+BK148-AC148</f>
        <v>-25589</v>
      </c>
      <c r="BI148" s="181">
        <f>+BL148-AD148</f>
        <v>0</v>
      </c>
      <c r="BJ148" s="208"/>
      <c r="BK148" s="181"/>
      <c r="BL148" s="181"/>
    </row>
    <row r="149" spans="1:65" ht="65.25" customHeight="1" x14ac:dyDescent="0.25">
      <c r="A149" s="714"/>
      <c r="B149" s="721"/>
      <c r="C149" s="792"/>
      <c r="D149" s="92" t="s">
        <v>488</v>
      </c>
      <c r="E149" s="9" t="s">
        <v>46</v>
      </c>
      <c r="F149" s="442">
        <f>SUM(J149:U149)</f>
        <v>4</v>
      </c>
      <c r="G149" s="405">
        <v>4</v>
      </c>
      <c r="H149" s="405">
        <v>4</v>
      </c>
      <c r="I149" s="405">
        <v>4</v>
      </c>
      <c r="J149" s="445">
        <v>1</v>
      </c>
      <c r="K149" s="447"/>
      <c r="L149" s="447"/>
      <c r="M149" s="445">
        <v>1</v>
      </c>
      <c r="N149" s="447"/>
      <c r="O149" s="445">
        <v>1</v>
      </c>
      <c r="P149" s="447"/>
      <c r="Q149" s="447"/>
      <c r="R149" s="445">
        <v>1</v>
      </c>
      <c r="S149" s="447"/>
      <c r="T149" s="447"/>
      <c r="U149" s="447"/>
      <c r="AC149" s="176"/>
      <c r="AD149" s="177"/>
      <c r="AE149" s="176"/>
      <c r="AF149" s="206"/>
      <c r="AG149" s="179"/>
      <c r="AH149" s="206"/>
      <c r="AI149" s="179"/>
      <c r="AJ149" s="206"/>
      <c r="AK149" s="83"/>
      <c r="AL149" s="206"/>
      <c r="AM149" s="83"/>
      <c r="AN149" s="206"/>
      <c r="AO149" s="179"/>
      <c r="AP149" s="206"/>
      <c r="AQ149" s="83"/>
      <c r="AR149" s="206"/>
      <c r="AS149" s="83"/>
      <c r="AT149" s="206"/>
      <c r="AU149" s="83"/>
      <c r="AV149" s="206"/>
      <c r="AW149" s="83"/>
      <c r="AX149" s="206"/>
      <c r="AY149" s="83"/>
      <c r="AZ149" s="206"/>
      <c r="BA149" s="83"/>
      <c r="BB149" s="206"/>
      <c r="BC149" s="83"/>
      <c r="BD149" s="204">
        <f t="shared" si="14"/>
        <v>0</v>
      </c>
      <c r="BE149" s="175" t="e">
        <f t="shared" si="15"/>
        <v>#DIV/0!</v>
      </c>
      <c r="BH149" s="205"/>
      <c r="BI149" s="205"/>
    </row>
    <row r="150" spans="1:65" ht="65.25" customHeight="1" x14ac:dyDescent="0.25">
      <c r="A150" s="714"/>
      <c r="B150" s="722"/>
      <c r="C150" s="799"/>
      <c r="D150" s="93" t="s">
        <v>512</v>
      </c>
      <c r="E150" s="9" t="s">
        <v>46</v>
      </c>
      <c r="F150" s="442">
        <f>SUM(J150:U150)</f>
        <v>2</v>
      </c>
      <c r="G150" s="405">
        <v>2</v>
      </c>
      <c r="H150" s="405">
        <v>2</v>
      </c>
      <c r="I150" s="405">
        <v>2</v>
      </c>
      <c r="J150" s="447"/>
      <c r="K150" s="445">
        <v>1</v>
      </c>
      <c r="L150" s="447"/>
      <c r="M150" s="447"/>
      <c r="N150" s="447"/>
      <c r="O150" s="447"/>
      <c r="P150" s="445">
        <v>1</v>
      </c>
      <c r="Q150" s="447"/>
      <c r="R150" s="447"/>
      <c r="S150" s="447"/>
      <c r="T150" s="447"/>
      <c r="U150" s="447"/>
      <c r="AC150" s="176"/>
      <c r="AD150" s="177"/>
      <c r="AE150" s="176"/>
      <c r="AF150" s="206"/>
      <c r="AG150" s="179"/>
      <c r="AH150" s="206"/>
      <c r="AI150" s="179"/>
      <c r="AJ150" s="206"/>
      <c r="AK150" s="83"/>
      <c r="AL150" s="206"/>
      <c r="AM150" s="83"/>
      <c r="AN150" s="206"/>
      <c r="AO150" s="83"/>
      <c r="AP150" s="206"/>
      <c r="AQ150" s="83"/>
      <c r="AR150" s="206"/>
      <c r="AS150" s="83"/>
      <c r="AT150" s="206"/>
      <c r="AU150" s="83"/>
      <c r="AV150" s="206"/>
      <c r="AW150" s="83"/>
      <c r="AX150" s="206"/>
      <c r="AY150" s="83"/>
      <c r="AZ150" s="206"/>
      <c r="BA150" s="83"/>
      <c r="BB150" s="206"/>
      <c r="BC150" s="83"/>
      <c r="BD150" s="204">
        <f t="shared" si="14"/>
        <v>0</v>
      </c>
      <c r="BE150" s="175" t="e">
        <f t="shared" si="15"/>
        <v>#DIV/0!</v>
      </c>
      <c r="BH150" s="205"/>
      <c r="BI150" s="205"/>
    </row>
    <row r="151" spans="1:65" ht="55.5" customHeight="1" x14ac:dyDescent="0.25">
      <c r="A151" s="714"/>
      <c r="B151" s="769" t="s">
        <v>679</v>
      </c>
      <c r="C151" s="800" t="s">
        <v>688</v>
      </c>
      <c r="D151" s="410" t="s">
        <v>439</v>
      </c>
      <c r="E151" s="412"/>
      <c r="F151" s="442">
        <f>+F152</f>
        <v>26950</v>
      </c>
      <c r="G151" s="446"/>
      <c r="H151" s="446"/>
      <c r="I151" s="446"/>
      <c r="J151" s="403">
        <v>2246</v>
      </c>
      <c r="K151" s="403">
        <v>2246</v>
      </c>
      <c r="L151" s="403">
        <v>2246</v>
      </c>
      <c r="M151" s="403">
        <v>2246</v>
      </c>
      <c r="N151" s="403">
        <v>2246</v>
      </c>
      <c r="O151" s="403">
        <v>2246</v>
      </c>
      <c r="P151" s="403">
        <v>2245</v>
      </c>
      <c r="Q151" s="403">
        <v>2246</v>
      </c>
      <c r="R151" s="403">
        <v>2246</v>
      </c>
      <c r="S151" s="403">
        <v>2246</v>
      </c>
      <c r="T151" s="403">
        <v>2246</v>
      </c>
      <c r="U151" s="403">
        <v>2245</v>
      </c>
      <c r="AC151" s="176">
        <f>+AE151+AF151+AH151+AJ151+AL151+AN151+AP151+AR151+AT151+AV151+AX151+AZ151+BB151</f>
        <v>2900005</v>
      </c>
      <c r="AD151" s="177">
        <f>+AG151+AI151+AK151+AM151+AO151+AQ151+AS151+AU151+AW151+AY151+BA151+BC151</f>
        <v>0</v>
      </c>
      <c r="AE151" s="176">
        <v>2900005</v>
      </c>
      <c r="AF151" s="206"/>
      <c r="AG151" s="179"/>
      <c r="AH151" s="206"/>
      <c r="AI151" s="179"/>
      <c r="AJ151" s="206"/>
      <c r="AK151" s="83"/>
      <c r="AL151" s="206"/>
      <c r="AM151" s="83"/>
      <c r="AN151" s="206"/>
      <c r="AO151" s="83"/>
      <c r="AP151" s="206"/>
      <c r="AQ151" s="83"/>
      <c r="AR151" s="206"/>
      <c r="AS151" s="83"/>
      <c r="AT151" s="206"/>
      <c r="AU151" s="83"/>
      <c r="AV151" s="206"/>
      <c r="AW151" s="83"/>
      <c r="AX151" s="206"/>
      <c r="AY151" s="83"/>
      <c r="AZ151" s="206"/>
      <c r="BA151" s="83"/>
      <c r="BB151" s="206"/>
      <c r="BC151" s="83"/>
      <c r="BD151" s="204">
        <f t="shared" si="14"/>
        <v>0</v>
      </c>
      <c r="BE151" s="175">
        <f t="shared" si="15"/>
        <v>0</v>
      </c>
      <c r="BH151" s="181">
        <f>+BK151-AC151</f>
        <v>-2900005</v>
      </c>
      <c r="BI151" s="181">
        <f>+BL151-AD151</f>
        <v>0</v>
      </c>
      <c r="BJ151" s="208"/>
      <c r="BK151" s="181"/>
      <c r="BL151" s="181"/>
    </row>
    <row r="152" spans="1:65" ht="69" customHeight="1" x14ac:dyDescent="0.25">
      <c r="A152" s="714"/>
      <c r="B152" s="769"/>
      <c r="C152" s="825"/>
      <c r="D152" s="53" t="s">
        <v>153</v>
      </c>
      <c r="E152" s="9" t="s">
        <v>60</v>
      </c>
      <c r="F152" s="442">
        <f t="shared" ref="F152:F153" si="16">SUM(J152:U152)</f>
        <v>26950</v>
      </c>
      <c r="G152" s="403">
        <v>26950</v>
      </c>
      <c r="H152" s="403">
        <v>26950</v>
      </c>
      <c r="I152" s="403">
        <v>26950</v>
      </c>
      <c r="J152" s="449">
        <v>2246</v>
      </c>
      <c r="K152" s="449">
        <v>2246</v>
      </c>
      <c r="L152" s="449">
        <v>2246</v>
      </c>
      <c r="M152" s="449">
        <v>2246</v>
      </c>
      <c r="N152" s="449">
        <v>2246</v>
      </c>
      <c r="O152" s="449">
        <v>2246</v>
      </c>
      <c r="P152" s="449">
        <v>2245</v>
      </c>
      <c r="Q152" s="449">
        <v>2246</v>
      </c>
      <c r="R152" s="449">
        <v>2246</v>
      </c>
      <c r="S152" s="449">
        <v>2246</v>
      </c>
      <c r="T152" s="449">
        <v>2246</v>
      </c>
      <c r="U152" s="449">
        <v>2245</v>
      </c>
      <c r="AC152" s="176"/>
      <c r="AD152" s="177"/>
      <c r="AE152" s="176"/>
      <c r="AF152" s="206"/>
      <c r="AG152" s="179"/>
      <c r="AH152" s="206"/>
      <c r="AI152" s="179"/>
      <c r="AJ152" s="206"/>
      <c r="AK152" s="83"/>
      <c r="AL152" s="206"/>
      <c r="AM152" s="83"/>
      <c r="AN152" s="206"/>
      <c r="AO152" s="179"/>
      <c r="AP152" s="206"/>
      <c r="AQ152" s="83"/>
      <c r="AR152" s="206"/>
      <c r="AS152" s="83"/>
      <c r="AT152" s="206"/>
      <c r="AU152" s="83"/>
      <c r="AV152" s="206"/>
      <c r="AW152" s="83"/>
      <c r="AX152" s="206"/>
      <c r="AY152" s="83"/>
      <c r="AZ152" s="206"/>
      <c r="BA152" s="83"/>
      <c r="BB152" s="206"/>
      <c r="BC152" s="83"/>
      <c r="BD152" s="204">
        <f t="shared" si="14"/>
        <v>0</v>
      </c>
      <c r="BE152" s="175" t="e">
        <f t="shared" si="15"/>
        <v>#DIV/0!</v>
      </c>
      <c r="BH152" s="205"/>
      <c r="BI152" s="205"/>
    </row>
    <row r="153" spans="1:65" ht="51.75" customHeight="1" x14ac:dyDescent="0.25">
      <c r="A153" s="714"/>
      <c r="B153" s="769"/>
      <c r="C153" s="801"/>
      <c r="D153" s="39" t="s">
        <v>154</v>
      </c>
      <c r="E153" s="20" t="s">
        <v>60</v>
      </c>
      <c r="F153" s="442">
        <f t="shared" si="16"/>
        <v>2695</v>
      </c>
      <c r="G153" s="403">
        <v>2695</v>
      </c>
      <c r="H153" s="403">
        <v>2695</v>
      </c>
      <c r="I153" s="403">
        <v>2695</v>
      </c>
      <c r="J153" s="445">
        <v>224</v>
      </c>
      <c r="K153" s="445">
        <v>225</v>
      </c>
      <c r="L153" s="445">
        <v>224</v>
      </c>
      <c r="M153" s="445">
        <v>225</v>
      </c>
      <c r="N153" s="445">
        <v>225</v>
      </c>
      <c r="O153" s="445">
        <v>225</v>
      </c>
      <c r="P153" s="445">
        <v>224</v>
      </c>
      <c r="Q153" s="445">
        <v>225</v>
      </c>
      <c r="R153" s="445">
        <v>224</v>
      </c>
      <c r="S153" s="445">
        <v>225</v>
      </c>
      <c r="T153" s="445">
        <v>225</v>
      </c>
      <c r="U153" s="445">
        <v>224</v>
      </c>
      <c r="AC153" s="176"/>
      <c r="AD153" s="177"/>
      <c r="AE153" s="176"/>
      <c r="AF153" s="206"/>
      <c r="AG153" s="179"/>
      <c r="AH153" s="206"/>
      <c r="AI153" s="179"/>
      <c r="AJ153" s="206"/>
      <c r="AK153" s="83"/>
      <c r="AL153" s="206"/>
      <c r="AM153" s="83"/>
      <c r="AN153" s="206"/>
      <c r="AO153" s="83"/>
      <c r="AP153" s="206"/>
      <c r="AQ153" s="83"/>
      <c r="AR153" s="206"/>
      <c r="AS153" s="83"/>
      <c r="AT153" s="206"/>
      <c r="AU153" s="83"/>
      <c r="AV153" s="206"/>
      <c r="AW153" s="83"/>
      <c r="AX153" s="206"/>
      <c r="AY153" s="83"/>
      <c r="AZ153" s="206"/>
      <c r="BA153" s="83"/>
      <c r="BB153" s="206"/>
      <c r="BC153" s="83"/>
      <c r="BD153" s="204">
        <f t="shared" si="14"/>
        <v>0</v>
      </c>
      <c r="BE153" s="175" t="e">
        <f t="shared" si="15"/>
        <v>#DIV/0!</v>
      </c>
      <c r="BH153" s="205"/>
      <c r="BI153" s="205"/>
    </row>
    <row r="154" spans="1:65" ht="51.75" customHeight="1" x14ac:dyDescent="0.25">
      <c r="A154" s="714"/>
      <c r="B154" s="720" t="s">
        <v>680</v>
      </c>
      <c r="C154" s="723" t="s">
        <v>851</v>
      </c>
      <c r="D154" s="729"/>
      <c r="E154" s="730"/>
      <c r="F154" s="422">
        <f>+F155+F157</f>
        <v>4142</v>
      </c>
      <c r="G154" s="464"/>
      <c r="H154" s="464"/>
      <c r="I154" s="464"/>
      <c r="J154" s="444">
        <v>346</v>
      </c>
      <c r="K154" s="444">
        <v>345</v>
      </c>
      <c r="L154" s="444">
        <v>346</v>
      </c>
      <c r="M154" s="444">
        <v>345</v>
      </c>
      <c r="N154" s="444">
        <v>345</v>
      </c>
      <c r="O154" s="444">
        <v>345</v>
      </c>
      <c r="P154" s="444">
        <v>345</v>
      </c>
      <c r="Q154" s="444">
        <v>346</v>
      </c>
      <c r="R154" s="444">
        <v>345</v>
      </c>
      <c r="S154" s="444">
        <v>345</v>
      </c>
      <c r="T154" s="444">
        <v>345</v>
      </c>
      <c r="U154" s="444">
        <v>344</v>
      </c>
      <c r="AC154" s="176"/>
      <c r="AD154" s="177"/>
      <c r="AE154" s="176"/>
      <c r="AF154" s="206"/>
      <c r="AG154" s="179"/>
      <c r="AH154" s="206"/>
      <c r="AI154" s="179"/>
      <c r="AJ154" s="206"/>
      <c r="AK154" s="83"/>
      <c r="AL154" s="206"/>
      <c r="AM154" s="83"/>
      <c r="AN154" s="206"/>
      <c r="AO154" s="83"/>
      <c r="AP154" s="206"/>
      <c r="AQ154" s="83"/>
      <c r="AR154" s="206"/>
      <c r="AS154" s="83"/>
      <c r="AT154" s="206"/>
      <c r="AU154" s="83"/>
      <c r="AV154" s="206"/>
      <c r="AW154" s="83"/>
      <c r="AX154" s="206"/>
      <c r="AY154" s="83"/>
      <c r="AZ154" s="206"/>
      <c r="BA154" s="83"/>
      <c r="BB154" s="206"/>
      <c r="BC154" s="83"/>
      <c r="BD154" s="204"/>
      <c r="BE154" s="175"/>
      <c r="BH154" s="205"/>
      <c r="BI154" s="205"/>
    </row>
    <row r="155" spans="1:65" ht="52.5" customHeight="1" x14ac:dyDescent="0.35">
      <c r="A155" s="714"/>
      <c r="B155" s="721"/>
      <c r="C155" s="789" t="s">
        <v>694</v>
      </c>
      <c r="D155" s="410" t="s">
        <v>439</v>
      </c>
      <c r="E155" s="412"/>
      <c r="F155" s="442">
        <f>+F156</f>
        <v>3186</v>
      </c>
      <c r="G155" s="446"/>
      <c r="H155" s="446"/>
      <c r="I155" s="446"/>
      <c r="J155" s="405">
        <v>266</v>
      </c>
      <c r="K155" s="405">
        <v>266</v>
      </c>
      <c r="L155" s="405">
        <v>266</v>
      </c>
      <c r="M155" s="405">
        <v>265</v>
      </c>
      <c r="N155" s="405">
        <v>265</v>
      </c>
      <c r="O155" s="405">
        <v>266</v>
      </c>
      <c r="P155" s="405">
        <v>265</v>
      </c>
      <c r="Q155" s="405">
        <v>266</v>
      </c>
      <c r="R155" s="405">
        <v>265</v>
      </c>
      <c r="S155" s="405">
        <v>266</v>
      </c>
      <c r="T155" s="405">
        <v>265</v>
      </c>
      <c r="U155" s="405">
        <v>265</v>
      </c>
      <c r="AA155" s="172"/>
      <c r="AB155" s="172"/>
      <c r="AC155" s="176">
        <f>+AE155+AF155+AH155+AJ155+AL155+AN155+AP155+AR155+AT155+AV155+AX155+AZ155+BB155</f>
        <v>1200</v>
      </c>
      <c r="AD155" s="177">
        <f>+AG155+AI155+AK155+AM155+AO155+AQ155+AS155+AU155+AW155+AY155+BA155+BC155</f>
        <v>0</v>
      </c>
      <c r="AE155" s="176">
        <v>1200</v>
      </c>
      <c r="AF155" s="206"/>
      <c r="AG155" s="179"/>
      <c r="AH155" s="206"/>
      <c r="AI155" s="179"/>
      <c r="AJ155" s="206"/>
      <c r="AK155" s="83"/>
      <c r="AL155" s="206"/>
      <c r="AM155" s="83"/>
      <c r="AN155" s="206"/>
      <c r="AO155" s="83"/>
      <c r="AP155" s="206"/>
      <c r="AQ155" s="83"/>
      <c r="AR155" s="206"/>
      <c r="AS155" s="83"/>
      <c r="AT155" s="206"/>
      <c r="AU155" s="83"/>
      <c r="AV155" s="206"/>
      <c r="AW155" s="83"/>
      <c r="AX155" s="206"/>
      <c r="AY155" s="83"/>
      <c r="AZ155" s="206"/>
      <c r="BA155" s="83"/>
      <c r="BB155" s="206"/>
      <c r="BC155" s="83"/>
      <c r="BD155" s="204">
        <f t="shared" si="14"/>
        <v>0</v>
      </c>
      <c r="BE155" s="175">
        <f t="shared" si="15"/>
        <v>0</v>
      </c>
      <c r="BF155" s="172"/>
      <c r="BG155" s="172"/>
      <c r="BH155" s="181">
        <f>+BK155-AC155</f>
        <v>-1200</v>
      </c>
      <c r="BI155" s="181">
        <f>+BL155-AD155</f>
        <v>0</v>
      </c>
      <c r="BJ155" s="208"/>
      <c r="BK155" s="181"/>
      <c r="BL155" s="181"/>
      <c r="BM155" s="172"/>
    </row>
    <row r="156" spans="1:65" ht="39.75" customHeight="1" x14ac:dyDescent="0.25">
      <c r="A156" s="714"/>
      <c r="B156" s="721"/>
      <c r="C156" s="790"/>
      <c r="D156" s="53" t="s">
        <v>155</v>
      </c>
      <c r="E156" s="20" t="s">
        <v>60</v>
      </c>
      <c r="F156" s="442">
        <f t="shared" ref="F156:F158" si="17">SUM(J156:U156)</f>
        <v>3186</v>
      </c>
      <c r="G156" s="403">
        <v>3186</v>
      </c>
      <c r="H156" s="403">
        <v>3186</v>
      </c>
      <c r="I156" s="403">
        <v>3186</v>
      </c>
      <c r="J156" s="445">
        <v>266</v>
      </c>
      <c r="K156" s="445">
        <v>266</v>
      </c>
      <c r="L156" s="445">
        <v>266</v>
      </c>
      <c r="M156" s="445">
        <v>265</v>
      </c>
      <c r="N156" s="445">
        <v>265</v>
      </c>
      <c r="O156" s="445">
        <v>266</v>
      </c>
      <c r="P156" s="445">
        <v>265</v>
      </c>
      <c r="Q156" s="445">
        <v>266</v>
      </c>
      <c r="R156" s="445">
        <v>265</v>
      </c>
      <c r="S156" s="445">
        <v>266</v>
      </c>
      <c r="T156" s="445">
        <v>265</v>
      </c>
      <c r="U156" s="445">
        <v>265</v>
      </c>
      <c r="AC156" s="176"/>
      <c r="AD156" s="177"/>
      <c r="AE156" s="176"/>
      <c r="AF156" s="206"/>
      <c r="AG156" s="179"/>
      <c r="AH156" s="206"/>
      <c r="AI156" s="179"/>
      <c r="AJ156" s="206"/>
      <c r="AK156" s="83"/>
      <c r="AL156" s="206"/>
      <c r="AM156" s="83"/>
      <c r="AN156" s="206"/>
      <c r="AO156" s="179"/>
      <c r="AP156" s="206"/>
      <c r="AQ156" s="83"/>
      <c r="AR156" s="206"/>
      <c r="AS156" s="83"/>
      <c r="AT156" s="206"/>
      <c r="AU156" s="83"/>
      <c r="AV156" s="206"/>
      <c r="AW156" s="83"/>
      <c r="AX156" s="206"/>
      <c r="AY156" s="83"/>
      <c r="AZ156" s="206"/>
      <c r="BA156" s="83"/>
      <c r="BB156" s="206"/>
      <c r="BC156" s="83"/>
      <c r="BD156" s="204">
        <f t="shared" si="14"/>
        <v>0</v>
      </c>
      <c r="BE156" s="175" t="e">
        <f t="shared" si="15"/>
        <v>#DIV/0!</v>
      </c>
      <c r="BH156" s="205"/>
      <c r="BI156" s="205"/>
    </row>
    <row r="157" spans="1:65" ht="39.75" customHeight="1" x14ac:dyDescent="0.25">
      <c r="A157" s="714"/>
      <c r="B157" s="721"/>
      <c r="C157" s="789" t="s">
        <v>695</v>
      </c>
      <c r="D157" s="410" t="s">
        <v>439</v>
      </c>
      <c r="E157" s="412"/>
      <c r="F157" s="442">
        <f>+F158</f>
        <v>956</v>
      </c>
      <c r="G157" s="446"/>
      <c r="H157" s="446"/>
      <c r="I157" s="446"/>
      <c r="J157" s="405">
        <v>80</v>
      </c>
      <c r="K157" s="405">
        <v>79</v>
      </c>
      <c r="L157" s="405">
        <v>80</v>
      </c>
      <c r="M157" s="405">
        <v>80</v>
      </c>
      <c r="N157" s="405">
        <v>80</v>
      </c>
      <c r="O157" s="405">
        <v>79</v>
      </c>
      <c r="P157" s="405">
        <v>80</v>
      </c>
      <c r="Q157" s="405">
        <v>80</v>
      </c>
      <c r="R157" s="405">
        <v>80</v>
      </c>
      <c r="S157" s="405">
        <v>79</v>
      </c>
      <c r="T157" s="405">
        <v>80</v>
      </c>
      <c r="U157" s="405">
        <v>79</v>
      </c>
      <c r="AC157" s="176"/>
      <c r="AD157" s="177"/>
      <c r="AE157" s="176"/>
      <c r="AF157" s="206"/>
      <c r="AG157" s="179"/>
      <c r="AH157" s="206"/>
      <c r="AI157" s="179"/>
      <c r="AJ157" s="206"/>
      <c r="AK157" s="83"/>
      <c r="AL157" s="206"/>
      <c r="AM157" s="83"/>
      <c r="AN157" s="206"/>
      <c r="AO157" s="83"/>
      <c r="AP157" s="206"/>
      <c r="AQ157" s="83"/>
      <c r="AR157" s="206"/>
      <c r="AS157" s="83"/>
      <c r="AT157" s="206"/>
      <c r="AU157" s="83"/>
      <c r="AV157" s="206"/>
      <c r="AW157" s="83"/>
      <c r="AX157" s="206"/>
      <c r="AY157" s="83"/>
      <c r="AZ157" s="206"/>
      <c r="BA157" s="83"/>
      <c r="BB157" s="206"/>
      <c r="BC157" s="83"/>
      <c r="BD157" s="204"/>
      <c r="BE157" s="175"/>
      <c r="BH157" s="205"/>
      <c r="BI157" s="205"/>
    </row>
    <row r="158" spans="1:65" ht="39.75" customHeight="1" x14ac:dyDescent="0.25">
      <c r="A158" s="714"/>
      <c r="B158" s="722"/>
      <c r="C158" s="790"/>
      <c r="D158" s="53" t="s">
        <v>156</v>
      </c>
      <c r="E158" s="9" t="s">
        <v>101</v>
      </c>
      <c r="F158" s="442">
        <f t="shared" si="17"/>
        <v>956</v>
      </c>
      <c r="G158" s="405">
        <v>96</v>
      </c>
      <c r="H158" s="405">
        <v>956</v>
      </c>
      <c r="I158" s="405">
        <v>956</v>
      </c>
      <c r="J158" s="445">
        <v>80</v>
      </c>
      <c r="K158" s="445">
        <v>79</v>
      </c>
      <c r="L158" s="445">
        <v>80</v>
      </c>
      <c r="M158" s="445">
        <v>80</v>
      </c>
      <c r="N158" s="445">
        <v>80</v>
      </c>
      <c r="O158" s="445">
        <v>79</v>
      </c>
      <c r="P158" s="445">
        <v>80</v>
      </c>
      <c r="Q158" s="445">
        <v>80</v>
      </c>
      <c r="R158" s="445">
        <v>80</v>
      </c>
      <c r="S158" s="445">
        <v>79</v>
      </c>
      <c r="T158" s="445">
        <v>80</v>
      </c>
      <c r="U158" s="445">
        <v>79</v>
      </c>
      <c r="AB158" s="277" t="s">
        <v>875</v>
      </c>
      <c r="AC158" s="176"/>
      <c r="AD158" s="177"/>
      <c r="AE158" s="176"/>
      <c r="AF158" s="206"/>
      <c r="AG158" s="179"/>
      <c r="AH158" s="206"/>
      <c r="AI158" s="179"/>
      <c r="AJ158" s="206"/>
      <c r="AK158" s="83"/>
      <c r="AL158" s="206"/>
      <c r="AM158" s="83"/>
      <c r="AN158" s="206"/>
      <c r="AO158" s="83"/>
      <c r="AP158" s="206"/>
      <c r="AQ158" s="83"/>
      <c r="AR158" s="206"/>
      <c r="AS158" s="83"/>
      <c r="AT158" s="206"/>
      <c r="AU158" s="83"/>
      <c r="AV158" s="206"/>
      <c r="AW158" s="83"/>
      <c r="AX158" s="206"/>
      <c r="AY158" s="83"/>
      <c r="AZ158" s="206"/>
      <c r="BA158" s="83"/>
      <c r="BB158" s="206"/>
      <c r="BC158" s="83"/>
      <c r="BD158" s="204"/>
      <c r="BE158" s="175"/>
      <c r="BH158" s="205"/>
      <c r="BI158" s="205"/>
    </row>
    <row r="159" spans="1:65" ht="58.5" customHeight="1" x14ac:dyDescent="0.25">
      <c r="A159" s="714"/>
      <c r="B159" s="769" t="s">
        <v>681</v>
      </c>
      <c r="C159" s="800" t="s">
        <v>476</v>
      </c>
      <c r="D159" s="410" t="s">
        <v>439</v>
      </c>
      <c r="E159" s="412"/>
      <c r="F159" s="442">
        <f>+F160</f>
        <v>637</v>
      </c>
      <c r="G159" s="446"/>
      <c r="H159" s="446"/>
      <c r="I159" s="446"/>
      <c r="J159" s="405">
        <v>53</v>
      </c>
      <c r="K159" s="405">
        <v>53</v>
      </c>
      <c r="L159" s="405">
        <v>53</v>
      </c>
      <c r="M159" s="405">
        <v>53</v>
      </c>
      <c r="N159" s="405">
        <v>53</v>
      </c>
      <c r="O159" s="405">
        <v>54</v>
      </c>
      <c r="P159" s="405">
        <v>53</v>
      </c>
      <c r="Q159" s="405">
        <v>53</v>
      </c>
      <c r="R159" s="405">
        <v>53</v>
      </c>
      <c r="S159" s="405">
        <v>53</v>
      </c>
      <c r="T159" s="405">
        <v>53</v>
      </c>
      <c r="U159" s="405">
        <v>53</v>
      </c>
      <c r="AC159" s="176">
        <f>+AE159+AF159+AH159+AJ159+AL159+AN159+AP159+AR159+AT159+AV159+AX159+AZ159+BB159</f>
        <v>191604</v>
      </c>
      <c r="AD159" s="177">
        <f>+AG159+AI159+AK159+AM159+AO159+AQ159+AS159+AU159+AW159+AY159+BA159+BC159</f>
        <v>0</v>
      </c>
      <c r="AE159" s="176">
        <v>191604</v>
      </c>
      <c r="AF159" s="206"/>
      <c r="AG159" s="179"/>
      <c r="AH159" s="206"/>
      <c r="AI159" s="179"/>
      <c r="AJ159" s="206"/>
      <c r="AK159" s="83"/>
      <c r="AL159" s="206"/>
      <c r="AM159" s="83"/>
      <c r="AN159" s="206"/>
      <c r="AO159" s="83"/>
      <c r="AP159" s="206"/>
      <c r="AQ159" s="83"/>
      <c r="AR159" s="206"/>
      <c r="AS159" s="83"/>
      <c r="AT159" s="206"/>
      <c r="AU159" s="83"/>
      <c r="AV159" s="206"/>
      <c r="AW159" s="83"/>
      <c r="AX159" s="206"/>
      <c r="AY159" s="83"/>
      <c r="AZ159" s="206"/>
      <c r="BA159" s="83"/>
      <c r="BB159" s="206"/>
      <c r="BC159" s="83"/>
      <c r="BD159" s="204">
        <f t="shared" si="14"/>
        <v>0</v>
      </c>
      <c r="BE159" s="175">
        <f t="shared" si="15"/>
        <v>0</v>
      </c>
      <c r="BH159" s="181">
        <f>+BK159-AC159</f>
        <v>-191604</v>
      </c>
      <c r="BI159" s="181">
        <f>+BL159-AD159</f>
        <v>0</v>
      </c>
      <c r="BJ159" s="208"/>
      <c r="BK159" s="181"/>
      <c r="BL159" s="181"/>
    </row>
    <row r="160" spans="1:65" ht="39.75" customHeight="1" x14ac:dyDescent="0.25">
      <c r="A160" s="714"/>
      <c r="B160" s="769"/>
      <c r="C160" s="825"/>
      <c r="D160" s="53" t="s">
        <v>157</v>
      </c>
      <c r="E160" s="9" t="s">
        <v>112</v>
      </c>
      <c r="F160" s="442">
        <f t="shared" ref="F160" si="18">SUM(J160:U160)</f>
        <v>637</v>
      </c>
      <c r="G160" s="405">
        <v>637</v>
      </c>
      <c r="H160" s="405">
        <v>637</v>
      </c>
      <c r="I160" s="405">
        <v>637</v>
      </c>
      <c r="J160" s="445">
        <v>53</v>
      </c>
      <c r="K160" s="445">
        <v>53</v>
      </c>
      <c r="L160" s="445">
        <v>53</v>
      </c>
      <c r="M160" s="445">
        <v>53</v>
      </c>
      <c r="N160" s="445">
        <v>53</v>
      </c>
      <c r="O160" s="445">
        <v>54</v>
      </c>
      <c r="P160" s="445">
        <v>53</v>
      </c>
      <c r="Q160" s="445">
        <v>53</v>
      </c>
      <c r="R160" s="445">
        <v>53</v>
      </c>
      <c r="S160" s="445">
        <v>53</v>
      </c>
      <c r="T160" s="445">
        <v>53</v>
      </c>
      <c r="U160" s="445">
        <v>53</v>
      </c>
      <c r="AC160" s="176"/>
      <c r="AD160" s="177"/>
      <c r="AE160" s="176"/>
      <c r="AF160" s="206"/>
      <c r="AG160" s="179"/>
      <c r="AH160" s="206"/>
      <c r="AI160" s="179"/>
      <c r="AJ160" s="206"/>
      <c r="AK160" s="83"/>
      <c r="AL160" s="206"/>
      <c r="AM160" s="83"/>
      <c r="AN160" s="206"/>
      <c r="AO160" s="179"/>
      <c r="AP160" s="206"/>
      <c r="AQ160" s="83"/>
      <c r="AR160" s="206"/>
      <c r="AS160" s="83"/>
      <c r="AT160" s="206"/>
      <c r="AU160" s="83"/>
      <c r="AV160" s="206"/>
      <c r="AW160" s="83"/>
      <c r="AX160" s="206"/>
      <c r="AY160" s="83"/>
      <c r="AZ160" s="206"/>
      <c r="BA160" s="83"/>
      <c r="BB160" s="206"/>
      <c r="BC160" s="83"/>
      <c r="BD160" s="204">
        <f t="shared" si="14"/>
        <v>0</v>
      </c>
      <c r="BE160" s="175" t="e">
        <f t="shared" si="15"/>
        <v>#DIV/0!</v>
      </c>
      <c r="BH160" s="205"/>
      <c r="BI160" s="205"/>
    </row>
    <row r="161" spans="1:64" ht="55.5" customHeight="1" x14ac:dyDescent="0.25">
      <c r="A161" s="714"/>
      <c r="B161" s="708" t="s">
        <v>682</v>
      </c>
      <c r="C161" s="826" t="s">
        <v>689</v>
      </c>
      <c r="D161" s="410" t="s">
        <v>439</v>
      </c>
      <c r="E161" s="412"/>
      <c r="F161" s="442">
        <f>+F162</f>
        <v>796</v>
      </c>
      <c r="G161" s="446"/>
      <c r="H161" s="446"/>
      <c r="I161" s="446"/>
      <c r="J161" s="405">
        <v>66</v>
      </c>
      <c r="K161" s="405">
        <v>66</v>
      </c>
      <c r="L161" s="405">
        <v>66</v>
      </c>
      <c r="M161" s="405">
        <v>66</v>
      </c>
      <c r="N161" s="405">
        <v>67</v>
      </c>
      <c r="O161" s="405">
        <v>66</v>
      </c>
      <c r="P161" s="405">
        <v>67</v>
      </c>
      <c r="Q161" s="405">
        <v>66</v>
      </c>
      <c r="R161" s="405">
        <v>67</v>
      </c>
      <c r="S161" s="405">
        <v>66</v>
      </c>
      <c r="T161" s="405">
        <v>67</v>
      </c>
      <c r="U161" s="405">
        <v>66</v>
      </c>
      <c r="AC161" s="176">
        <f>+AE161+AF161+AH161+AJ161+AL161+AN161+AP161+AR161+AT161+AV161+AX161+AZ161+BB161</f>
        <v>0</v>
      </c>
      <c r="AD161" s="177">
        <f>+AG161+AI161+AK161+AM161+AO161+AQ161+AS161+AU161+AW161+AY161+BA161+BC161</f>
        <v>0</v>
      </c>
      <c r="AE161" s="176">
        <v>0</v>
      </c>
      <c r="AF161" s="206"/>
      <c r="AG161" s="179"/>
      <c r="AH161" s="206"/>
      <c r="AI161" s="179"/>
      <c r="AJ161" s="206"/>
      <c r="AK161" s="83"/>
      <c r="AL161" s="206"/>
      <c r="AM161" s="83"/>
      <c r="AN161" s="206"/>
      <c r="AO161" s="179"/>
      <c r="AP161" s="206"/>
      <c r="AQ161" s="83"/>
      <c r="AR161" s="206"/>
      <c r="AS161" s="83"/>
      <c r="AT161" s="206"/>
      <c r="AU161" s="83"/>
      <c r="AV161" s="206"/>
      <c r="AW161" s="83"/>
      <c r="AX161" s="206"/>
      <c r="AY161" s="83"/>
      <c r="AZ161" s="206"/>
      <c r="BA161" s="83"/>
      <c r="BB161" s="206"/>
      <c r="BC161" s="83"/>
      <c r="BD161" s="204">
        <f t="shared" si="14"/>
        <v>0</v>
      </c>
      <c r="BE161" s="175" t="e">
        <f t="shared" si="15"/>
        <v>#DIV/0!</v>
      </c>
      <c r="BH161" s="181">
        <f>+BK161-AC161</f>
        <v>0</v>
      </c>
      <c r="BI161" s="181">
        <f>+BL161-AD161</f>
        <v>0</v>
      </c>
      <c r="BJ161" s="208"/>
      <c r="BK161" s="181"/>
      <c r="BL161" s="181"/>
    </row>
    <row r="162" spans="1:64" ht="38.25" customHeight="1" x14ac:dyDescent="0.25">
      <c r="A162" s="714"/>
      <c r="B162" s="708"/>
      <c r="C162" s="827"/>
      <c r="D162" s="53" t="s">
        <v>542</v>
      </c>
      <c r="E162" s="20" t="s">
        <v>60</v>
      </c>
      <c r="F162" s="442">
        <f t="shared" ref="F162:F163" si="19">SUM(J162:U162)</f>
        <v>796</v>
      </c>
      <c r="G162" s="405">
        <v>796</v>
      </c>
      <c r="H162" s="405">
        <v>796</v>
      </c>
      <c r="I162" s="405">
        <v>796</v>
      </c>
      <c r="J162" s="445">
        <v>66</v>
      </c>
      <c r="K162" s="445">
        <v>66</v>
      </c>
      <c r="L162" s="445">
        <v>66</v>
      </c>
      <c r="M162" s="445">
        <v>66</v>
      </c>
      <c r="N162" s="445">
        <v>67</v>
      </c>
      <c r="O162" s="445">
        <v>66</v>
      </c>
      <c r="P162" s="445">
        <v>67</v>
      </c>
      <c r="Q162" s="445">
        <v>66</v>
      </c>
      <c r="R162" s="445">
        <v>67</v>
      </c>
      <c r="S162" s="445">
        <v>66</v>
      </c>
      <c r="T162" s="445">
        <v>67</v>
      </c>
      <c r="U162" s="445">
        <v>66</v>
      </c>
      <c r="AC162" s="176"/>
      <c r="AD162" s="177"/>
      <c r="AE162" s="176"/>
      <c r="AF162" s="206"/>
      <c r="AG162" s="179"/>
      <c r="AH162" s="206"/>
      <c r="AI162" s="179"/>
      <c r="AJ162" s="206"/>
      <c r="AK162" s="83"/>
      <c r="AL162" s="206"/>
      <c r="AM162" s="83"/>
      <c r="AN162" s="206"/>
      <c r="AO162" s="83"/>
      <c r="AP162" s="206"/>
      <c r="AQ162" s="83"/>
      <c r="AR162" s="206"/>
      <c r="AS162" s="83"/>
      <c r="AT162" s="206"/>
      <c r="AU162" s="83"/>
      <c r="AV162" s="206"/>
      <c r="AW162" s="83"/>
      <c r="AX162" s="206"/>
      <c r="AY162" s="83"/>
      <c r="AZ162" s="206"/>
      <c r="BA162" s="83"/>
      <c r="BB162" s="206"/>
      <c r="BC162" s="83"/>
      <c r="BD162" s="204">
        <f t="shared" si="14"/>
        <v>0</v>
      </c>
      <c r="BE162" s="175" t="e">
        <f t="shared" si="15"/>
        <v>#DIV/0!</v>
      </c>
      <c r="BH162" s="205"/>
      <c r="BI162" s="205"/>
    </row>
    <row r="163" spans="1:64" ht="38.25" customHeight="1" x14ac:dyDescent="0.25">
      <c r="A163" s="714"/>
      <c r="B163" s="708"/>
      <c r="C163" s="827"/>
      <c r="D163" s="13" t="s">
        <v>517</v>
      </c>
      <c r="E163" s="20" t="s">
        <v>60</v>
      </c>
      <c r="F163" s="442">
        <f t="shared" si="19"/>
        <v>796</v>
      </c>
      <c r="G163" s="405">
        <v>796</v>
      </c>
      <c r="H163" s="405">
        <v>796</v>
      </c>
      <c r="I163" s="405">
        <v>796</v>
      </c>
      <c r="J163" s="445">
        <v>66</v>
      </c>
      <c r="K163" s="445">
        <v>66</v>
      </c>
      <c r="L163" s="445">
        <v>66</v>
      </c>
      <c r="M163" s="445">
        <v>66</v>
      </c>
      <c r="N163" s="445">
        <v>67</v>
      </c>
      <c r="O163" s="445">
        <v>66</v>
      </c>
      <c r="P163" s="445">
        <v>67</v>
      </c>
      <c r="Q163" s="445">
        <v>66</v>
      </c>
      <c r="R163" s="445">
        <v>67</v>
      </c>
      <c r="S163" s="445">
        <v>66</v>
      </c>
      <c r="T163" s="445">
        <v>67</v>
      </c>
      <c r="U163" s="445">
        <v>66</v>
      </c>
      <c r="AC163" s="176"/>
      <c r="AD163" s="177"/>
      <c r="AE163" s="176"/>
      <c r="AF163" s="206"/>
      <c r="AG163" s="179"/>
      <c r="AH163" s="206"/>
      <c r="AI163" s="179"/>
      <c r="AJ163" s="206"/>
      <c r="AK163" s="83"/>
      <c r="AL163" s="206"/>
      <c r="AM163" s="83"/>
      <c r="AN163" s="206"/>
      <c r="AO163" s="83"/>
      <c r="AP163" s="206"/>
      <c r="AQ163" s="83"/>
      <c r="AR163" s="206"/>
      <c r="AS163" s="83"/>
      <c r="AT163" s="206"/>
      <c r="AU163" s="83"/>
      <c r="AV163" s="206"/>
      <c r="AW163" s="83"/>
      <c r="AX163" s="206"/>
      <c r="AY163" s="83"/>
      <c r="AZ163" s="206"/>
      <c r="BA163" s="83"/>
      <c r="BB163" s="206"/>
      <c r="BC163" s="83"/>
      <c r="BD163" s="204">
        <f t="shared" si="14"/>
        <v>0</v>
      </c>
      <c r="BE163" s="175" t="e">
        <f t="shared" si="15"/>
        <v>#DIV/0!</v>
      </c>
      <c r="BH163" s="205"/>
      <c r="BI163" s="205"/>
    </row>
    <row r="164" spans="1:64" ht="38.25" customHeight="1" x14ac:dyDescent="0.25">
      <c r="A164" s="714"/>
      <c r="B164" s="720" t="s">
        <v>683</v>
      </c>
      <c r="C164" s="723" t="s">
        <v>851</v>
      </c>
      <c r="D164" s="729"/>
      <c r="E164" s="730"/>
      <c r="F164" s="422">
        <f>+F165</f>
        <v>773</v>
      </c>
      <c r="G164" s="465"/>
      <c r="H164" s="465"/>
      <c r="I164" s="465"/>
      <c r="J164" s="466">
        <v>64</v>
      </c>
      <c r="K164" s="466">
        <v>65</v>
      </c>
      <c r="L164" s="466">
        <v>64</v>
      </c>
      <c r="M164" s="466">
        <v>66</v>
      </c>
      <c r="N164" s="466">
        <v>64</v>
      </c>
      <c r="O164" s="466">
        <v>65</v>
      </c>
      <c r="P164" s="466">
        <v>66</v>
      </c>
      <c r="Q164" s="466">
        <v>65</v>
      </c>
      <c r="R164" s="466">
        <v>63</v>
      </c>
      <c r="S164" s="466">
        <v>63</v>
      </c>
      <c r="T164" s="466">
        <v>64</v>
      </c>
      <c r="U164" s="466">
        <v>64</v>
      </c>
      <c r="AC164" s="176"/>
      <c r="AD164" s="177"/>
      <c r="AE164" s="176"/>
      <c r="AF164" s="206"/>
      <c r="AG164" s="179"/>
      <c r="AH164" s="206"/>
      <c r="AI164" s="179"/>
      <c r="AJ164" s="206"/>
      <c r="AK164" s="83"/>
      <c r="AL164" s="206"/>
      <c r="AM164" s="83"/>
      <c r="AN164" s="206"/>
      <c r="AO164" s="83"/>
      <c r="AP164" s="206"/>
      <c r="AQ164" s="83"/>
      <c r="AR164" s="206"/>
      <c r="AS164" s="83"/>
      <c r="AT164" s="206"/>
      <c r="AU164" s="83"/>
      <c r="AV164" s="206"/>
      <c r="AW164" s="83"/>
      <c r="AX164" s="206"/>
      <c r="AY164" s="83"/>
      <c r="AZ164" s="206"/>
      <c r="BA164" s="83"/>
      <c r="BB164" s="206"/>
      <c r="BC164" s="83"/>
      <c r="BD164" s="204"/>
      <c r="BE164" s="175"/>
      <c r="BH164" s="205"/>
      <c r="BI164" s="205"/>
    </row>
    <row r="165" spans="1:64" ht="51" customHeight="1" x14ac:dyDescent="0.25">
      <c r="A165" s="714"/>
      <c r="B165" s="721"/>
      <c r="C165" s="791" t="s">
        <v>696</v>
      </c>
      <c r="D165" s="410" t="s">
        <v>439</v>
      </c>
      <c r="E165" s="412"/>
      <c r="F165" s="442">
        <f>SUM(F166:F172)</f>
        <v>773</v>
      </c>
      <c r="G165" s="446"/>
      <c r="H165" s="446"/>
      <c r="I165" s="446"/>
      <c r="J165" s="405">
        <v>64</v>
      </c>
      <c r="K165" s="405">
        <v>65</v>
      </c>
      <c r="L165" s="405">
        <v>64</v>
      </c>
      <c r="M165" s="405">
        <v>66</v>
      </c>
      <c r="N165" s="405">
        <v>64</v>
      </c>
      <c r="O165" s="405">
        <v>65</v>
      </c>
      <c r="P165" s="405">
        <v>66</v>
      </c>
      <c r="Q165" s="405">
        <v>65</v>
      </c>
      <c r="R165" s="405">
        <v>63</v>
      </c>
      <c r="S165" s="405">
        <v>63</v>
      </c>
      <c r="T165" s="405">
        <v>64</v>
      </c>
      <c r="U165" s="405">
        <v>64</v>
      </c>
      <c r="AC165" s="176">
        <f>+AE165+AF165+AH165+AJ165+AL165+AN165+AP165+AR165+AT165+AV165+AX165+AZ165+BB165</f>
        <v>2315857</v>
      </c>
      <c r="AD165" s="177">
        <f>+AG165+AI165+AK165+AM165+AO165+AQ165+AS165+AU165+AW165+AY165+BA165+BC165</f>
        <v>0</v>
      </c>
      <c r="AE165" s="176">
        <v>2315857</v>
      </c>
      <c r="AF165" s="206"/>
      <c r="AG165" s="179"/>
      <c r="AH165" s="206"/>
      <c r="AI165" s="179"/>
      <c r="AJ165" s="206"/>
      <c r="AK165" s="83"/>
      <c r="AL165" s="206"/>
      <c r="AM165" s="83"/>
      <c r="AN165" s="206"/>
      <c r="AO165" s="83"/>
      <c r="AP165" s="206"/>
      <c r="AQ165" s="83"/>
      <c r="AR165" s="206"/>
      <c r="AS165" s="83"/>
      <c r="AT165" s="206"/>
      <c r="AU165" s="83"/>
      <c r="AV165" s="206"/>
      <c r="AW165" s="83"/>
      <c r="AX165" s="206"/>
      <c r="AY165" s="83"/>
      <c r="AZ165" s="206"/>
      <c r="BA165" s="83"/>
      <c r="BB165" s="206"/>
      <c r="BC165" s="83"/>
      <c r="BD165" s="204">
        <f t="shared" si="14"/>
        <v>0</v>
      </c>
      <c r="BE165" s="175">
        <f t="shared" si="15"/>
        <v>0</v>
      </c>
      <c r="BH165" s="181">
        <f>+BK165-AC165</f>
        <v>-2315857</v>
      </c>
      <c r="BI165" s="181">
        <f>+BL165-AD165</f>
        <v>0</v>
      </c>
      <c r="BJ165" s="208"/>
      <c r="BK165" s="181"/>
      <c r="BL165" s="181"/>
    </row>
    <row r="166" spans="1:64" ht="38.25" customHeight="1" x14ac:dyDescent="0.25">
      <c r="A166" s="714"/>
      <c r="B166" s="721"/>
      <c r="C166" s="792"/>
      <c r="D166" s="461" t="s">
        <v>948</v>
      </c>
      <c r="E166" s="9" t="s">
        <v>101</v>
      </c>
      <c r="F166" s="437">
        <v>637</v>
      </c>
      <c r="G166" s="405">
        <v>637</v>
      </c>
      <c r="H166" s="405">
        <v>637</v>
      </c>
      <c r="I166" s="405">
        <v>637</v>
      </c>
      <c r="J166" s="445">
        <v>53</v>
      </c>
      <c r="K166" s="445">
        <v>53</v>
      </c>
      <c r="L166" s="445">
        <v>53</v>
      </c>
      <c r="M166" s="445">
        <v>53</v>
      </c>
      <c r="N166" s="445">
        <v>53</v>
      </c>
      <c r="O166" s="445">
        <v>53</v>
      </c>
      <c r="P166" s="445">
        <v>54</v>
      </c>
      <c r="Q166" s="445">
        <v>53</v>
      </c>
      <c r="R166" s="445">
        <v>53</v>
      </c>
      <c r="S166" s="445">
        <v>53</v>
      </c>
      <c r="T166" s="445">
        <v>53</v>
      </c>
      <c r="U166" s="445">
        <v>53</v>
      </c>
      <c r="AC166" s="176"/>
      <c r="AD166" s="177"/>
      <c r="AE166" s="176"/>
      <c r="AF166" s="206"/>
      <c r="AG166" s="179"/>
      <c r="AH166" s="206"/>
      <c r="AI166" s="179"/>
      <c r="AJ166" s="206"/>
      <c r="AK166" s="83"/>
      <c r="AL166" s="206"/>
      <c r="AM166" s="207"/>
      <c r="AN166" s="206"/>
      <c r="AO166" s="83"/>
      <c r="AP166" s="206"/>
      <c r="AQ166" s="83"/>
      <c r="AR166" s="206"/>
      <c r="AS166" s="83"/>
      <c r="AT166" s="206"/>
      <c r="AU166" s="83"/>
      <c r="AV166" s="206"/>
      <c r="AW166" s="83"/>
      <c r="AX166" s="206"/>
      <c r="AY166" s="83"/>
      <c r="AZ166" s="206"/>
      <c r="BA166" s="83"/>
      <c r="BB166" s="206"/>
      <c r="BC166" s="83"/>
      <c r="BD166" s="204"/>
      <c r="BE166" s="175"/>
      <c r="BH166" s="205"/>
      <c r="BI166" s="205"/>
    </row>
    <row r="167" spans="1:64" ht="38.25" customHeight="1" x14ac:dyDescent="0.25">
      <c r="A167" s="714"/>
      <c r="B167" s="721"/>
      <c r="C167" s="792"/>
      <c r="D167" s="459" t="s">
        <v>159</v>
      </c>
      <c r="E167" s="460" t="s">
        <v>101</v>
      </c>
      <c r="F167" s="462">
        <f t="shared" ref="F167:F168" si="20">SUM(J167:U167)</f>
        <v>48</v>
      </c>
      <c r="G167" s="405">
        <v>48</v>
      </c>
      <c r="H167" s="405">
        <v>48</v>
      </c>
      <c r="I167" s="405">
        <v>48</v>
      </c>
      <c r="J167" s="445">
        <v>4</v>
      </c>
      <c r="K167" s="445">
        <v>4</v>
      </c>
      <c r="L167" s="445">
        <v>4</v>
      </c>
      <c r="M167" s="445">
        <v>4</v>
      </c>
      <c r="N167" s="445">
        <v>4</v>
      </c>
      <c r="O167" s="445">
        <v>4</v>
      </c>
      <c r="P167" s="445">
        <v>4</v>
      </c>
      <c r="Q167" s="445">
        <v>4</v>
      </c>
      <c r="R167" s="445">
        <v>4</v>
      </c>
      <c r="S167" s="445">
        <v>4</v>
      </c>
      <c r="T167" s="445">
        <v>4</v>
      </c>
      <c r="U167" s="445">
        <v>4</v>
      </c>
      <c r="AC167" s="176"/>
      <c r="AD167" s="177"/>
      <c r="AE167" s="176"/>
      <c r="AF167" s="206"/>
      <c r="AG167" s="179"/>
      <c r="AH167" s="206"/>
      <c r="AI167" s="179"/>
      <c r="AJ167" s="206"/>
      <c r="AK167" s="83"/>
      <c r="AL167" s="206"/>
      <c r="AM167" s="83"/>
      <c r="AN167" s="206"/>
      <c r="AO167" s="179"/>
      <c r="AP167" s="206"/>
      <c r="AQ167" s="83"/>
      <c r="AR167" s="206"/>
      <c r="AS167" s="83"/>
      <c r="AT167" s="206"/>
      <c r="AU167" s="83"/>
      <c r="AV167" s="206"/>
      <c r="AW167" s="83"/>
      <c r="AX167" s="206"/>
      <c r="AY167" s="83"/>
      <c r="AZ167" s="206"/>
      <c r="BA167" s="83"/>
      <c r="BB167" s="206"/>
      <c r="BC167" s="83"/>
      <c r="BD167" s="204">
        <f t="shared" si="14"/>
        <v>0</v>
      </c>
      <c r="BE167" s="175" t="e">
        <f t="shared" si="15"/>
        <v>#DIV/0!</v>
      </c>
      <c r="BH167" s="205"/>
      <c r="BI167" s="205"/>
    </row>
    <row r="168" spans="1:64" ht="38.25" customHeight="1" x14ac:dyDescent="0.25">
      <c r="A168" s="714"/>
      <c r="B168" s="721"/>
      <c r="C168" s="792"/>
      <c r="D168" s="457" t="s">
        <v>160</v>
      </c>
      <c r="E168" s="458" t="s">
        <v>101</v>
      </c>
      <c r="F168" s="463">
        <f t="shared" si="20"/>
        <v>16</v>
      </c>
      <c r="G168" s="405">
        <v>16</v>
      </c>
      <c r="H168" s="405">
        <v>16</v>
      </c>
      <c r="I168" s="405">
        <v>16</v>
      </c>
      <c r="J168" s="445">
        <v>2</v>
      </c>
      <c r="K168" s="445">
        <v>1</v>
      </c>
      <c r="L168" s="445">
        <v>2</v>
      </c>
      <c r="M168" s="445">
        <v>2</v>
      </c>
      <c r="N168" s="445">
        <v>1</v>
      </c>
      <c r="O168" s="445">
        <v>1</v>
      </c>
      <c r="P168" s="445">
        <v>2</v>
      </c>
      <c r="Q168" s="445">
        <v>1</v>
      </c>
      <c r="R168" s="445">
        <v>1</v>
      </c>
      <c r="S168" s="445">
        <v>1</v>
      </c>
      <c r="T168" s="445">
        <v>1</v>
      </c>
      <c r="U168" s="445">
        <v>1</v>
      </c>
      <c r="AC168" s="176"/>
      <c r="AD168" s="177"/>
      <c r="AE168" s="176"/>
      <c r="AF168" s="206"/>
      <c r="AG168" s="179"/>
      <c r="AH168" s="206"/>
      <c r="AI168" s="179"/>
      <c r="AJ168" s="206"/>
      <c r="AK168" s="83"/>
      <c r="AL168" s="206"/>
      <c r="AM168" s="83"/>
      <c r="AN168" s="206"/>
      <c r="AO168" s="83"/>
      <c r="AP168" s="206"/>
      <c r="AQ168" s="83"/>
      <c r="AR168" s="206"/>
      <c r="AS168" s="83"/>
      <c r="AT168" s="206"/>
      <c r="AU168" s="83"/>
      <c r="AV168" s="206"/>
      <c r="AW168" s="83"/>
      <c r="AX168" s="206"/>
      <c r="AY168" s="83"/>
      <c r="AZ168" s="206"/>
      <c r="BA168" s="83"/>
      <c r="BB168" s="206"/>
      <c r="BC168" s="83"/>
      <c r="BD168" s="204">
        <f t="shared" si="14"/>
        <v>0</v>
      </c>
      <c r="BE168" s="175" t="e">
        <f t="shared" si="15"/>
        <v>#DIV/0!</v>
      </c>
      <c r="BH168" s="205"/>
      <c r="BI168" s="205"/>
    </row>
    <row r="169" spans="1:64" ht="38.25" customHeight="1" x14ac:dyDescent="0.25">
      <c r="A169" s="714"/>
      <c r="B169" s="721"/>
      <c r="C169" s="792"/>
      <c r="D169" s="381" t="s">
        <v>876</v>
      </c>
      <c r="E169" s="9" t="s">
        <v>101</v>
      </c>
      <c r="F169" s="437">
        <v>24</v>
      </c>
      <c r="G169" s="405">
        <v>24</v>
      </c>
      <c r="H169" s="405">
        <v>24</v>
      </c>
      <c r="I169" s="405">
        <v>24</v>
      </c>
      <c r="J169" s="445">
        <v>2</v>
      </c>
      <c r="K169" s="445">
        <v>2</v>
      </c>
      <c r="L169" s="445">
        <v>2</v>
      </c>
      <c r="M169" s="445">
        <v>2</v>
      </c>
      <c r="N169" s="445">
        <v>2</v>
      </c>
      <c r="O169" s="445">
        <v>2</v>
      </c>
      <c r="P169" s="445">
        <v>2</v>
      </c>
      <c r="Q169" s="445">
        <v>2</v>
      </c>
      <c r="R169" s="445">
        <v>2</v>
      </c>
      <c r="S169" s="445">
        <v>2</v>
      </c>
      <c r="T169" s="445">
        <v>2</v>
      </c>
      <c r="U169" s="445">
        <v>2</v>
      </c>
      <c r="AC169" s="176"/>
      <c r="AD169" s="177"/>
      <c r="AE169" s="176"/>
      <c r="AF169" s="206"/>
      <c r="AG169" s="179"/>
      <c r="AH169" s="206"/>
      <c r="AI169" s="179"/>
      <c r="AJ169" s="206"/>
      <c r="AK169" s="83"/>
      <c r="AL169" s="206"/>
      <c r="AM169" s="83"/>
      <c r="AN169" s="206"/>
      <c r="AO169" s="83"/>
      <c r="AP169" s="206"/>
      <c r="AQ169" s="83"/>
      <c r="AR169" s="206"/>
      <c r="AS169" s="83"/>
      <c r="AT169" s="206"/>
      <c r="AU169" s="83"/>
      <c r="AV169" s="206"/>
      <c r="AW169" s="83"/>
      <c r="AX169" s="206"/>
      <c r="AY169" s="83"/>
      <c r="AZ169" s="206"/>
      <c r="BA169" s="83"/>
      <c r="BB169" s="206"/>
      <c r="BC169" s="83"/>
      <c r="BD169" s="204"/>
      <c r="BE169" s="175"/>
      <c r="BH169" s="205"/>
      <c r="BI169" s="205"/>
    </row>
    <row r="170" spans="1:64" ht="38.25" customHeight="1" x14ac:dyDescent="0.25">
      <c r="A170" s="714"/>
      <c r="B170" s="721"/>
      <c r="C170" s="792"/>
      <c r="D170" s="381" t="s">
        <v>878</v>
      </c>
      <c r="E170" s="9" t="s">
        <v>101</v>
      </c>
      <c r="F170" s="437">
        <v>24</v>
      </c>
      <c r="G170" s="405">
        <v>24</v>
      </c>
      <c r="H170" s="405">
        <v>24</v>
      </c>
      <c r="I170" s="405">
        <v>24</v>
      </c>
      <c r="J170" s="445">
        <v>2</v>
      </c>
      <c r="K170" s="445">
        <v>2</v>
      </c>
      <c r="L170" s="445">
        <v>2</v>
      </c>
      <c r="M170" s="445">
        <v>2</v>
      </c>
      <c r="N170" s="445">
        <v>2</v>
      </c>
      <c r="O170" s="445">
        <v>2</v>
      </c>
      <c r="P170" s="445">
        <v>2</v>
      </c>
      <c r="Q170" s="445">
        <v>2</v>
      </c>
      <c r="R170" s="445">
        <v>2</v>
      </c>
      <c r="S170" s="445">
        <v>2</v>
      </c>
      <c r="T170" s="445">
        <v>2</v>
      </c>
      <c r="U170" s="445">
        <v>2</v>
      </c>
      <c r="AC170" s="176"/>
      <c r="AD170" s="177"/>
      <c r="AE170" s="176"/>
      <c r="AF170" s="206"/>
      <c r="AG170" s="179"/>
      <c r="AH170" s="206"/>
      <c r="AI170" s="179"/>
      <c r="AJ170" s="206"/>
      <c r="AK170" s="83"/>
      <c r="AL170" s="206"/>
      <c r="AM170" s="83"/>
      <c r="AN170" s="206"/>
      <c r="AO170" s="83"/>
      <c r="AP170" s="206"/>
      <c r="AQ170" s="83"/>
      <c r="AR170" s="206"/>
      <c r="AS170" s="83"/>
      <c r="AT170" s="206"/>
      <c r="AU170" s="83"/>
      <c r="AV170" s="206"/>
      <c r="AW170" s="83"/>
      <c r="AX170" s="206"/>
      <c r="AY170" s="83"/>
      <c r="AZ170" s="206"/>
      <c r="BA170" s="83"/>
      <c r="BB170" s="206"/>
      <c r="BC170" s="83"/>
      <c r="BD170" s="204"/>
      <c r="BE170" s="175"/>
      <c r="BH170" s="205"/>
      <c r="BI170" s="205"/>
    </row>
    <row r="171" spans="1:64" ht="38.25" customHeight="1" x14ac:dyDescent="0.25">
      <c r="A171" s="714"/>
      <c r="B171" s="721"/>
      <c r="C171" s="792"/>
      <c r="D171" s="381" t="s">
        <v>880</v>
      </c>
      <c r="E171" s="9" t="s">
        <v>101</v>
      </c>
      <c r="F171" s="437">
        <v>16</v>
      </c>
      <c r="G171" s="405">
        <v>16</v>
      </c>
      <c r="H171" s="405">
        <v>16</v>
      </c>
      <c r="I171" s="405">
        <v>16</v>
      </c>
      <c r="J171" s="445">
        <v>1</v>
      </c>
      <c r="K171" s="445">
        <v>2</v>
      </c>
      <c r="L171" s="445">
        <v>1</v>
      </c>
      <c r="M171" s="445">
        <v>2</v>
      </c>
      <c r="N171" s="445">
        <v>1</v>
      </c>
      <c r="O171" s="445">
        <v>2</v>
      </c>
      <c r="P171" s="445">
        <v>1</v>
      </c>
      <c r="Q171" s="445">
        <v>2</v>
      </c>
      <c r="R171" s="445">
        <v>1</v>
      </c>
      <c r="S171" s="445">
        <v>1</v>
      </c>
      <c r="T171" s="445">
        <v>1</v>
      </c>
      <c r="U171" s="445">
        <v>1</v>
      </c>
      <c r="AC171" s="176"/>
      <c r="AD171" s="177"/>
      <c r="AE171" s="176"/>
      <c r="AF171" s="206"/>
      <c r="AG171" s="179"/>
      <c r="AH171" s="206"/>
      <c r="AI171" s="179"/>
      <c r="AJ171" s="206"/>
      <c r="AK171" s="83"/>
      <c r="AL171" s="206"/>
      <c r="AM171" s="83"/>
      <c r="AN171" s="206"/>
      <c r="AO171" s="83"/>
      <c r="AP171" s="206"/>
      <c r="AQ171" s="83"/>
      <c r="AR171" s="206"/>
      <c r="AS171" s="83"/>
      <c r="AT171" s="206"/>
      <c r="AU171" s="83"/>
      <c r="AV171" s="206"/>
      <c r="AW171" s="83"/>
      <c r="AX171" s="206"/>
      <c r="AY171" s="83"/>
      <c r="AZ171" s="206"/>
      <c r="BA171" s="83"/>
      <c r="BB171" s="206"/>
      <c r="BC171" s="83"/>
      <c r="BD171" s="204"/>
      <c r="BE171" s="175"/>
      <c r="BH171" s="205"/>
      <c r="BI171" s="205"/>
    </row>
    <row r="172" spans="1:64" ht="38.25" customHeight="1" x14ac:dyDescent="0.25">
      <c r="A172" s="714"/>
      <c r="B172" s="721"/>
      <c r="C172" s="799"/>
      <c r="D172" s="381" t="s">
        <v>947</v>
      </c>
      <c r="E172" s="9" t="s">
        <v>101</v>
      </c>
      <c r="F172" s="437">
        <v>8</v>
      </c>
      <c r="G172" s="405">
        <v>8</v>
      </c>
      <c r="H172" s="405">
        <v>8</v>
      </c>
      <c r="I172" s="405">
        <v>8</v>
      </c>
      <c r="J172" s="445">
        <v>0</v>
      </c>
      <c r="K172" s="445">
        <v>1</v>
      </c>
      <c r="L172" s="445">
        <v>0</v>
      </c>
      <c r="M172" s="445">
        <v>1</v>
      </c>
      <c r="N172" s="445">
        <v>1</v>
      </c>
      <c r="O172" s="445">
        <v>1</v>
      </c>
      <c r="P172" s="445">
        <v>1</v>
      </c>
      <c r="Q172" s="445">
        <v>1</v>
      </c>
      <c r="R172" s="445">
        <v>0</v>
      </c>
      <c r="S172" s="445">
        <v>0</v>
      </c>
      <c r="T172" s="445">
        <v>1</v>
      </c>
      <c r="U172" s="445">
        <v>1</v>
      </c>
      <c r="AC172" s="176"/>
      <c r="AD172" s="177"/>
      <c r="AE172" s="176"/>
      <c r="AF172" s="206"/>
      <c r="AG172" s="179"/>
      <c r="AH172" s="206"/>
      <c r="AI172" s="179"/>
      <c r="AJ172" s="206"/>
      <c r="AK172" s="83"/>
      <c r="AL172" s="206"/>
      <c r="AM172" s="83"/>
      <c r="AN172" s="206"/>
      <c r="AO172" s="83"/>
      <c r="AP172" s="206"/>
      <c r="AQ172" s="83"/>
      <c r="AR172" s="206"/>
      <c r="AS172" s="83"/>
      <c r="AT172" s="206"/>
      <c r="AU172" s="83"/>
      <c r="AV172" s="206"/>
      <c r="AW172" s="83"/>
      <c r="AX172" s="206"/>
      <c r="AY172" s="83"/>
      <c r="AZ172" s="206"/>
      <c r="BA172" s="83"/>
      <c r="BB172" s="206"/>
      <c r="BC172" s="83"/>
      <c r="BD172" s="204"/>
      <c r="BE172" s="175"/>
      <c r="BH172" s="205"/>
      <c r="BI172" s="205"/>
    </row>
    <row r="173" spans="1:64" ht="60.75" customHeight="1" x14ac:dyDescent="0.25">
      <c r="A173" s="714"/>
      <c r="B173" s="769" t="s">
        <v>684</v>
      </c>
      <c r="C173" s="800" t="s">
        <v>690</v>
      </c>
      <c r="D173" s="410" t="s">
        <v>439</v>
      </c>
      <c r="E173" s="412"/>
      <c r="F173" s="442">
        <f t="shared" ref="F173" si="21">+F174</f>
        <v>2604</v>
      </c>
      <c r="G173" s="403">
        <v>2604</v>
      </c>
      <c r="H173" s="403">
        <v>2604</v>
      </c>
      <c r="I173" s="403">
        <v>2604</v>
      </c>
      <c r="J173" s="405">
        <v>217</v>
      </c>
      <c r="K173" s="405">
        <v>217</v>
      </c>
      <c r="L173" s="405">
        <v>217</v>
      </c>
      <c r="M173" s="405">
        <v>217</v>
      </c>
      <c r="N173" s="405">
        <v>217</v>
      </c>
      <c r="O173" s="405">
        <v>217</v>
      </c>
      <c r="P173" s="405">
        <v>217</v>
      </c>
      <c r="Q173" s="405">
        <v>217</v>
      </c>
      <c r="R173" s="405">
        <v>217</v>
      </c>
      <c r="S173" s="405">
        <v>217</v>
      </c>
      <c r="T173" s="405">
        <v>217</v>
      </c>
      <c r="U173" s="405">
        <v>217</v>
      </c>
      <c r="AC173" s="176">
        <f>+AE173+AF173+AH173+AJ173+AL173+AN173+AP173+AR173+AT173+AV173+AX173+AZ173+BB173</f>
        <v>1000</v>
      </c>
      <c r="AD173" s="177">
        <f>+AG173+AI173+AK173+AM173+AO173+AQ173+AS173+AU173+AW173+AY173+BA173+BC173</f>
        <v>0</v>
      </c>
      <c r="AE173" s="176">
        <v>1000</v>
      </c>
      <c r="AF173" s="206"/>
      <c r="AG173" s="179"/>
      <c r="AH173" s="206"/>
      <c r="AI173" s="179"/>
      <c r="AJ173" s="206"/>
      <c r="AK173" s="83"/>
      <c r="AL173" s="206"/>
      <c r="AM173" s="83"/>
      <c r="AN173" s="206"/>
      <c r="AO173" s="83"/>
      <c r="AP173" s="206"/>
      <c r="AQ173" s="83"/>
      <c r="AR173" s="206"/>
      <c r="AS173" s="83"/>
      <c r="AT173" s="206"/>
      <c r="AU173" s="83"/>
      <c r="AV173" s="206"/>
      <c r="AW173" s="83"/>
      <c r="AX173" s="206"/>
      <c r="AY173" s="83"/>
      <c r="AZ173" s="206"/>
      <c r="BA173" s="83"/>
      <c r="BB173" s="206"/>
      <c r="BC173" s="83"/>
      <c r="BD173" s="204">
        <f t="shared" si="14"/>
        <v>0</v>
      </c>
      <c r="BE173" s="175">
        <f t="shared" si="15"/>
        <v>0</v>
      </c>
      <c r="BH173" s="181">
        <f>+BK173-AC173</f>
        <v>-1000</v>
      </c>
      <c r="BI173" s="181">
        <f>+BL173-AD173</f>
        <v>0</v>
      </c>
      <c r="BJ173" s="208"/>
      <c r="BK173" s="181"/>
      <c r="BL173" s="181"/>
    </row>
    <row r="174" spans="1:64" ht="51.75" customHeight="1" x14ac:dyDescent="0.25">
      <c r="A174" s="714"/>
      <c r="B174" s="769"/>
      <c r="C174" s="801"/>
      <c r="D174" s="53" t="s">
        <v>539</v>
      </c>
      <c r="E174" s="59" t="s">
        <v>583</v>
      </c>
      <c r="F174" s="442">
        <f>SUM(J174:U174)</f>
        <v>2604</v>
      </c>
      <c r="G174" s="405">
        <v>2604</v>
      </c>
      <c r="H174" s="405">
        <v>2604</v>
      </c>
      <c r="I174" s="405">
        <v>2604</v>
      </c>
      <c r="J174" s="445">
        <v>217</v>
      </c>
      <c r="K174" s="445">
        <v>217</v>
      </c>
      <c r="L174" s="445">
        <v>217</v>
      </c>
      <c r="M174" s="445">
        <v>217</v>
      </c>
      <c r="N174" s="445">
        <v>217</v>
      </c>
      <c r="O174" s="445">
        <v>217</v>
      </c>
      <c r="P174" s="445">
        <v>217</v>
      </c>
      <c r="Q174" s="445">
        <v>217</v>
      </c>
      <c r="R174" s="445">
        <v>217</v>
      </c>
      <c r="S174" s="445">
        <v>217</v>
      </c>
      <c r="T174" s="445">
        <v>217</v>
      </c>
      <c r="U174" s="445">
        <v>217</v>
      </c>
      <c r="AC174" s="176"/>
      <c r="AD174" s="177"/>
      <c r="AE174" s="176"/>
      <c r="AF174" s="206"/>
      <c r="AG174" s="179"/>
      <c r="AH174" s="206"/>
      <c r="AI174" s="179"/>
      <c r="AJ174" s="206"/>
      <c r="AK174" s="83"/>
      <c r="AL174" s="206"/>
      <c r="AM174" s="83"/>
      <c r="AN174" s="206"/>
      <c r="AO174" s="83"/>
      <c r="AP174" s="206"/>
      <c r="AQ174" s="83"/>
      <c r="AR174" s="206"/>
      <c r="AS174" s="83"/>
      <c r="AT174" s="206"/>
      <c r="AU174" s="83"/>
      <c r="AV174" s="206"/>
      <c r="AW174" s="83"/>
      <c r="AX174" s="206"/>
      <c r="AY174" s="83"/>
      <c r="AZ174" s="206"/>
      <c r="BA174" s="83"/>
      <c r="BB174" s="206"/>
      <c r="BC174" s="83"/>
      <c r="BD174" s="204">
        <f t="shared" si="14"/>
        <v>0</v>
      </c>
      <c r="BE174" s="175" t="e">
        <f t="shared" si="15"/>
        <v>#DIV/0!</v>
      </c>
      <c r="BF174" s="193"/>
      <c r="BH174" s="205"/>
      <c r="BI174" s="205"/>
    </row>
    <row r="175" spans="1:64" ht="51.75" customHeight="1" x14ac:dyDescent="0.3">
      <c r="A175" s="714"/>
      <c r="B175" s="702" t="s">
        <v>628</v>
      </c>
      <c r="C175" s="715" t="s">
        <v>697</v>
      </c>
      <c r="D175" s="404" t="s">
        <v>439</v>
      </c>
      <c r="E175" s="404"/>
      <c r="F175" s="442">
        <f t="shared" ref="F175" si="22">+F176</f>
        <v>18887</v>
      </c>
      <c r="G175" s="453">
        <v>18887</v>
      </c>
      <c r="H175" s="453">
        <v>18887</v>
      </c>
      <c r="I175" s="453">
        <v>18887</v>
      </c>
      <c r="J175" s="453">
        <v>1573</v>
      </c>
      <c r="K175" s="453">
        <v>1573</v>
      </c>
      <c r="L175" s="453">
        <v>1573</v>
      </c>
      <c r="M175" s="453">
        <v>1573</v>
      </c>
      <c r="N175" s="453">
        <v>1578</v>
      </c>
      <c r="O175" s="453">
        <v>1573</v>
      </c>
      <c r="P175" s="453">
        <v>1575</v>
      </c>
      <c r="Q175" s="453">
        <v>1573</v>
      </c>
      <c r="R175" s="453">
        <v>1577</v>
      </c>
      <c r="S175" s="453">
        <v>1573</v>
      </c>
      <c r="T175" s="453">
        <v>1573</v>
      </c>
      <c r="U175" s="453">
        <v>1573</v>
      </c>
      <c r="AC175" s="176">
        <f>+AE175+AF175+AH175+AJ175+AL175+AN175+AP175+AR175+AT175+AV175+AX175+AZ175+BB175</f>
        <v>0</v>
      </c>
      <c r="AD175" s="177">
        <f>+AG175+AI175+AK175+AM175+AO175+AQ175+AS175+AU175+AW175+AY175+BA175+BC175</f>
        <v>0</v>
      </c>
      <c r="AE175" s="176">
        <v>0</v>
      </c>
      <c r="AF175" s="206"/>
      <c r="AG175" s="179"/>
      <c r="AH175" s="206"/>
      <c r="AI175" s="179"/>
      <c r="AJ175" s="206"/>
      <c r="AK175" s="83"/>
      <c r="AL175" s="206"/>
      <c r="AM175" s="83"/>
      <c r="AN175" s="206"/>
      <c r="AO175" s="83"/>
      <c r="AP175" s="206"/>
      <c r="AQ175" s="83"/>
      <c r="AR175" s="206"/>
      <c r="AS175" s="83"/>
      <c r="AT175" s="206"/>
      <c r="AU175" s="83"/>
      <c r="AV175" s="206"/>
      <c r="AW175" s="83"/>
      <c r="AX175" s="206"/>
      <c r="AY175" s="83"/>
      <c r="AZ175" s="206"/>
      <c r="BA175" s="83"/>
      <c r="BB175" s="206"/>
      <c r="BC175" s="83"/>
      <c r="BD175" s="204">
        <f t="shared" si="14"/>
        <v>0</v>
      </c>
      <c r="BE175" s="175" t="e">
        <f t="shared" si="15"/>
        <v>#DIV/0!</v>
      </c>
      <c r="BH175" s="181">
        <f>+BK175-AC175</f>
        <v>0</v>
      </c>
      <c r="BI175" s="181">
        <f>+BL175-AD175</f>
        <v>0</v>
      </c>
      <c r="BJ175" s="208"/>
      <c r="BK175" s="181"/>
      <c r="BL175" s="181"/>
    </row>
    <row r="176" spans="1:64" ht="51.75" customHeight="1" x14ac:dyDescent="0.3">
      <c r="A176" s="714"/>
      <c r="B176" s="703"/>
      <c r="C176" s="715"/>
      <c r="D176" s="59" t="s">
        <v>629</v>
      </c>
      <c r="E176" s="304" t="s">
        <v>934</v>
      </c>
      <c r="F176" s="442">
        <f>SUM(J176:U176)</f>
        <v>18887</v>
      </c>
      <c r="G176" s="468"/>
      <c r="H176" s="468"/>
      <c r="I176" s="468"/>
      <c r="J176" s="469">
        <v>1573</v>
      </c>
      <c r="K176" s="469">
        <v>1573</v>
      </c>
      <c r="L176" s="469">
        <v>1573</v>
      </c>
      <c r="M176" s="469">
        <v>1573</v>
      </c>
      <c r="N176" s="469">
        <v>1578</v>
      </c>
      <c r="O176" s="469">
        <v>1573</v>
      </c>
      <c r="P176" s="469">
        <v>1575</v>
      </c>
      <c r="Q176" s="469">
        <v>1573</v>
      </c>
      <c r="R176" s="469">
        <v>1577</v>
      </c>
      <c r="S176" s="469">
        <v>1573</v>
      </c>
      <c r="T176" s="469">
        <v>1573</v>
      </c>
      <c r="U176" s="469">
        <v>1573</v>
      </c>
      <c r="V176" s="87"/>
      <c r="W176" s="87"/>
      <c r="X176" s="87"/>
      <c r="Y176" s="44"/>
      <c r="AC176" s="176"/>
      <c r="AD176" s="177"/>
      <c r="AE176" s="176"/>
      <c r="AF176" s="206"/>
      <c r="AG176" s="179"/>
      <c r="AH176" s="206"/>
      <c r="AI176" s="179"/>
      <c r="AJ176" s="206"/>
      <c r="AK176" s="83"/>
      <c r="AL176" s="206"/>
      <c r="AM176" s="83"/>
      <c r="AN176" s="206"/>
      <c r="AO176" s="83"/>
      <c r="AP176" s="206"/>
      <c r="AQ176" s="83"/>
      <c r="AR176" s="206"/>
      <c r="AS176" s="83"/>
      <c r="AT176" s="206"/>
      <c r="AU176" s="83"/>
      <c r="AV176" s="206"/>
      <c r="AW176" s="83"/>
      <c r="AX176" s="206"/>
      <c r="AY176" s="83"/>
      <c r="AZ176" s="206"/>
      <c r="BA176" s="83"/>
      <c r="BB176" s="206"/>
      <c r="BC176" s="83"/>
      <c r="BD176" s="204">
        <f t="shared" si="14"/>
        <v>0</v>
      </c>
      <c r="BE176" s="175" t="e">
        <f t="shared" si="15"/>
        <v>#DIV/0!</v>
      </c>
      <c r="BH176" s="205"/>
      <c r="BI176" s="205"/>
    </row>
    <row r="177" spans="1:64" ht="52.5" customHeight="1" x14ac:dyDescent="0.3">
      <c r="A177" s="714"/>
      <c r="B177" s="769" t="s">
        <v>685</v>
      </c>
      <c r="C177" s="789" t="s">
        <v>691</v>
      </c>
      <c r="D177" s="410" t="s">
        <v>439</v>
      </c>
      <c r="E177" s="412"/>
      <c r="F177" s="442">
        <f>+F179</f>
        <v>25100</v>
      </c>
      <c r="G177" s="453">
        <v>25100</v>
      </c>
      <c r="H177" s="453">
        <v>25100</v>
      </c>
      <c r="I177" s="453">
        <v>25100</v>
      </c>
      <c r="J177" s="453">
        <v>2091</v>
      </c>
      <c r="K177" s="453">
        <v>2091</v>
      </c>
      <c r="L177" s="453">
        <v>2091</v>
      </c>
      <c r="M177" s="453">
        <v>2091</v>
      </c>
      <c r="N177" s="453">
        <v>2091</v>
      </c>
      <c r="O177" s="453">
        <v>2099</v>
      </c>
      <c r="P177" s="453">
        <v>2091</v>
      </c>
      <c r="Q177" s="453">
        <v>2091</v>
      </c>
      <c r="R177" s="453">
        <v>2091</v>
      </c>
      <c r="S177" s="453">
        <v>2091</v>
      </c>
      <c r="T177" s="453">
        <v>2091</v>
      </c>
      <c r="U177" s="453">
        <v>2091</v>
      </c>
      <c r="Y177" s="44"/>
      <c r="AC177" s="176">
        <f>+AE177+AF177+AH177+AJ177+AL177+AN177+AP177+AR177+AT177+AV177+AX177+AZ177+BB177</f>
        <v>2399204</v>
      </c>
      <c r="AD177" s="177">
        <f>+AG177+AI177+AK177+AM177+AO177+AQ177+AS177+AU177+AW177+AY177+BA177+BC177</f>
        <v>0</v>
      </c>
      <c r="AE177" s="176">
        <v>2399204</v>
      </c>
      <c r="AF177" s="206"/>
      <c r="AG177" s="179"/>
      <c r="AH177" s="206"/>
      <c r="AI177" s="179"/>
      <c r="AJ177" s="206"/>
      <c r="AK177" s="83"/>
      <c r="AL177" s="206"/>
      <c r="AM177" s="83"/>
      <c r="AN177" s="206"/>
      <c r="AO177" s="179"/>
      <c r="AP177" s="206"/>
      <c r="AQ177" s="83"/>
      <c r="AR177" s="206"/>
      <c r="AS177" s="83"/>
      <c r="AT177" s="206"/>
      <c r="AU177" s="83"/>
      <c r="AV177" s="206"/>
      <c r="AW177" s="83"/>
      <c r="AX177" s="206"/>
      <c r="AY177" s="83"/>
      <c r="AZ177" s="206"/>
      <c r="BA177" s="83"/>
      <c r="BB177" s="206"/>
      <c r="BC177" s="83"/>
      <c r="BD177" s="204">
        <f t="shared" si="14"/>
        <v>0</v>
      </c>
      <c r="BE177" s="175">
        <f t="shared" si="15"/>
        <v>0</v>
      </c>
      <c r="BH177" s="181">
        <f>+BK177-AC177</f>
        <v>-2399204</v>
      </c>
      <c r="BI177" s="181">
        <f>+BL177-AD177</f>
        <v>0</v>
      </c>
      <c r="BJ177" s="208"/>
      <c r="BK177" s="181"/>
      <c r="BL177" s="181"/>
    </row>
    <row r="178" spans="1:64" ht="52.5" customHeight="1" x14ac:dyDescent="0.3">
      <c r="A178" s="714"/>
      <c r="B178" s="769"/>
      <c r="C178" s="790"/>
      <c r="D178" s="49" t="s">
        <v>626</v>
      </c>
      <c r="E178" s="188" t="s">
        <v>481</v>
      </c>
      <c r="F178" s="442">
        <f t="shared" ref="F178:F179" si="23">SUM(J178:U178)</f>
        <v>37066</v>
      </c>
      <c r="G178" s="453">
        <v>37066</v>
      </c>
      <c r="H178" s="453">
        <v>37066</v>
      </c>
      <c r="I178" s="453">
        <v>37066</v>
      </c>
      <c r="J178" s="454">
        <v>3088</v>
      </c>
      <c r="K178" s="454">
        <v>3088</v>
      </c>
      <c r="L178" s="454">
        <v>3090</v>
      </c>
      <c r="M178" s="454">
        <v>3090</v>
      </c>
      <c r="N178" s="454">
        <v>3090</v>
      </c>
      <c r="O178" s="454">
        <v>3090</v>
      </c>
      <c r="P178" s="454">
        <v>3090</v>
      </c>
      <c r="Q178" s="454">
        <v>3088</v>
      </c>
      <c r="R178" s="454">
        <v>3088</v>
      </c>
      <c r="S178" s="454">
        <v>3088</v>
      </c>
      <c r="T178" s="454">
        <v>3088</v>
      </c>
      <c r="U178" s="454">
        <v>3088</v>
      </c>
      <c r="Y178" s="44"/>
      <c r="AC178" s="176"/>
      <c r="AD178" s="177"/>
      <c r="AE178" s="176"/>
      <c r="AF178" s="206"/>
      <c r="AG178" s="179"/>
      <c r="AH178" s="206"/>
      <c r="AI178" s="179"/>
      <c r="AJ178" s="206"/>
      <c r="AK178" s="83"/>
      <c r="AL178" s="206"/>
      <c r="AM178" s="83"/>
      <c r="AN178" s="206"/>
      <c r="AO178" s="83"/>
      <c r="AP178" s="206"/>
      <c r="AQ178" s="83"/>
      <c r="AR178" s="206"/>
      <c r="AS178" s="83"/>
      <c r="AT178" s="206"/>
      <c r="AU178" s="83"/>
      <c r="AV178" s="206"/>
      <c r="AW178" s="83"/>
      <c r="AX178" s="206"/>
      <c r="AY178" s="83"/>
      <c r="AZ178" s="206"/>
      <c r="BA178" s="83"/>
      <c r="BB178" s="206"/>
      <c r="BC178" s="83"/>
      <c r="BD178" s="204">
        <f t="shared" si="14"/>
        <v>0</v>
      </c>
      <c r="BE178" s="175" t="e">
        <f t="shared" si="15"/>
        <v>#DIV/0!</v>
      </c>
      <c r="BH178" s="205"/>
      <c r="BI178" s="205"/>
    </row>
    <row r="179" spans="1:64" ht="37.5" customHeight="1" x14ac:dyDescent="0.3">
      <c r="A179" s="714"/>
      <c r="B179" s="769"/>
      <c r="C179" s="790"/>
      <c r="D179" s="49" t="s">
        <v>540</v>
      </c>
      <c r="E179" s="20" t="s">
        <v>33</v>
      </c>
      <c r="F179" s="442">
        <f t="shared" si="23"/>
        <v>25100</v>
      </c>
      <c r="G179" s="468"/>
      <c r="H179" s="468"/>
      <c r="I179" s="468"/>
      <c r="J179" s="470">
        <v>2091</v>
      </c>
      <c r="K179" s="470">
        <v>2091</v>
      </c>
      <c r="L179" s="470">
        <v>2091</v>
      </c>
      <c r="M179" s="470">
        <v>2091</v>
      </c>
      <c r="N179" s="470">
        <v>2091</v>
      </c>
      <c r="O179" s="470">
        <v>2099</v>
      </c>
      <c r="P179" s="470">
        <v>2091</v>
      </c>
      <c r="Q179" s="470">
        <v>2091</v>
      </c>
      <c r="R179" s="470">
        <v>2091</v>
      </c>
      <c r="S179" s="470">
        <v>2091</v>
      </c>
      <c r="T179" s="470">
        <v>2091</v>
      </c>
      <c r="U179" s="470">
        <v>2091</v>
      </c>
      <c r="Y179" s="44"/>
      <c r="AC179" s="176"/>
      <c r="AD179" s="177"/>
      <c r="AE179" s="176"/>
      <c r="AF179" s="206"/>
      <c r="AG179" s="179"/>
      <c r="AH179" s="206"/>
      <c r="AI179" s="179"/>
      <c r="AJ179" s="206"/>
      <c r="AK179" s="83"/>
      <c r="AL179" s="206"/>
      <c r="AM179" s="83"/>
      <c r="AN179" s="206"/>
      <c r="AO179" s="83"/>
      <c r="AP179" s="206"/>
      <c r="AQ179" s="83"/>
      <c r="AR179" s="206"/>
      <c r="AS179" s="83"/>
      <c r="AT179" s="206"/>
      <c r="AU179" s="83"/>
      <c r="AV179" s="206"/>
      <c r="AW179" s="83"/>
      <c r="AX179" s="206"/>
      <c r="AY179" s="83"/>
      <c r="AZ179" s="206"/>
      <c r="BA179" s="83"/>
      <c r="BB179" s="206"/>
      <c r="BC179" s="83"/>
      <c r="BD179" s="204">
        <f t="shared" si="14"/>
        <v>0</v>
      </c>
      <c r="BE179" s="175" t="e">
        <f t="shared" si="15"/>
        <v>#DIV/0!</v>
      </c>
      <c r="BH179" s="205"/>
      <c r="BI179" s="205"/>
    </row>
    <row r="180" spans="1:64" ht="35.25" customHeight="1" x14ac:dyDescent="0.3">
      <c r="A180" s="714"/>
      <c r="B180" s="793" t="s">
        <v>161</v>
      </c>
      <c r="C180" s="794" t="s">
        <v>162</v>
      </c>
      <c r="D180" s="797" t="s">
        <v>17</v>
      </c>
      <c r="E180" s="798"/>
      <c r="F180" s="442">
        <f>+F182</f>
        <v>1157</v>
      </c>
      <c r="G180" s="453">
        <v>1157</v>
      </c>
      <c r="H180" s="453">
        <v>1157</v>
      </c>
      <c r="I180" s="453">
        <v>1157</v>
      </c>
      <c r="J180" s="471">
        <v>96</v>
      </c>
      <c r="K180" s="471">
        <v>96</v>
      </c>
      <c r="L180" s="471">
        <v>96</v>
      </c>
      <c r="M180" s="471">
        <v>96</v>
      </c>
      <c r="N180" s="471">
        <v>99</v>
      </c>
      <c r="O180" s="471">
        <v>96</v>
      </c>
      <c r="P180" s="471">
        <v>98</v>
      </c>
      <c r="Q180" s="471">
        <v>96</v>
      </c>
      <c r="R180" s="471">
        <v>96</v>
      </c>
      <c r="S180" s="471">
        <v>96</v>
      </c>
      <c r="T180" s="471">
        <v>96</v>
      </c>
      <c r="U180" s="471">
        <v>96</v>
      </c>
      <c r="V180" s="87"/>
      <c r="W180" s="87"/>
      <c r="X180" s="87"/>
      <c r="Y180" s="40"/>
      <c r="Z180" s="54"/>
      <c r="AC180" s="176">
        <f>+AE180+AF180+AH180+AJ180+AL180+AN180+AP180+AR180+AT180+AV180+AX180+AZ180+BB180</f>
        <v>0</v>
      </c>
      <c r="AD180" s="177">
        <f>+AG180+AI180+AK180+AM180+AO180+AQ180+AS180+AU180+AW180+AY180+BA180+BC180</f>
        <v>0</v>
      </c>
      <c r="AE180" s="176">
        <v>0</v>
      </c>
      <c r="AF180" s="206"/>
      <c r="AG180" s="179"/>
      <c r="AH180" s="206"/>
      <c r="AI180" s="179"/>
      <c r="AJ180" s="206"/>
      <c r="AK180" s="83"/>
      <c r="AL180" s="206"/>
      <c r="AM180" s="83"/>
      <c r="AN180" s="206"/>
      <c r="AO180" s="83"/>
      <c r="AP180" s="206"/>
      <c r="AQ180" s="83"/>
      <c r="AR180" s="206"/>
      <c r="AS180" s="83"/>
      <c r="AT180" s="206"/>
      <c r="AU180" s="83"/>
      <c r="AV180" s="206"/>
      <c r="AW180" s="83"/>
      <c r="AX180" s="206"/>
      <c r="AY180" s="83"/>
      <c r="AZ180" s="206"/>
      <c r="BA180" s="83"/>
      <c r="BB180" s="206"/>
      <c r="BC180" s="83"/>
      <c r="BD180" s="204">
        <f t="shared" si="14"/>
        <v>0</v>
      </c>
      <c r="BE180" s="175" t="e">
        <f t="shared" si="15"/>
        <v>#DIV/0!</v>
      </c>
      <c r="BH180" s="181">
        <f>+BK180-AC180</f>
        <v>0</v>
      </c>
      <c r="BI180" s="181">
        <f>+BL180-AD180</f>
        <v>0</v>
      </c>
      <c r="BJ180" s="208"/>
      <c r="BK180" s="181"/>
      <c r="BL180" s="181"/>
    </row>
    <row r="181" spans="1:64" ht="35.25" customHeight="1" x14ac:dyDescent="0.3">
      <c r="A181" s="714"/>
      <c r="B181" s="793"/>
      <c r="C181" s="795"/>
      <c r="D181" s="318" t="s">
        <v>627</v>
      </c>
      <c r="E181" s="75" t="s">
        <v>481</v>
      </c>
      <c r="F181" s="442">
        <f>SUM(J181:U181)</f>
        <v>40420</v>
      </c>
      <c r="G181" s="453">
        <v>40420</v>
      </c>
      <c r="H181" s="453">
        <v>40420</v>
      </c>
      <c r="I181" s="453">
        <v>40420</v>
      </c>
      <c r="J181" s="454">
        <v>3368</v>
      </c>
      <c r="K181" s="454">
        <v>3369</v>
      </c>
      <c r="L181" s="454">
        <v>3369</v>
      </c>
      <c r="M181" s="454">
        <v>3369</v>
      </c>
      <c r="N181" s="454">
        <v>3369</v>
      </c>
      <c r="O181" s="454">
        <v>3368</v>
      </c>
      <c r="P181" s="454">
        <v>3368</v>
      </c>
      <c r="Q181" s="454">
        <v>3368</v>
      </c>
      <c r="R181" s="454">
        <v>3368</v>
      </c>
      <c r="S181" s="454">
        <v>3368</v>
      </c>
      <c r="T181" s="454">
        <v>3368</v>
      </c>
      <c r="U181" s="454">
        <v>3368</v>
      </c>
      <c r="V181" s="305"/>
      <c r="W181" s="305"/>
      <c r="X181" s="305"/>
      <c r="Y181" s="40"/>
      <c r="Z181" s="54"/>
      <c r="AC181" s="176"/>
      <c r="AD181" s="177"/>
      <c r="AE181" s="176"/>
      <c r="AF181" s="206"/>
      <c r="AG181" s="179"/>
      <c r="AH181" s="206"/>
      <c r="AI181" s="179"/>
      <c r="AJ181" s="206"/>
      <c r="AK181" s="83"/>
      <c r="AL181" s="206"/>
      <c r="AM181" s="83"/>
      <c r="AN181" s="206"/>
      <c r="AO181" s="83"/>
      <c r="AP181" s="206"/>
      <c r="AQ181" s="83"/>
      <c r="AR181" s="206"/>
      <c r="AS181" s="83"/>
      <c r="AT181" s="206"/>
      <c r="AU181" s="83"/>
      <c r="AV181" s="206"/>
      <c r="AW181" s="83"/>
      <c r="AX181" s="206"/>
      <c r="AY181" s="83"/>
      <c r="AZ181" s="206"/>
      <c r="BA181" s="83"/>
      <c r="BB181" s="206"/>
      <c r="BC181" s="83"/>
      <c r="BD181" s="204">
        <f t="shared" si="14"/>
        <v>0</v>
      </c>
      <c r="BE181" s="175" t="e">
        <f t="shared" si="15"/>
        <v>#DIV/0!</v>
      </c>
      <c r="BH181" s="205"/>
      <c r="BI181" s="205"/>
    </row>
    <row r="182" spans="1:64" ht="45" customHeight="1" x14ac:dyDescent="0.3">
      <c r="A182" s="714"/>
      <c r="B182" s="793"/>
      <c r="C182" s="796"/>
      <c r="D182" s="49" t="s">
        <v>163</v>
      </c>
      <c r="E182" s="59" t="s">
        <v>560</v>
      </c>
      <c r="F182" s="442">
        <f>SUM(J182:U182)</f>
        <v>1157</v>
      </c>
      <c r="G182" s="468"/>
      <c r="H182" s="468"/>
      <c r="I182" s="468"/>
      <c r="J182" s="469">
        <v>96</v>
      </c>
      <c r="K182" s="469">
        <v>96</v>
      </c>
      <c r="L182" s="469">
        <v>96</v>
      </c>
      <c r="M182" s="469">
        <v>96</v>
      </c>
      <c r="N182" s="469">
        <v>99</v>
      </c>
      <c r="O182" s="469">
        <v>96</v>
      </c>
      <c r="P182" s="469">
        <v>98</v>
      </c>
      <c r="Q182" s="469">
        <v>96</v>
      </c>
      <c r="R182" s="469">
        <v>96</v>
      </c>
      <c r="S182" s="469">
        <v>96</v>
      </c>
      <c r="T182" s="469">
        <v>96</v>
      </c>
      <c r="U182" s="469">
        <v>96</v>
      </c>
      <c r="V182" s="87"/>
      <c r="W182" s="87"/>
      <c r="X182" s="87"/>
      <c r="Y182" s="40"/>
      <c r="Z182" s="40"/>
      <c r="AC182" s="176"/>
      <c r="AD182" s="177"/>
      <c r="AE182" s="176"/>
      <c r="AF182" s="206"/>
      <c r="AG182" s="179"/>
      <c r="AH182" s="206"/>
      <c r="AI182" s="179"/>
      <c r="AJ182" s="206"/>
      <c r="AK182" s="83"/>
      <c r="AL182" s="206"/>
      <c r="AM182" s="83"/>
      <c r="AN182" s="206"/>
      <c r="AO182" s="83"/>
      <c r="AP182" s="206"/>
      <c r="AQ182" s="83"/>
      <c r="AR182" s="206"/>
      <c r="AS182" s="83"/>
      <c r="AT182" s="206"/>
      <c r="AU182" s="83"/>
      <c r="AV182" s="206"/>
      <c r="AW182" s="83"/>
      <c r="AX182" s="206"/>
      <c r="AY182" s="83"/>
      <c r="AZ182" s="206"/>
      <c r="BA182" s="83"/>
      <c r="BB182" s="206"/>
      <c r="BC182" s="83"/>
      <c r="BD182" s="204">
        <f t="shared" si="14"/>
        <v>0</v>
      </c>
      <c r="BE182" s="175" t="e">
        <f t="shared" si="15"/>
        <v>#DIV/0!</v>
      </c>
      <c r="BH182" s="205"/>
      <c r="BI182" s="205"/>
    </row>
    <row r="183" spans="1:64" ht="45" customHeight="1" x14ac:dyDescent="0.3">
      <c r="A183" s="714"/>
      <c r="B183" s="708" t="s">
        <v>630</v>
      </c>
      <c r="C183" s="708" t="s">
        <v>631</v>
      </c>
      <c r="D183" s="404" t="s">
        <v>439</v>
      </c>
      <c r="E183" s="413"/>
      <c r="F183" s="442">
        <f t="shared" ref="F183" si="24">+F184</f>
        <v>2136</v>
      </c>
      <c r="G183" s="453">
        <v>2136</v>
      </c>
      <c r="H183" s="453">
        <v>2136</v>
      </c>
      <c r="I183" s="453">
        <v>2136</v>
      </c>
      <c r="J183" s="471">
        <v>178</v>
      </c>
      <c r="K183" s="471">
        <v>178</v>
      </c>
      <c r="L183" s="471">
        <v>178</v>
      </c>
      <c r="M183" s="471">
        <v>178</v>
      </c>
      <c r="N183" s="471">
        <v>178</v>
      </c>
      <c r="O183" s="471">
        <v>178</v>
      </c>
      <c r="P183" s="471">
        <v>178</v>
      </c>
      <c r="Q183" s="471">
        <v>178</v>
      </c>
      <c r="R183" s="471">
        <v>178</v>
      </c>
      <c r="S183" s="471">
        <v>178</v>
      </c>
      <c r="T183" s="471">
        <v>178</v>
      </c>
      <c r="U183" s="471">
        <v>178</v>
      </c>
      <c r="V183" s="87"/>
      <c r="W183" s="87"/>
      <c r="X183" s="87"/>
      <c r="Y183" s="40"/>
      <c r="Z183" s="40"/>
      <c r="AC183" s="176">
        <f>+AE183+AF183+AH183+AJ183+AL183+AN183+AP183+AR183+AT183+AV183+AX183+AZ183+BB183</f>
        <v>0</v>
      </c>
      <c r="AD183" s="177">
        <f>+AG183+AI183+AK183+AM183+AO183+AQ183+AS183+AU183+AW183+AY183+BA183+BC183</f>
        <v>0</v>
      </c>
      <c r="AE183" s="176">
        <v>0</v>
      </c>
      <c r="AF183" s="206"/>
      <c r="AG183" s="179"/>
      <c r="AH183" s="206"/>
      <c r="AI183" s="179"/>
      <c r="AJ183" s="206"/>
      <c r="AK183" s="83"/>
      <c r="AL183" s="206"/>
      <c r="AM183" s="83"/>
      <c r="AN183" s="206"/>
      <c r="AO183" s="83"/>
      <c r="AP183" s="206"/>
      <c r="AQ183" s="83"/>
      <c r="AR183" s="206"/>
      <c r="AS183" s="83"/>
      <c r="AT183" s="206"/>
      <c r="AU183" s="83"/>
      <c r="AV183" s="206"/>
      <c r="AW183" s="83"/>
      <c r="AX183" s="206"/>
      <c r="AY183" s="83"/>
      <c r="AZ183" s="206"/>
      <c r="BA183" s="83"/>
      <c r="BB183" s="206"/>
      <c r="BC183" s="83"/>
      <c r="BD183" s="204">
        <f t="shared" si="14"/>
        <v>0</v>
      </c>
      <c r="BE183" s="175" t="e">
        <f t="shared" si="15"/>
        <v>#DIV/0!</v>
      </c>
      <c r="BH183" s="181">
        <f>+BK183-AC183</f>
        <v>0</v>
      </c>
      <c r="BI183" s="181">
        <f>+BL183-AD183</f>
        <v>0</v>
      </c>
      <c r="BJ183" s="208"/>
      <c r="BK183" s="181"/>
      <c r="BL183" s="181"/>
    </row>
    <row r="184" spans="1:64" ht="66.75" customHeight="1" x14ac:dyDescent="0.3">
      <c r="A184" s="714"/>
      <c r="B184" s="708"/>
      <c r="C184" s="708"/>
      <c r="D184" s="312" t="s">
        <v>632</v>
      </c>
      <c r="E184" s="9" t="s">
        <v>457</v>
      </c>
      <c r="F184" s="442">
        <f>SUM(J184:U184)</f>
        <v>2136</v>
      </c>
      <c r="G184" s="468"/>
      <c r="H184" s="468"/>
      <c r="I184" s="468"/>
      <c r="J184" s="469">
        <v>178</v>
      </c>
      <c r="K184" s="469">
        <v>178</v>
      </c>
      <c r="L184" s="469">
        <v>178</v>
      </c>
      <c r="M184" s="469">
        <v>178</v>
      </c>
      <c r="N184" s="469">
        <v>178</v>
      </c>
      <c r="O184" s="469">
        <v>178</v>
      </c>
      <c r="P184" s="469">
        <v>178</v>
      </c>
      <c r="Q184" s="469">
        <v>178</v>
      </c>
      <c r="R184" s="469">
        <v>178</v>
      </c>
      <c r="S184" s="469">
        <v>178</v>
      </c>
      <c r="T184" s="469">
        <v>178</v>
      </c>
      <c r="U184" s="469">
        <v>178</v>
      </c>
      <c r="V184" s="87"/>
      <c r="W184" s="87"/>
      <c r="X184" s="87"/>
      <c r="Y184" s="40"/>
      <c r="Z184" s="40"/>
      <c r="AC184" s="176"/>
      <c r="AD184" s="177"/>
      <c r="AE184" s="176"/>
      <c r="AF184" s="206"/>
      <c r="AG184" s="179"/>
      <c r="AH184" s="206"/>
      <c r="AI184" s="179"/>
      <c r="AJ184" s="206"/>
      <c r="AK184" s="83"/>
      <c r="AL184" s="206"/>
      <c r="AM184" s="83"/>
      <c r="AN184" s="206"/>
      <c r="AO184" s="83"/>
      <c r="AP184" s="206"/>
      <c r="AQ184" s="83"/>
      <c r="AR184" s="206"/>
      <c r="AS184" s="83"/>
      <c r="AT184" s="206"/>
      <c r="AU184" s="83"/>
      <c r="AV184" s="206"/>
      <c r="AW184" s="83"/>
      <c r="AX184" s="206"/>
      <c r="AY184" s="83"/>
      <c r="AZ184" s="206"/>
      <c r="BA184" s="83"/>
      <c r="BB184" s="206"/>
      <c r="BC184" s="83"/>
      <c r="BD184" s="204">
        <f t="shared" si="14"/>
        <v>0</v>
      </c>
      <c r="BE184" s="175" t="e">
        <f t="shared" si="15"/>
        <v>#DIV/0!</v>
      </c>
      <c r="BH184" s="205"/>
      <c r="BI184" s="205"/>
    </row>
    <row r="185" spans="1:64" ht="44.25" customHeight="1" x14ac:dyDescent="0.3">
      <c r="A185" s="714"/>
      <c r="B185" s="769" t="s">
        <v>686</v>
      </c>
      <c r="C185" s="770" t="s">
        <v>692</v>
      </c>
      <c r="D185" s="410" t="s">
        <v>439</v>
      </c>
      <c r="E185" s="412"/>
      <c r="F185" s="442">
        <f t="shared" ref="F185:F187" si="25">+F186</f>
        <v>13100</v>
      </c>
      <c r="G185" s="453">
        <v>13100</v>
      </c>
      <c r="H185" s="453">
        <v>13100</v>
      </c>
      <c r="I185" s="453">
        <v>13100</v>
      </c>
      <c r="J185" s="453">
        <v>1091</v>
      </c>
      <c r="K185" s="453">
        <v>1091</v>
      </c>
      <c r="L185" s="453">
        <v>1091</v>
      </c>
      <c r="M185" s="453">
        <v>1095</v>
      </c>
      <c r="N185" s="453">
        <v>1091</v>
      </c>
      <c r="O185" s="453">
        <v>1095</v>
      </c>
      <c r="P185" s="453">
        <v>1091</v>
      </c>
      <c r="Q185" s="453">
        <v>1091</v>
      </c>
      <c r="R185" s="453">
        <v>1091</v>
      </c>
      <c r="S185" s="453">
        <v>1091</v>
      </c>
      <c r="T185" s="453">
        <v>1091</v>
      </c>
      <c r="U185" s="453">
        <v>1091</v>
      </c>
      <c r="AC185" s="176">
        <f>+AE185+AF185+AH185+AJ185+AL185+AN185+AP185+AR185+AT185+AV185+AX185+AZ185+BB185</f>
        <v>0</v>
      </c>
      <c r="AD185" s="177">
        <f>+AG185+AI185+AK185+AM185+AO185+AQ185+AS185+AU185+AW185+AY185+BA185+BC185</f>
        <v>0</v>
      </c>
      <c r="AE185" s="176">
        <v>0</v>
      </c>
      <c r="AF185" s="206"/>
      <c r="AG185" s="179"/>
      <c r="AH185" s="206"/>
      <c r="AI185" s="179"/>
      <c r="AJ185" s="206"/>
      <c r="AK185" s="83"/>
      <c r="AL185" s="206"/>
      <c r="AM185" s="83"/>
      <c r="AN185" s="206"/>
      <c r="AO185" s="83"/>
      <c r="AP185" s="206"/>
      <c r="AQ185" s="83"/>
      <c r="AR185" s="206"/>
      <c r="AS185" s="83"/>
      <c r="AT185" s="206"/>
      <c r="AU185" s="83"/>
      <c r="AV185" s="206"/>
      <c r="AW185" s="83"/>
      <c r="AX185" s="206"/>
      <c r="AY185" s="83"/>
      <c r="AZ185" s="206"/>
      <c r="BA185" s="83"/>
      <c r="BB185" s="206"/>
      <c r="BC185" s="83"/>
      <c r="BD185" s="204">
        <f t="shared" si="14"/>
        <v>0</v>
      </c>
      <c r="BE185" s="175" t="e">
        <f t="shared" si="15"/>
        <v>#DIV/0!</v>
      </c>
      <c r="BH185" s="181">
        <f>+BK185-AC185</f>
        <v>0</v>
      </c>
      <c r="BI185" s="181">
        <f>+BL185-AD185</f>
        <v>0</v>
      </c>
      <c r="BJ185" s="208"/>
      <c r="BK185" s="181"/>
      <c r="BL185" s="181"/>
    </row>
    <row r="186" spans="1:64" ht="51.75" customHeight="1" x14ac:dyDescent="0.3">
      <c r="A186" s="714"/>
      <c r="B186" s="769"/>
      <c r="C186" s="770"/>
      <c r="D186" s="13" t="s">
        <v>541</v>
      </c>
      <c r="E186" s="59" t="s">
        <v>455</v>
      </c>
      <c r="F186" s="442">
        <f>SUM(J186:U186)</f>
        <v>13100</v>
      </c>
      <c r="G186" s="468"/>
      <c r="H186" s="468"/>
      <c r="I186" s="468"/>
      <c r="J186" s="469">
        <v>1091</v>
      </c>
      <c r="K186" s="469">
        <v>1091</v>
      </c>
      <c r="L186" s="469">
        <v>1091</v>
      </c>
      <c r="M186" s="469">
        <v>1095</v>
      </c>
      <c r="N186" s="469">
        <v>1091</v>
      </c>
      <c r="O186" s="469">
        <v>1095</v>
      </c>
      <c r="P186" s="469">
        <v>1091</v>
      </c>
      <c r="Q186" s="469">
        <v>1091</v>
      </c>
      <c r="R186" s="469">
        <v>1091</v>
      </c>
      <c r="S186" s="469">
        <v>1091</v>
      </c>
      <c r="T186" s="469">
        <v>1091</v>
      </c>
      <c r="U186" s="469">
        <v>1091</v>
      </c>
      <c r="AC186" s="176"/>
      <c r="AD186" s="177"/>
      <c r="AE186" s="176"/>
      <c r="AF186" s="206"/>
      <c r="AG186" s="179"/>
      <c r="AH186" s="206"/>
      <c r="AI186" s="179"/>
      <c r="AJ186" s="206"/>
      <c r="AK186" s="83"/>
      <c r="AL186" s="206"/>
      <c r="AM186" s="83"/>
      <c r="AN186" s="206"/>
      <c r="AO186" s="83"/>
      <c r="AP186" s="206"/>
      <c r="AQ186" s="83"/>
      <c r="AR186" s="206"/>
      <c r="AS186" s="83"/>
      <c r="AT186" s="206"/>
      <c r="AU186" s="83"/>
      <c r="AV186" s="206"/>
      <c r="AW186" s="83"/>
      <c r="AX186" s="206"/>
      <c r="AY186" s="83"/>
      <c r="AZ186" s="206"/>
      <c r="BA186" s="83"/>
      <c r="BB186" s="206"/>
      <c r="BC186" s="83"/>
      <c r="BD186" s="204">
        <f t="shared" si="14"/>
        <v>0</v>
      </c>
      <c r="BE186" s="175" t="e">
        <f t="shared" si="15"/>
        <v>#DIV/0!</v>
      </c>
      <c r="BH186" s="205"/>
      <c r="BI186" s="205"/>
    </row>
    <row r="187" spans="1:64" ht="51.75" customHeight="1" x14ac:dyDescent="0.3">
      <c r="A187" s="714"/>
      <c r="B187" s="720" t="s">
        <v>821</v>
      </c>
      <c r="C187" s="780" t="s">
        <v>822</v>
      </c>
      <c r="D187" s="410" t="s">
        <v>439</v>
      </c>
      <c r="E187" s="412"/>
      <c r="F187" s="442">
        <f t="shared" si="25"/>
        <v>307</v>
      </c>
      <c r="G187" s="471">
        <v>307</v>
      </c>
      <c r="H187" s="471">
        <v>307</v>
      </c>
      <c r="I187" s="471">
        <v>307</v>
      </c>
      <c r="J187" s="471">
        <v>25</v>
      </c>
      <c r="K187" s="471">
        <v>25</v>
      </c>
      <c r="L187" s="471">
        <v>25</v>
      </c>
      <c r="M187" s="471">
        <v>25</v>
      </c>
      <c r="N187" s="471">
        <v>26</v>
      </c>
      <c r="O187" s="471">
        <v>26</v>
      </c>
      <c r="P187" s="471">
        <v>26</v>
      </c>
      <c r="Q187" s="471">
        <v>26</v>
      </c>
      <c r="R187" s="471">
        <v>26</v>
      </c>
      <c r="S187" s="471">
        <v>26</v>
      </c>
      <c r="T187" s="471">
        <v>26</v>
      </c>
      <c r="U187" s="471">
        <v>25</v>
      </c>
      <c r="AC187" s="176"/>
      <c r="AD187" s="177"/>
      <c r="AE187" s="176"/>
      <c r="AF187" s="206"/>
      <c r="AG187" s="179"/>
      <c r="AH187" s="206"/>
      <c r="AI187" s="179"/>
      <c r="AJ187" s="206"/>
      <c r="AK187" s="83"/>
      <c r="AL187" s="206"/>
      <c r="AM187" s="83"/>
      <c r="AN187" s="206"/>
      <c r="AO187" s="83"/>
      <c r="AP187" s="206"/>
      <c r="AQ187" s="83"/>
      <c r="AR187" s="206"/>
      <c r="AS187" s="83"/>
      <c r="AT187" s="206"/>
      <c r="AU187" s="83"/>
      <c r="AV187" s="206"/>
      <c r="AW187" s="83"/>
      <c r="AX187" s="206"/>
      <c r="AY187" s="83"/>
      <c r="AZ187" s="206"/>
      <c r="BA187" s="83"/>
      <c r="BB187" s="206"/>
      <c r="BC187" s="83"/>
      <c r="BD187" s="204"/>
      <c r="BE187" s="175"/>
      <c r="BH187" s="205"/>
      <c r="BI187" s="205"/>
    </row>
    <row r="188" spans="1:64" ht="51.75" customHeight="1" x14ac:dyDescent="0.3">
      <c r="A188" s="714"/>
      <c r="B188" s="722"/>
      <c r="C188" s="780"/>
      <c r="D188" s="63" t="s">
        <v>823</v>
      </c>
      <c r="E188" s="20" t="s">
        <v>60</v>
      </c>
      <c r="F188" s="442">
        <f>SUM(J188:U188)</f>
        <v>307</v>
      </c>
      <c r="G188" s="468"/>
      <c r="H188" s="468"/>
      <c r="I188" s="468"/>
      <c r="J188" s="469">
        <v>25</v>
      </c>
      <c r="K188" s="469">
        <v>25</v>
      </c>
      <c r="L188" s="469">
        <v>25</v>
      </c>
      <c r="M188" s="469">
        <v>25</v>
      </c>
      <c r="N188" s="469">
        <v>26</v>
      </c>
      <c r="O188" s="469">
        <v>26</v>
      </c>
      <c r="P188" s="469">
        <v>26</v>
      </c>
      <c r="Q188" s="469">
        <v>26</v>
      </c>
      <c r="R188" s="469">
        <v>26</v>
      </c>
      <c r="S188" s="469">
        <v>26</v>
      </c>
      <c r="T188" s="469">
        <v>26</v>
      </c>
      <c r="U188" s="469">
        <v>25</v>
      </c>
      <c r="AC188" s="176"/>
      <c r="AD188" s="177"/>
      <c r="AE188" s="176"/>
      <c r="AF188" s="206"/>
      <c r="AG188" s="179"/>
      <c r="AH188" s="206"/>
      <c r="AI188" s="179"/>
      <c r="AJ188" s="206"/>
      <c r="AK188" s="83"/>
      <c r="AL188" s="206"/>
      <c r="AM188" s="83"/>
      <c r="AN188" s="206"/>
      <c r="AO188" s="83"/>
      <c r="AP188" s="206"/>
      <c r="AQ188" s="83"/>
      <c r="AR188" s="206"/>
      <c r="AS188" s="83"/>
      <c r="AT188" s="206"/>
      <c r="AU188" s="83"/>
      <c r="AV188" s="206"/>
      <c r="AW188" s="83"/>
      <c r="AX188" s="206"/>
      <c r="AY188" s="83"/>
      <c r="AZ188" s="206"/>
      <c r="BA188" s="83"/>
      <c r="BB188" s="206"/>
      <c r="BC188" s="83"/>
      <c r="BD188" s="204"/>
      <c r="BE188" s="175"/>
      <c r="BH188" s="205"/>
      <c r="BI188" s="205"/>
    </row>
    <row r="189" spans="1:64" ht="51.75" customHeight="1" x14ac:dyDescent="0.3">
      <c r="A189" s="714"/>
      <c r="B189" s="720" t="s">
        <v>946</v>
      </c>
      <c r="C189" s="791" t="s">
        <v>825</v>
      </c>
      <c r="D189" s="410" t="s">
        <v>439</v>
      </c>
      <c r="E189" s="412"/>
      <c r="F189" s="442">
        <f t="shared" ref="F189" si="26">+F190</f>
        <v>5</v>
      </c>
      <c r="G189" s="471">
        <v>5</v>
      </c>
      <c r="H189" s="471">
        <v>5</v>
      </c>
      <c r="I189" s="471">
        <v>5</v>
      </c>
      <c r="J189" s="471">
        <v>1</v>
      </c>
      <c r="K189" s="471">
        <v>0</v>
      </c>
      <c r="L189" s="471">
        <v>1</v>
      </c>
      <c r="M189" s="471">
        <v>0</v>
      </c>
      <c r="N189" s="471">
        <v>0</v>
      </c>
      <c r="O189" s="471">
        <v>1</v>
      </c>
      <c r="P189" s="471">
        <v>0</v>
      </c>
      <c r="Q189" s="471">
        <v>0</v>
      </c>
      <c r="R189" s="471">
        <v>1</v>
      </c>
      <c r="S189" s="471">
        <v>0</v>
      </c>
      <c r="T189" s="471">
        <v>1</v>
      </c>
      <c r="U189" s="471">
        <v>0</v>
      </c>
      <c r="AC189" s="176"/>
      <c r="AD189" s="177"/>
      <c r="AE189" s="176"/>
      <c r="AF189" s="206"/>
      <c r="AG189" s="179"/>
      <c r="AH189" s="206"/>
      <c r="AI189" s="179"/>
      <c r="AJ189" s="206"/>
      <c r="AK189" s="83"/>
      <c r="AL189" s="206"/>
      <c r="AM189" s="83"/>
      <c r="AN189" s="206"/>
      <c r="AO189" s="83"/>
      <c r="AP189" s="206"/>
      <c r="AQ189" s="83"/>
      <c r="AR189" s="206"/>
      <c r="AS189" s="83"/>
      <c r="AT189" s="206"/>
      <c r="AU189" s="83"/>
      <c r="AV189" s="206"/>
      <c r="AW189" s="83"/>
      <c r="AX189" s="206"/>
      <c r="AY189" s="83"/>
      <c r="AZ189" s="206"/>
      <c r="BA189" s="83"/>
      <c r="BB189" s="206"/>
      <c r="BC189" s="83"/>
      <c r="BD189" s="204"/>
      <c r="BE189" s="175"/>
      <c r="BH189" s="205"/>
      <c r="BI189" s="205"/>
    </row>
    <row r="190" spans="1:64" ht="51.75" customHeight="1" x14ac:dyDescent="0.3">
      <c r="A190" s="714"/>
      <c r="B190" s="721"/>
      <c r="C190" s="792"/>
      <c r="D190" s="53" t="s">
        <v>826</v>
      </c>
      <c r="E190" s="20" t="s">
        <v>935</v>
      </c>
      <c r="F190" s="442">
        <f t="shared" ref="F190" si="27">SUM(J190:U190)</f>
        <v>5</v>
      </c>
      <c r="G190" s="468"/>
      <c r="H190" s="468"/>
      <c r="I190" s="468"/>
      <c r="J190" s="469">
        <v>1</v>
      </c>
      <c r="K190" s="468"/>
      <c r="L190" s="469">
        <v>1</v>
      </c>
      <c r="M190" s="468"/>
      <c r="N190" s="468"/>
      <c r="O190" s="469">
        <v>1</v>
      </c>
      <c r="P190" s="468"/>
      <c r="Q190" s="468"/>
      <c r="R190" s="469">
        <v>1</v>
      </c>
      <c r="S190" s="468"/>
      <c r="T190" s="469">
        <v>1</v>
      </c>
      <c r="U190" s="468"/>
      <c r="AC190" s="176"/>
      <c r="AD190" s="177"/>
      <c r="AE190" s="176"/>
      <c r="AF190" s="206"/>
      <c r="AG190" s="179"/>
      <c r="AH190" s="206"/>
      <c r="AI190" s="179"/>
      <c r="AJ190" s="206"/>
      <c r="AK190" s="83"/>
      <c r="AL190" s="206"/>
      <c r="AM190" s="83"/>
      <c r="AN190" s="206"/>
      <c r="AO190" s="83"/>
      <c r="AP190" s="206"/>
      <c r="AQ190" s="83"/>
      <c r="AR190" s="206"/>
      <c r="AS190" s="83"/>
      <c r="AT190" s="206"/>
      <c r="AU190" s="83"/>
      <c r="AV190" s="206"/>
      <c r="AW190" s="83"/>
      <c r="AX190" s="206"/>
      <c r="AY190" s="83"/>
      <c r="AZ190" s="206"/>
      <c r="BA190" s="83"/>
      <c r="BB190" s="206"/>
      <c r="BC190" s="83"/>
      <c r="BD190" s="204"/>
      <c r="BE190" s="175"/>
      <c r="BH190" s="205"/>
      <c r="BI190" s="205"/>
    </row>
    <row r="191" spans="1:64" ht="54.75" customHeight="1" x14ac:dyDescent="0.3">
      <c r="A191" s="714"/>
      <c r="B191" s="708" t="s">
        <v>687</v>
      </c>
      <c r="C191" s="794" t="s">
        <v>693</v>
      </c>
      <c r="D191" s="410" t="s">
        <v>439</v>
      </c>
      <c r="E191" s="412"/>
      <c r="F191" s="442">
        <f>+F192</f>
        <v>104</v>
      </c>
      <c r="G191" s="471">
        <v>104</v>
      </c>
      <c r="H191" s="471">
        <v>104</v>
      </c>
      <c r="I191" s="471">
        <v>104</v>
      </c>
      <c r="J191" s="471">
        <v>8</v>
      </c>
      <c r="K191" s="471">
        <v>9</v>
      </c>
      <c r="L191" s="471">
        <v>8</v>
      </c>
      <c r="M191" s="471">
        <v>9</v>
      </c>
      <c r="N191" s="471">
        <v>9</v>
      </c>
      <c r="O191" s="471">
        <v>9</v>
      </c>
      <c r="P191" s="471">
        <v>9</v>
      </c>
      <c r="Q191" s="471">
        <v>9</v>
      </c>
      <c r="R191" s="471">
        <v>9</v>
      </c>
      <c r="S191" s="471">
        <v>9</v>
      </c>
      <c r="T191" s="471">
        <v>8</v>
      </c>
      <c r="U191" s="471">
        <v>8</v>
      </c>
      <c r="V191" s="44" t="s">
        <v>447</v>
      </c>
      <c r="AA191" s="183" t="s">
        <v>17</v>
      </c>
      <c r="AB191" s="184">
        <f>SUM(AC144:AC180)</f>
        <v>7834459</v>
      </c>
      <c r="AC191" s="176">
        <f>+AE191+AF191+AH191+AJ191+AL191+AN191+AP191+AR191+AT191+AV191+AX191+AZ191+BB191</f>
        <v>0</v>
      </c>
      <c r="AD191" s="177">
        <f>+AG191+AI191+AK191+AM191+AO191+AQ191+AS191+AU191+AW191+AY191+BA191+BC191</f>
        <v>0</v>
      </c>
      <c r="AE191" s="176">
        <v>0</v>
      </c>
      <c r="AF191" s="206"/>
      <c r="AG191" s="179"/>
      <c r="AH191" s="206"/>
      <c r="AI191" s="179"/>
      <c r="AJ191" s="206"/>
      <c r="AK191" s="83"/>
      <c r="AL191" s="206"/>
      <c r="AM191" s="83"/>
      <c r="AN191" s="206"/>
      <c r="AO191" s="83"/>
      <c r="AP191" s="206"/>
      <c r="AQ191" s="83"/>
      <c r="AR191" s="206"/>
      <c r="AS191" s="83"/>
      <c r="AT191" s="206"/>
      <c r="AU191" s="83"/>
      <c r="AV191" s="206"/>
      <c r="AW191" s="83"/>
      <c r="AX191" s="206"/>
      <c r="AY191" s="83"/>
      <c r="AZ191" s="206"/>
      <c r="BA191" s="83"/>
      <c r="BB191" s="206"/>
      <c r="BC191" s="83"/>
      <c r="BD191" s="204">
        <f t="shared" ref="BD191:BD192" si="28">+AG191+AI191+AK191+AM191+AO191+AQ191+AS191+AU191+AW191+AY191+BA191+BC191</f>
        <v>0</v>
      </c>
      <c r="BE191" s="175" t="e">
        <f t="shared" ref="BE191:BE192" si="29">+BD191/AC191*100</f>
        <v>#DIV/0!</v>
      </c>
      <c r="BH191" s="181">
        <f>+BK191-AC191</f>
        <v>0</v>
      </c>
      <c r="BI191" s="181">
        <f>+BL191-AD191</f>
        <v>0</v>
      </c>
      <c r="BJ191" s="208"/>
      <c r="BK191" s="181"/>
      <c r="BL191" s="181"/>
    </row>
    <row r="192" spans="1:64" ht="54" customHeight="1" x14ac:dyDescent="0.3">
      <c r="A192" s="714"/>
      <c r="B192" s="708"/>
      <c r="C192" s="795"/>
      <c r="D192" s="53" t="s">
        <v>543</v>
      </c>
      <c r="E192" s="9" t="s">
        <v>475</v>
      </c>
      <c r="F192" s="442">
        <f>SUM(J192:U192)</f>
        <v>104</v>
      </c>
      <c r="G192" s="468"/>
      <c r="H192" s="468"/>
      <c r="I192" s="468"/>
      <c r="J192" s="469">
        <v>8</v>
      </c>
      <c r="K192" s="469">
        <v>9</v>
      </c>
      <c r="L192" s="469">
        <v>8</v>
      </c>
      <c r="M192" s="469">
        <v>9</v>
      </c>
      <c r="N192" s="469">
        <v>9</v>
      </c>
      <c r="O192" s="469">
        <v>9</v>
      </c>
      <c r="P192" s="469">
        <v>9</v>
      </c>
      <c r="Q192" s="469">
        <v>9</v>
      </c>
      <c r="R192" s="469">
        <v>9</v>
      </c>
      <c r="S192" s="469">
        <v>9</v>
      </c>
      <c r="T192" s="469">
        <v>8</v>
      </c>
      <c r="U192" s="469">
        <v>8</v>
      </c>
      <c r="V192" s="44">
        <v>3043970</v>
      </c>
      <c r="Y192" s="5" t="s">
        <v>484</v>
      </c>
      <c r="AA192" s="227" t="s">
        <v>638</v>
      </c>
      <c r="AB192" s="226">
        <f>SUM(AD144:AD180)</f>
        <v>0</v>
      </c>
      <c r="AC192" s="176"/>
      <c r="AD192" s="177"/>
      <c r="AE192" s="176"/>
      <c r="AF192" s="206"/>
      <c r="AG192" s="179"/>
      <c r="AH192" s="206"/>
      <c r="AI192" s="179"/>
      <c r="AJ192" s="206"/>
      <c r="AK192" s="83"/>
      <c r="AL192" s="206"/>
      <c r="AM192" s="83"/>
      <c r="AN192" s="206"/>
      <c r="AO192" s="83"/>
      <c r="AP192" s="206"/>
      <c r="AQ192" s="83"/>
      <c r="AR192" s="206"/>
      <c r="AS192" s="83"/>
      <c r="AT192" s="206"/>
      <c r="AU192" s="83"/>
      <c r="AV192" s="206"/>
      <c r="AW192" s="83"/>
      <c r="AX192" s="206"/>
      <c r="AY192" s="83"/>
      <c r="AZ192" s="206"/>
      <c r="BA192" s="83"/>
      <c r="BB192" s="206"/>
      <c r="BC192" s="83"/>
      <c r="BD192" s="204">
        <f t="shared" si="28"/>
        <v>0</v>
      </c>
      <c r="BE192" s="175" t="e">
        <f t="shared" si="29"/>
        <v>#DIV/0!</v>
      </c>
      <c r="BH192" s="205"/>
      <c r="BI192" s="205"/>
    </row>
    <row r="193" spans="1:65" ht="51.75" customHeight="1" x14ac:dyDescent="0.3">
      <c r="A193" s="714"/>
      <c r="B193" s="720" t="s">
        <v>912</v>
      </c>
      <c r="C193" s="780" t="s">
        <v>913</v>
      </c>
      <c r="D193" s="410" t="s">
        <v>439</v>
      </c>
      <c r="E193" s="412"/>
      <c r="F193" s="442">
        <f t="shared" ref="F193" si="30">+F194</f>
        <v>0</v>
      </c>
      <c r="G193" s="472"/>
      <c r="H193" s="472"/>
      <c r="I193" s="472"/>
      <c r="J193" s="471">
        <v>0</v>
      </c>
      <c r="K193" s="471">
        <v>0</v>
      </c>
      <c r="L193" s="471">
        <v>0</v>
      </c>
      <c r="M193" s="471">
        <v>0</v>
      </c>
      <c r="N193" s="471">
        <v>0</v>
      </c>
      <c r="O193" s="471">
        <v>0</v>
      </c>
      <c r="P193" s="471">
        <v>0</v>
      </c>
      <c r="Q193" s="471">
        <v>0</v>
      </c>
      <c r="R193" s="471">
        <v>0</v>
      </c>
      <c r="S193" s="471">
        <v>0</v>
      </c>
      <c r="T193" s="471">
        <v>0</v>
      </c>
      <c r="U193" s="471">
        <v>0</v>
      </c>
      <c r="AC193" s="176"/>
      <c r="AD193" s="177"/>
      <c r="AE193" s="176"/>
      <c r="AF193" s="206"/>
      <c r="AG193" s="179"/>
      <c r="AH193" s="206"/>
      <c r="AI193" s="179"/>
      <c r="AJ193" s="206"/>
      <c r="AK193" s="83"/>
      <c r="AL193" s="206"/>
      <c r="AM193" s="83"/>
      <c r="AN193" s="206"/>
      <c r="AO193" s="83"/>
      <c r="AP193" s="206"/>
      <c r="AQ193" s="83"/>
      <c r="AR193" s="206"/>
      <c r="AS193" s="83"/>
      <c r="AT193" s="206"/>
      <c r="AU193" s="83"/>
      <c r="AV193" s="206"/>
      <c r="AW193" s="83"/>
      <c r="AX193" s="206"/>
      <c r="AY193" s="83"/>
      <c r="AZ193" s="206"/>
      <c r="BA193" s="83"/>
      <c r="BB193" s="206"/>
      <c r="BC193" s="83"/>
      <c r="BD193" s="204"/>
      <c r="BE193" s="175"/>
      <c r="BH193" s="205"/>
      <c r="BI193" s="205"/>
    </row>
    <row r="194" spans="1:65" ht="51.75" customHeight="1" x14ac:dyDescent="0.25">
      <c r="A194" s="714"/>
      <c r="B194" s="722"/>
      <c r="C194" s="780"/>
      <c r="D194" s="63" t="s">
        <v>918</v>
      </c>
      <c r="E194" s="59" t="s">
        <v>455</v>
      </c>
      <c r="F194" s="442">
        <f>SUM(J194:U194)</f>
        <v>0</v>
      </c>
      <c r="G194" s="472"/>
      <c r="H194" s="472"/>
      <c r="I194" s="472"/>
      <c r="J194" s="473"/>
      <c r="K194" s="473"/>
      <c r="L194" s="473"/>
      <c r="M194" s="473"/>
      <c r="N194" s="473"/>
      <c r="O194" s="473"/>
      <c r="P194" s="473"/>
      <c r="Q194" s="473"/>
      <c r="R194" s="473"/>
      <c r="S194" s="473"/>
      <c r="T194" s="473"/>
      <c r="U194" s="473"/>
      <c r="AC194" s="176"/>
      <c r="AD194" s="177"/>
      <c r="AE194" s="176"/>
      <c r="AF194" s="206"/>
      <c r="AG194" s="179"/>
      <c r="AH194" s="206"/>
      <c r="AI194" s="179"/>
      <c r="AJ194" s="206"/>
      <c r="AK194" s="83"/>
      <c r="AL194" s="206"/>
      <c r="AM194" s="83"/>
      <c r="AN194" s="206"/>
      <c r="AO194" s="83"/>
      <c r="AP194" s="206"/>
      <c r="AQ194" s="83"/>
      <c r="AR194" s="206"/>
      <c r="AS194" s="83"/>
      <c r="AT194" s="206"/>
      <c r="AU194" s="83"/>
      <c r="AV194" s="206"/>
      <c r="AW194" s="83"/>
      <c r="AX194" s="206"/>
      <c r="AY194" s="83"/>
      <c r="AZ194" s="206"/>
      <c r="BA194" s="83"/>
      <c r="BB194" s="206"/>
      <c r="BC194" s="83"/>
      <c r="BD194" s="204"/>
      <c r="BE194" s="175"/>
      <c r="BH194" s="205"/>
      <c r="BI194" s="205"/>
    </row>
    <row r="195" spans="1:65" ht="40.5" customHeight="1" x14ac:dyDescent="0.25">
      <c r="A195" s="772" t="s">
        <v>591</v>
      </c>
      <c r="B195" s="763"/>
      <c r="C195" s="763"/>
      <c r="D195" s="763"/>
      <c r="E195" s="763"/>
      <c r="F195" s="764"/>
      <c r="G195" s="467"/>
      <c r="H195" s="116"/>
      <c r="I195" s="116"/>
      <c r="J195" s="117"/>
      <c r="K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BH195" s="205"/>
      <c r="BI195" s="205"/>
    </row>
    <row r="196" spans="1:65" ht="25.5" x14ac:dyDescent="0.25">
      <c r="A196" s="16"/>
      <c r="B196" s="10"/>
      <c r="C196" s="16"/>
      <c r="D196" s="16" t="s">
        <v>874</v>
      </c>
      <c r="E196" s="17"/>
      <c r="F196" s="111"/>
      <c r="G196" s="157">
        <v>155</v>
      </c>
      <c r="H196" s="112"/>
      <c r="I196" s="112"/>
      <c r="J196" s="113"/>
      <c r="K196" s="113"/>
      <c r="L196" s="113"/>
      <c r="M196" s="113"/>
      <c r="N196" s="113"/>
      <c r="O196" s="113"/>
      <c r="P196" s="113"/>
      <c r="Q196" s="113"/>
      <c r="R196" s="113"/>
      <c r="S196" s="113"/>
      <c r="T196" s="113"/>
      <c r="U196" s="113"/>
      <c r="BH196" s="205"/>
      <c r="BI196" s="205"/>
    </row>
    <row r="197" spans="1:65" x14ac:dyDescent="0.25">
      <c r="A197" s="16"/>
      <c r="B197" s="10"/>
      <c r="C197" s="16"/>
      <c r="D197" s="16"/>
      <c r="E197" s="17"/>
      <c r="F197" s="111"/>
      <c r="G197" s="112"/>
      <c r="H197" s="112"/>
      <c r="I197" s="112"/>
      <c r="J197" s="113"/>
      <c r="K197" s="113"/>
      <c r="L197" s="113"/>
      <c r="M197" s="113"/>
      <c r="N197" s="113"/>
      <c r="O197" s="113"/>
      <c r="P197" s="113"/>
      <c r="Q197" s="113"/>
      <c r="R197" s="113"/>
      <c r="S197" s="113"/>
      <c r="T197" s="113"/>
      <c r="U197" s="113"/>
      <c r="BH197" s="205"/>
      <c r="BI197" s="205"/>
    </row>
    <row r="198" spans="1:65" x14ac:dyDescent="0.25">
      <c r="A198" s="16"/>
      <c r="B198" s="10"/>
      <c r="C198" s="16"/>
      <c r="D198" s="16"/>
      <c r="E198" s="17"/>
      <c r="F198" s="111"/>
      <c r="G198" s="112"/>
      <c r="H198" s="112"/>
      <c r="I198" s="112"/>
      <c r="J198" s="113"/>
      <c r="K198" s="113"/>
      <c r="L198" s="113"/>
      <c r="M198" s="113"/>
      <c r="N198" s="113"/>
      <c r="O198" s="113"/>
      <c r="P198" s="113"/>
      <c r="Q198" s="113"/>
      <c r="R198" s="113"/>
      <c r="S198" s="113"/>
      <c r="T198" s="113"/>
      <c r="U198" s="113"/>
      <c r="Y198" s="44"/>
      <c r="BH198" s="205"/>
      <c r="BI198" s="205"/>
    </row>
    <row r="199" spans="1:65" x14ac:dyDescent="0.25">
      <c r="A199" s="16"/>
      <c r="B199" s="10"/>
      <c r="C199" s="16"/>
      <c r="D199" s="16"/>
      <c r="E199" s="17"/>
      <c r="F199" s="111"/>
      <c r="G199" s="112"/>
      <c r="H199" s="112"/>
      <c r="I199" s="112"/>
      <c r="J199" s="113"/>
      <c r="K199" s="113"/>
      <c r="L199" s="113"/>
      <c r="M199" s="113"/>
      <c r="N199" s="113"/>
      <c r="O199" s="113"/>
      <c r="P199" s="113"/>
      <c r="Q199" s="113"/>
      <c r="R199" s="113"/>
      <c r="S199" s="113"/>
      <c r="T199" s="113"/>
      <c r="U199" s="113"/>
      <c r="Y199" s="44"/>
      <c r="BH199" s="205"/>
      <c r="BI199" s="205"/>
    </row>
    <row r="200" spans="1:65" x14ac:dyDescent="0.25">
      <c r="A200" s="16"/>
      <c r="B200" s="10"/>
      <c r="C200" s="16"/>
      <c r="D200" s="16"/>
      <c r="E200" s="17"/>
      <c r="F200" s="111"/>
      <c r="G200" s="112"/>
      <c r="H200" s="112"/>
      <c r="I200" s="112"/>
      <c r="J200" s="113"/>
      <c r="K200" s="113"/>
      <c r="L200" s="113"/>
      <c r="M200" s="113"/>
      <c r="N200" s="113"/>
      <c r="O200" s="113"/>
      <c r="P200" s="113"/>
      <c r="Q200" s="113"/>
      <c r="R200" s="113"/>
      <c r="S200" s="113"/>
      <c r="T200" s="113"/>
      <c r="U200" s="113"/>
      <c r="Y200" s="44"/>
      <c r="BH200" s="205"/>
      <c r="BI200" s="205"/>
    </row>
    <row r="201" spans="1:65" ht="27.75" customHeight="1" x14ac:dyDescent="0.25">
      <c r="A201" s="18" t="s">
        <v>9</v>
      </c>
      <c r="B201" s="534" t="s">
        <v>10</v>
      </c>
      <c r="C201" s="534"/>
      <c r="D201" s="534"/>
      <c r="E201" s="534"/>
      <c r="F201" s="534"/>
      <c r="G201" s="534"/>
      <c r="H201" s="534"/>
      <c r="I201" s="116"/>
      <c r="J201" s="117"/>
      <c r="K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AA201" s="46"/>
      <c r="AB201" s="46"/>
      <c r="BF201" s="46"/>
      <c r="BG201" s="46"/>
      <c r="BH201" s="169"/>
      <c r="BI201" s="169"/>
      <c r="BJ201" s="210"/>
      <c r="BM201" s="46"/>
    </row>
    <row r="202" spans="1:65" ht="27.75" customHeight="1" x14ac:dyDescent="0.25">
      <c r="A202" s="16"/>
      <c r="B202" s="406" t="s">
        <v>151</v>
      </c>
      <c r="C202" s="534" t="s">
        <v>836</v>
      </c>
      <c r="D202" s="534"/>
      <c r="E202" s="534"/>
      <c r="F202" s="534"/>
      <c r="G202" s="534"/>
      <c r="H202" s="534"/>
      <c r="I202" s="114"/>
      <c r="J202" s="115"/>
      <c r="K202" s="115"/>
      <c r="L202" s="115"/>
      <c r="M202" s="115"/>
      <c r="N202" s="115"/>
      <c r="O202" s="115"/>
      <c r="P202" s="115"/>
      <c r="Q202" s="115"/>
      <c r="R202" s="115"/>
      <c r="S202" s="115"/>
      <c r="T202" s="115"/>
      <c r="U202" s="115"/>
      <c r="AA202" s="46"/>
      <c r="AB202" s="46"/>
      <c r="BF202" s="46"/>
      <c r="BG202" s="46"/>
      <c r="BH202" s="169"/>
      <c r="BI202" s="169"/>
      <c r="BJ202" s="210"/>
      <c r="BM202" s="46"/>
    </row>
    <row r="203" spans="1:65" ht="21.75" customHeight="1" x14ac:dyDescent="0.25">
      <c r="A203" s="743" t="s">
        <v>12</v>
      </c>
      <c r="B203" s="746" t="s">
        <v>13</v>
      </c>
      <c r="C203" s="746" t="s">
        <v>14</v>
      </c>
      <c r="D203" s="749" t="s">
        <v>434</v>
      </c>
      <c r="E203" s="749" t="s">
        <v>16</v>
      </c>
      <c r="F203" s="735" t="s">
        <v>924</v>
      </c>
      <c r="G203" s="738" t="s">
        <v>433</v>
      </c>
      <c r="H203" s="739"/>
      <c r="I203" s="739"/>
      <c r="J203" s="740" t="s">
        <v>922</v>
      </c>
      <c r="K203" s="740"/>
      <c r="L203" s="740"/>
      <c r="M203" s="740"/>
      <c r="N203" s="740"/>
      <c r="O203" s="740"/>
      <c r="P203" s="740"/>
      <c r="Q203" s="740"/>
      <c r="R203" s="740"/>
      <c r="S203" s="740"/>
      <c r="T203" s="740"/>
      <c r="U203" s="740"/>
      <c r="AC203" s="604" t="s">
        <v>640</v>
      </c>
      <c r="AD203" s="166"/>
      <c r="AE203" s="604" t="s">
        <v>640</v>
      </c>
      <c r="AF203" s="599" t="s">
        <v>612</v>
      </c>
      <c r="AG203" s="680"/>
      <c r="AH203" s="680"/>
      <c r="AI203" s="680"/>
      <c r="AJ203" s="680"/>
      <c r="AK203" s="680"/>
      <c r="AL203" s="680"/>
      <c r="AM203" s="680"/>
      <c r="AN203" s="680"/>
      <c r="AO203" s="680"/>
      <c r="AP203" s="680"/>
      <c r="AQ203" s="680"/>
      <c r="AR203" s="680"/>
      <c r="AS203" s="680"/>
      <c r="AT203" s="680"/>
      <c r="AU203" s="680"/>
      <c r="AV203" s="680"/>
      <c r="AW203" s="680"/>
      <c r="AX203" s="680"/>
      <c r="AY203" s="680"/>
      <c r="AZ203" s="680"/>
      <c r="BA203" s="680"/>
      <c r="BB203" s="600"/>
      <c r="BC203" s="167"/>
      <c r="BD203" s="168"/>
      <c r="BE203" s="168"/>
      <c r="BH203" s="205"/>
      <c r="BI203" s="205"/>
    </row>
    <row r="204" spans="1:65" ht="27.75" customHeight="1" x14ac:dyDescent="0.25">
      <c r="A204" s="744"/>
      <c r="B204" s="747"/>
      <c r="C204" s="747"/>
      <c r="D204" s="749"/>
      <c r="E204" s="749"/>
      <c r="F204" s="736"/>
      <c r="G204" s="741" t="s">
        <v>923</v>
      </c>
      <c r="H204" s="741"/>
      <c r="I204" s="738"/>
      <c r="J204" s="740" t="s">
        <v>526</v>
      </c>
      <c r="K204" s="740"/>
      <c r="L204" s="740"/>
      <c r="M204" s="740"/>
      <c r="N204" s="740"/>
      <c r="O204" s="740"/>
      <c r="P204" s="740"/>
      <c r="Q204" s="740"/>
      <c r="R204" s="740"/>
      <c r="S204" s="740"/>
      <c r="T204" s="740"/>
      <c r="U204" s="740"/>
      <c r="AC204" s="605"/>
      <c r="AD204" s="171"/>
      <c r="AE204" s="605"/>
      <c r="AF204" s="599" t="s">
        <v>600</v>
      </c>
      <c r="AG204" s="600"/>
      <c r="AH204" s="599" t="s">
        <v>601</v>
      </c>
      <c r="AI204" s="600"/>
      <c r="AJ204" s="599" t="s">
        <v>602</v>
      </c>
      <c r="AK204" s="600"/>
      <c r="AL204" s="599" t="s">
        <v>603</v>
      </c>
      <c r="AM204" s="600"/>
      <c r="AN204" s="599" t="s">
        <v>604</v>
      </c>
      <c r="AO204" s="600"/>
      <c r="AP204" s="599" t="s">
        <v>605</v>
      </c>
      <c r="AQ204" s="600"/>
      <c r="AR204" s="599" t="s">
        <v>606</v>
      </c>
      <c r="AS204" s="600"/>
      <c r="AT204" s="599" t="s">
        <v>607</v>
      </c>
      <c r="AU204" s="600"/>
      <c r="AV204" s="599" t="s">
        <v>608</v>
      </c>
      <c r="AW204" s="600"/>
      <c r="AX204" s="599" t="s">
        <v>609</v>
      </c>
      <c r="AY204" s="600"/>
      <c r="AZ204" s="599" t="s">
        <v>610</v>
      </c>
      <c r="BA204" s="600"/>
      <c r="BB204" s="599" t="s">
        <v>611</v>
      </c>
      <c r="BC204" s="600"/>
      <c r="BD204" s="682" t="s">
        <v>614</v>
      </c>
      <c r="BE204" s="683" t="s">
        <v>613</v>
      </c>
      <c r="BH204" s="205"/>
      <c r="BI204" s="205"/>
    </row>
    <row r="205" spans="1:65" ht="27" customHeight="1" x14ac:dyDescent="0.25">
      <c r="A205" s="744"/>
      <c r="B205" s="747"/>
      <c r="C205" s="747"/>
      <c r="D205" s="749"/>
      <c r="E205" s="749"/>
      <c r="F205" s="736"/>
      <c r="G205" s="733">
        <v>2025</v>
      </c>
      <c r="H205" s="733">
        <v>2026</v>
      </c>
      <c r="I205" s="733">
        <v>2027</v>
      </c>
      <c r="J205" s="401"/>
      <c r="K205" s="401"/>
      <c r="L205" s="401"/>
      <c r="M205" s="401"/>
      <c r="N205" s="401"/>
      <c r="O205" s="401"/>
      <c r="P205" s="401"/>
      <c r="Q205" s="401"/>
      <c r="R205" s="401"/>
      <c r="S205" s="401"/>
      <c r="T205" s="401"/>
      <c r="U205" s="401"/>
      <c r="AC205" s="605"/>
      <c r="AD205" s="171"/>
      <c r="AE205" s="605"/>
      <c r="AF205" s="598" t="s">
        <v>615</v>
      </c>
      <c r="AG205" s="596" t="s">
        <v>616</v>
      </c>
      <c r="AH205" s="598" t="s">
        <v>615</v>
      </c>
      <c r="AI205" s="596" t="s">
        <v>616</v>
      </c>
      <c r="AJ205" s="598" t="s">
        <v>615</v>
      </c>
      <c r="AK205" s="596" t="s">
        <v>616</v>
      </c>
      <c r="AL205" s="598" t="s">
        <v>615</v>
      </c>
      <c r="AM205" s="596" t="s">
        <v>616</v>
      </c>
      <c r="AN205" s="598" t="s">
        <v>615</v>
      </c>
      <c r="AO205" s="596" t="s">
        <v>616</v>
      </c>
      <c r="AP205" s="598" t="s">
        <v>615</v>
      </c>
      <c r="AQ205" s="596" t="s">
        <v>616</v>
      </c>
      <c r="AR205" s="598" t="s">
        <v>615</v>
      </c>
      <c r="AS205" s="596" t="s">
        <v>616</v>
      </c>
      <c r="AT205" s="598" t="s">
        <v>615</v>
      </c>
      <c r="AU205" s="596" t="s">
        <v>616</v>
      </c>
      <c r="AV205" s="598" t="s">
        <v>615</v>
      </c>
      <c r="AW205" s="596" t="s">
        <v>616</v>
      </c>
      <c r="AX205" s="598" t="s">
        <v>615</v>
      </c>
      <c r="AY205" s="596" t="s">
        <v>616</v>
      </c>
      <c r="AZ205" s="598" t="s">
        <v>615</v>
      </c>
      <c r="BA205" s="596" t="s">
        <v>616</v>
      </c>
      <c r="BB205" s="598" t="s">
        <v>615</v>
      </c>
      <c r="BC205" s="596" t="s">
        <v>616</v>
      </c>
      <c r="BD205" s="682"/>
      <c r="BE205" s="683"/>
      <c r="BH205" s="205"/>
      <c r="BI205" s="205"/>
    </row>
    <row r="206" spans="1:65" ht="51" customHeight="1" x14ac:dyDescent="0.25">
      <c r="A206" s="745"/>
      <c r="B206" s="748"/>
      <c r="C206" s="748"/>
      <c r="D206" s="749"/>
      <c r="E206" s="749"/>
      <c r="F206" s="737"/>
      <c r="G206" s="750"/>
      <c r="H206" s="750"/>
      <c r="I206" s="750"/>
      <c r="J206" s="443" t="s">
        <v>499</v>
      </c>
      <c r="K206" s="443" t="s">
        <v>500</v>
      </c>
      <c r="L206" s="443" t="s">
        <v>501</v>
      </c>
      <c r="M206" s="443" t="s">
        <v>502</v>
      </c>
      <c r="N206" s="443" t="s">
        <v>503</v>
      </c>
      <c r="O206" s="443" t="s">
        <v>504</v>
      </c>
      <c r="P206" s="443" t="s">
        <v>505</v>
      </c>
      <c r="Q206" s="443" t="s">
        <v>506</v>
      </c>
      <c r="R206" s="443" t="s">
        <v>507</v>
      </c>
      <c r="S206" s="443" t="s">
        <v>508</v>
      </c>
      <c r="T206" s="443" t="s">
        <v>509</v>
      </c>
      <c r="U206" s="443" t="s">
        <v>510</v>
      </c>
      <c r="AC206" s="606"/>
      <c r="AD206" s="174"/>
      <c r="AE206" s="606"/>
      <c r="AF206" s="598"/>
      <c r="AG206" s="597"/>
      <c r="AH206" s="598"/>
      <c r="AI206" s="597"/>
      <c r="AJ206" s="598"/>
      <c r="AK206" s="597"/>
      <c r="AL206" s="598"/>
      <c r="AM206" s="597"/>
      <c r="AN206" s="598"/>
      <c r="AO206" s="597"/>
      <c r="AP206" s="598"/>
      <c r="AQ206" s="597"/>
      <c r="AR206" s="598"/>
      <c r="AS206" s="597"/>
      <c r="AT206" s="598"/>
      <c r="AU206" s="597"/>
      <c r="AV206" s="598"/>
      <c r="AW206" s="597"/>
      <c r="AX206" s="598"/>
      <c r="AY206" s="597"/>
      <c r="AZ206" s="598"/>
      <c r="BA206" s="597"/>
      <c r="BB206" s="598"/>
      <c r="BC206" s="597"/>
      <c r="BD206" s="682"/>
      <c r="BE206" s="683"/>
      <c r="BH206" s="205"/>
      <c r="BI206" s="205"/>
    </row>
    <row r="207" spans="1:65" ht="54" customHeight="1" x14ac:dyDescent="0.25">
      <c r="A207" s="709" t="s">
        <v>584</v>
      </c>
      <c r="B207" s="720" t="s">
        <v>446</v>
      </c>
      <c r="C207" s="823" t="s">
        <v>702</v>
      </c>
      <c r="D207" s="410" t="s">
        <v>439</v>
      </c>
      <c r="E207" s="412"/>
      <c r="F207" s="442">
        <f t="shared" ref="F207" si="31">+F208</f>
        <v>4</v>
      </c>
      <c r="G207" s="446"/>
      <c r="H207" s="446"/>
      <c r="I207" s="446"/>
      <c r="J207" s="405">
        <v>1</v>
      </c>
      <c r="K207" s="405">
        <v>0</v>
      </c>
      <c r="L207" s="405">
        <v>0</v>
      </c>
      <c r="M207" s="405">
        <v>1</v>
      </c>
      <c r="N207" s="405">
        <v>0</v>
      </c>
      <c r="O207" s="405">
        <v>0</v>
      </c>
      <c r="P207" s="405">
        <v>1</v>
      </c>
      <c r="Q207" s="405">
        <v>0</v>
      </c>
      <c r="R207" s="405">
        <v>0</v>
      </c>
      <c r="S207" s="405">
        <v>1</v>
      </c>
      <c r="T207" s="405">
        <v>0</v>
      </c>
      <c r="U207" s="405">
        <v>0</v>
      </c>
      <c r="AC207" s="176">
        <f>+AE207+AF207+AH207+AJ207+AL207+AN207+AP207+AR207+AT207+AV207+AX207+AZ207+BB207</f>
        <v>500</v>
      </c>
      <c r="AD207" s="177">
        <f>+AG207+AI207+AK207+AM207+AO207+AQ207+AS207+AU207+AW207+AY207+BA207+BC207</f>
        <v>0</v>
      </c>
      <c r="AE207" s="176">
        <v>500</v>
      </c>
      <c r="AF207" s="178"/>
      <c r="AG207" s="179"/>
      <c r="AH207" s="178"/>
      <c r="AI207" s="179"/>
      <c r="AJ207" s="178"/>
      <c r="AK207" s="179"/>
      <c r="AL207" s="178"/>
      <c r="AM207" s="179"/>
      <c r="AN207" s="178"/>
      <c r="AO207" s="84"/>
      <c r="AP207" s="178"/>
      <c r="AQ207" s="84"/>
      <c r="AR207" s="178"/>
      <c r="AS207" s="84"/>
      <c r="AT207" s="178"/>
      <c r="AU207" s="84"/>
      <c r="AV207" s="178"/>
      <c r="AW207" s="84"/>
      <c r="AX207" s="178"/>
      <c r="AY207" s="84"/>
      <c r="AZ207" s="178"/>
      <c r="BA207" s="84"/>
      <c r="BB207" s="178"/>
      <c r="BC207" s="84"/>
      <c r="BD207" s="204">
        <f t="shared" ref="BD207:BD226" si="32">+AG207+AI207+AK207+AM207+AO207+AQ207+AS207+AU207+AW207+AY207+BA207+BC207</f>
        <v>0</v>
      </c>
      <c r="BE207" s="175">
        <f t="shared" ref="BE207:BE226" si="33">+BD207/AC207*100</f>
        <v>0</v>
      </c>
      <c r="BH207" s="181">
        <f>+BK207-AC207</f>
        <v>-500</v>
      </c>
      <c r="BI207" s="181">
        <f>+BL207-AD207</f>
        <v>0</v>
      </c>
      <c r="BJ207" s="208"/>
      <c r="BK207" s="181"/>
      <c r="BL207" s="181"/>
    </row>
    <row r="208" spans="1:65" ht="40.5" customHeight="1" x14ac:dyDescent="0.3">
      <c r="A208" s="710"/>
      <c r="B208" s="721"/>
      <c r="C208" s="824"/>
      <c r="D208" s="13" t="s">
        <v>165</v>
      </c>
      <c r="E208" s="9" t="s">
        <v>46</v>
      </c>
      <c r="F208" s="442">
        <f>SUM(J208:U208)</f>
        <v>4</v>
      </c>
      <c r="G208" s="446"/>
      <c r="H208" s="446"/>
      <c r="I208" s="446"/>
      <c r="J208" s="452">
        <v>1</v>
      </c>
      <c r="K208" s="452">
        <v>0</v>
      </c>
      <c r="L208" s="452">
        <v>0</v>
      </c>
      <c r="M208" s="452">
        <v>1</v>
      </c>
      <c r="N208" s="452">
        <v>0</v>
      </c>
      <c r="O208" s="452">
        <v>0</v>
      </c>
      <c r="P208" s="452">
        <v>1</v>
      </c>
      <c r="Q208" s="452">
        <v>0</v>
      </c>
      <c r="R208" s="452">
        <v>0</v>
      </c>
      <c r="S208" s="452">
        <v>1</v>
      </c>
      <c r="T208" s="452">
        <v>0</v>
      </c>
      <c r="U208" s="452">
        <v>0</v>
      </c>
      <c r="AC208" s="176"/>
      <c r="AD208" s="177"/>
      <c r="AE208" s="176"/>
      <c r="AF208" s="178"/>
      <c r="AG208" s="179"/>
      <c r="AH208" s="178"/>
      <c r="AI208" s="179"/>
      <c r="AJ208" s="178"/>
      <c r="AK208" s="179"/>
      <c r="AL208" s="178"/>
      <c r="AM208" s="179"/>
      <c r="AN208" s="178"/>
      <c r="AO208" s="84"/>
      <c r="AP208" s="178"/>
      <c r="AQ208" s="84"/>
      <c r="AR208" s="178"/>
      <c r="AS208" s="84"/>
      <c r="AT208" s="178"/>
      <c r="AU208" s="84"/>
      <c r="AV208" s="178"/>
      <c r="AW208" s="84"/>
      <c r="AX208" s="178"/>
      <c r="AY208" s="84"/>
      <c r="AZ208" s="178"/>
      <c r="BA208" s="84"/>
      <c r="BB208" s="178"/>
      <c r="BC208" s="84"/>
      <c r="BD208" s="204">
        <f t="shared" si="32"/>
        <v>0</v>
      </c>
      <c r="BE208" s="175" t="e">
        <f t="shared" si="33"/>
        <v>#DIV/0!</v>
      </c>
      <c r="BH208" s="205"/>
      <c r="BI208" s="205"/>
    </row>
    <row r="209" spans="1:64" ht="48" customHeight="1" x14ac:dyDescent="0.25">
      <c r="A209" s="710"/>
      <c r="B209" s="720" t="s">
        <v>704</v>
      </c>
      <c r="C209" s="818" t="s">
        <v>511</v>
      </c>
      <c r="D209" s="741"/>
      <c r="E209" s="738"/>
      <c r="F209" s="442">
        <f t="shared" ref="F209" si="34">+F210+F212+F215+F217</f>
        <v>38262</v>
      </c>
      <c r="G209" s="405">
        <v>0</v>
      </c>
      <c r="H209" s="405">
        <v>0</v>
      </c>
      <c r="I209" s="405">
        <v>0</v>
      </c>
      <c r="J209" s="403">
        <v>2023</v>
      </c>
      <c r="K209" s="403">
        <v>5024</v>
      </c>
      <c r="L209" s="403">
        <v>10024</v>
      </c>
      <c r="M209" s="403">
        <v>9521</v>
      </c>
      <c r="N209" s="403">
        <v>5021</v>
      </c>
      <c r="O209" s="403">
        <v>2021</v>
      </c>
      <c r="P209" s="405">
        <v>820</v>
      </c>
      <c r="Q209" s="405">
        <v>420</v>
      </c>
      <c r="R209" s="405">
        <v>320</v>
      </c>
      <c r="S209" s="405">
        <v>523</v>
      </c>
      <c r="T209" s="403">
        <v>1023</v>
      </c>
      <c r="U209" s="403">
        <v>1522</v>
      </c>
      <c r="AC209" s="176">
        <f>+AE209+AF209+AH209+AJ209+AL209+AN209+AP209+AR209+AT209+AV209+AX209+AZ209+BB209</f>
        <v>904064</v>
      </c>
      <c r="AD209" s="177">
        <f>+AG209+AI209+AK209+AM209+AO209+AQ209+AS209+AU209+AW209+AY209+BA209+BC209</f>
        <v>0</v>
      </c>
      <c r="AE209" s="176">
        <v>904064</v>
      </c>
      <c r="AF209" s="178"/>
      <c r="AG209" s="179"/>
      <c r="AH209" s="178"/>
      <c r="AI209" s="179"/>
      <c r="AJ209" s="178"/>
      <c r="AK209" s="179"/>
      <c r="AL209" s="178"/>
      <c r="AM209" s="179"/>
      <c r="AN209" s="178"/>
      <c r="AO209" s="84"/>
      <c r="AP209" s="178"/>
      <c r="AQ209" s="84"/>
      <c r="AR209" s="178"/>
      <c r="AS209" s="84"/>
      <c r="AT209" s="178"/>
      <c r="AU209" s="84"/>
      <c r="AV209" s="178"/>
      <c r="AW209" s="84"/>
      <c r="AX209" s="178"/>
      <c r="AY209" s="84"/>
      <c r="AZ209" s="178"/>
      <c r="BA209" s="84"/>
      <c r="BB209" s="178"/>
      <c r="BC209" s="84"/>
      <c r="BD209" s="204">
        <f t="shared" si="32"/>
        <v>0</v>
      </c>
      <c r="BE209" s="175">
        <f t="shared" si="33"/>
        <v>0</v>
      </c>
      <c r="BH209" s="181">
        <f>+BK209-AC209</f>
        <v>-904064</v>
      </c>
      <c r="BI209" s="181">
        <f>+BL209-AD209</f>
        <v>0</v>
      </c>
      <c r="BJ209" s="208"/>
      <c r="BK209" s="181"/>
      <c r="BL209" s="181"/>
    </row>
    <row r="210" spans="1:64" ht="39" customHeight="1" x14ac:dyDescent="0.3">
      <c r="A210" s="710"/>
      <c r="B210" s="721"/>
      <c r="C210" s="791" t="s">
        <v>703</v>
      </c>
      <c r="D210" s="53" t="s">
        <v>166</v>
      </c>
      <c r="E210" s="59" t="s">
        <v>112</v>
      </c>
      <c r="F210" s="442">
        <f t="shared" ref="F210:F218" si="35">SUM(J210:U210)</f>
        <v>12</v>
      </c>
      <c r="G210" s="446"/>
      <c r="H210" s="446"/>
      <c r="I210" s="446"/>
      <c r="J210" s="452">
        <v>2</v>
      </c>
      <c r="K210" s="452">
        <v>2</v>
      </c>
      <c r="L210" s="452">
        <v>2</v>
      </c>
      <c r="M210" s="452">
        <v>0</v>
      </c>
      <c r="N210" s="452">
        <v>0</v>
      </c>
      <c r="O210" s="452">
        <v>0</v>
      </c>
      <c r="P210" s="452">
        <v>0</v>
      </c>
      <c r="Q210" s="452">
        <v>0</v>
      </c>
      <c r="R210" s="452">
        <v>0</v>
      </c>
      <c r="S210" s="452">
        <v>2</v>
      </c>
      <c r="T210" s="452">
        <v>2</v>
      </c>
      <c r="U210" s="452">
        <v>2</v>
      </c>
      <c r="V210" s="250"/>
      <c r="W210" s="250"/>
      <c r="X210" s="250"/>
      <c r="AC210" s="176"/>
      <c r="AD210" s="177"/>
      <c r="AE210" s="176"/>
      <c r="AF210" s="178"/>
      <c r="AG210" s="179"/>
      <c r="AH210" s="178"/>
      <c r="AI210" s="179"/>
      <c r="AJ210" s="178"/>
      <c r="AK210" s="179"/>
      <c r="AL210" s="178"/>
      <c r="AM210" s="179"/>
      <c r="AN210" s="178"/>
      <c r="AO210" s="179"/>
      <c r="AP210" s="178"/>
      <c r="AQ210" s="84"/>
      <c r="AR210" s="178"/>
      <c r="AS210" s="84"/>
      <c r="AT210" s="178"/>
      <c r="AU210" s="84"/>
      <c r="AV210" s="178"/>
      <c r="AW210" s="84"/>
      <c r="AX210" s="178"/>
      <c r="AY210" s="84"/>
      <c r="AZ210" s="178"/>
      <c r="BA210" s="84"/>
      <c r="BB210" s="178"/>
      <c r="BC210" s="84"/>
      <c r="BD210" s="204">
        <f t="shared" si="32"/>
        <v>0</v>
      </c>
      <c r="BE210" s="175" t="e">
        <f t="shared" si="33"/>
        <v>#DIV/0!</v>
      </c>
      <c r="BH210" s="205"/>
      <c r="BI210" s="205"/>
    </row>
    <row r="211" spans="1:64" ht="42" customHeight="1" x14ac:dyDescent="0.3">
      <c r="A211" s="710"/>
      <c r="B211" s="721"/>
      <c r="C211" s="792"/>
      <c r="D211" s="53" t="s">
        <v>167</v>
      </c>
      <c r="E211" s="59" t="s">
        <v>455</v>
      </c>
      <c r="F211" s="442">
        <f t="shared" si="35"/>
        <v>12</v>
      </c>
      <c r="G211" s="446"/>
      <c r="H211" s="446"/>
      <c r="I211" s="446"/>
      <c r="J211" s="452">
        <v>2</v>
      </c>
      <c r="K211" s="452">
        <v>2</v>
      </c>
      <c r="L211" s="452">
        <v>2</v>
      </c>
      <c r="M211" s="452">
        <v>0</v>
      </c>
      <c r="N211" s="452">
        <v>0</v>
      </c>
      <c r="O211" s="452">
        <v>0</v>
      </c>
      <c r="P211" s="452">
        <v>0</v>
      </c>
      <c r="Q211" s="452">
        <v>0</v>
      </c>
      <c r="R211" s="452">
        <v>0</v>
      </c>
      <c r="S211" s="452">
        <v>2</v>
      </c>
      <c r="T211" s="452">
        <v>2</v>
      </c>
      <c r="U211" s="452">
        <v>2</v>
      </c>
      <c r="AC211" s="176"/>
      <c r="AD211" s="177"/>
      <c r="AE211" s="176"/>
      <c r="AF211" s="178"/>
      <c r="AG211" s="179"/>
      <c r="AH211" s="178"/>
      <c r="AI211" s="179"/>
      <c r="AJ211" s="178"/>
      <c r="AK211" s="179"/>
      <c r="AL211" s="178"/>
      <c r="AM211" s="179"/>
      <c r="AN211" s="178"/>
      <c r="AO211" s="84"/>
      <c r="AP211" s="178"/>
      <c r="AQ211" s="84"/>
      <c r="AR211" s="178"/>
      <c r="AS211" s="84"/>
      <c r="AT211" s="178"/>
      <c r="AU211" s="84"/>
      <c r="AV211" s="178"/>
      <c r="AW211" s="84"/>
      <c r="AX211" s="178"/>
      <c r="AY211" s="84"/>
      <c r="AZ211" s="178"/>
      <c r="BA211" s="84"/>
      <c r="BB211" s="178"/>
      <c r="BC211" s="84"/>
      <c r="BD211" s="204">
        <f t="shared" si="32"/>
        <v>0</v>
      </c>
      <c r="BE211" s="175" t="e">
        <f t="shared" si="33"/>
        <v>#DIV/0!</v>
      </c>
      <c r="BH211" s="205"/>
      <c r="BI211" s="205"/>
    </row>
    <row r="212" spans="1:64" ht="35.25" customHeight="1" x14ac:dyDescent="0.3">
      <c r="A212" s="710"/>
      <c r="B212" s="721"/>
      <c r="C212" s="792"/>
      <c r="D212" s="53" t="s">
        <v>168</v>
      </c>
      <c r="E212" s="59" t="s">
        <v>112</v>
      </c>
      <c r="F212" s="442">
        <f t="shared" si="35"/>
        <v>38000</v>
      </c>
      <c r="G212" s="446"/>
      <c r="H212" s="446"/>
      <c r="I212" s="446"/>
      <c r="J212" s="452">
        <v>2000</v>
      </c>
      <c r="K212" s="452">
        <v>5000</v>
      </c>
      <c r="L212" s="452">
        <v>10000</v>
      </c>
      <c r="M212" s="452">
        <v>9500</v>
      </c>
      <c r="N212" s="452">
        <v>5000</v>
      </c>
      <c r="O212" s="452">
        <v>2000</v>
      </c>
      <c r="P212" s="452">
        <v>800</v>
      </c>
      <c r="Q212" s="452">
        <v>400</v>
      </c>
      <c r="R212" s="452">
        <v>300</v>
      </c>
      <c r="S212" s="452">
        <v>500</v>
      </c>
      <c r="T212" s="452">
        <v>1000</v>
      </c>
      <c r="U212" s="452">
        <v>1500</v>
      </c>
      <c r="AC212" s="176"/>
      <c r="AD212" s="177"/>
      <c r="AE212" s="176"/>
      <c r="AF212" s="178"/>
      <c r="AG212" s="179"/>
      <c r="AH212" s="178"/>
      <c r="AI212" s="179"/>
      <c r="AJ212" s="178"/>
      <c r="AK212" s="179"/>
      <c r="AL212" s="178"/>
      <c r="AM212" s="179"/>
      <c r="AN212" s="178"/>
      <c r="AO212" s="84"/>
      <c r="AP212" s="178"/>
      <c r="AQ212" s="84"/>
      <c r="AR212" s="178"/>
      <c r="AS212" s="84"/>
      <c r="AT212" s="178"/>
      <c r="AU212" s="84"/>
      <c r="AV212" s="178"/>
      <c r="AW212" s="84"/>
      <c r="AX212" s="178"/>
      <c r="AY212" s="84"/>
      <c r="AZ212" s="178"/>
      <c r="BA212" s="84"/>
      <c r="BB212" s="178"/>
      <c r="BC212" s="84"/>
      <c r="BD212" s="204">
        <f t="shared" si="32"/>
        <v>0</v>
      </c>
      <c r="BE212" s="175" t="e">
        <f t="shared" si="33"/>
        <v>#DIV/0!</v>
      </c>
      <c r="BH212" s="205"/>
      <c r="BI212" s="205"/>
    </row>
    <row r="213" spans="1:64" ht="39.75" customHeight="1" x14ac:dyDescent="0.3">
      <c r="A213" s="710"/>
      <c r="B213" s="721"/>
      <c r="C213" s="792"/>
      <c r="D213" s="53" t="s">
        <v>169</v>
      </c>
      <c r="E213" s="59" t="s">
        <v>60</v>
      </c>
      <c r="F213" s="442">
        <f t="shared" si="35"/>
        <v>32300</v>
      </c>
      <c r="G213" s="446"/>
      <c r="H213" s="446"/>
      <c r="I213" s="446"/>
      <c r="J213" s="452">
        <v>1700</v>
      </c>
      <c r="K213" s="452">
        <v>4250</v>
      </c>
      <c r="L213" s="452">
        <v>8500</v>
      </c>
      <c r="M213" s="452">
        <v>8075</v>
      </c>
      <c r="N213" s="452">
        <v>4250</v>
      </c>
      <c r="O213" s="452">
        <v>1700</v>
      </c>
      <c r="P213" s="452">
        <v>680</v>
      </c>
      <c r="Q213" s="452">
        <v>340</v>
      </c>
      <c r="R213" s="452">
        <v>255</v>
      </c>
      <c r="S213" s="452">
        <v>425</v>
      </c>
      <c r="T213" s="452">
        <v>850</v>
      </c>
      <c r="U213" s="452">
        <v>1275</v>
      </c>
      <c r="AC213" s="176"/>
      <c r="AD213" s="177"/>
      <c r="AE213" s="176"/>
      <c r="AF213" s="178"/>
      <c r="AG213" s="179"/>
      <c r="AH213" s="178"/>
      <c r="AI213" s="179"/>
      <c r="AJ213" s="178"/>
      <c r="AK213" s="179"/>
      <c r="AL213" s="178"/>
      <c r="AM213" s="179"/>
      <c r="AN213" s="178"/>
      <c r="AO213" s="84"/>
      <c r="AP213" s="178"/>
      <c r="AQ213" s="84"/>
      <c r="AR213" s="178"/>
      <c r="AS213" s="84"/>
      <c r="AT213" s="178"/>
      <c r="AU213" s="84"/>
      <c r="AV213" s="178"/>
      <c r="AW213" s="84"/>
      <c r="AX213" s="178"/>
      <c r="AY213" s="84"/>
      <c r="AZ213" s="178"/>
      <c r="BA213" s="84"/>
      <c r="BB213" s="178"/>
      <c r="BC213" s="84"/>
      <c r="BD213" s="204">
        <f t="shared" si="32"/>
        <v>0</v>
      </c>
      <c r="BE213" s="175" t="e">
        <f t="shared" si="33"/>
        <v>#DIV/0!</v>
      </c>
      <c r="BH213" s="205"/>
      <c r="BI213" s="205"/>
    </row>
    <row r="214" spans="1:64" ht="38.25" customHeight="1" x14ac:dyDescent="0.3">
      <c r="A214" s="710"/>
      <c r="B214" s="721"/>
      <c r="C214" s="792"/>
      <c r="D214" s="53" t="s">
        <v>170</v>
      </c>
      <c r="E214" s="59" t="s">
        <v>60</v>
      </c>
      <c r="F214" s="442">
        <f t="shared" si="35"/>
        <v>5700</v>
      </c>
      <c r="G214" s="446"/>
      <c r="H214" s="446"/>
      <c r="I214" s="446"/>
      <c r="J214" s="452">
        <v>300</v>
      </c>
      <c r="K214" s="452">
        <v>750</v>
      </c>
      <c r="L214" s="452">
        <v>1500</v>
      </c>
      <c r="M214" s="452">
        <v>1425</v>
      </c>
      <c r="N214" s="452">
        <v>750</v>
      </c>
      <c r="O214" s="452">
        <v>300</v>
      </c>
      <c r="P214" s="452">
        <v>120</v>
      </c>
      <c r="Q214" s="452">
        <v>60</v>
      </c>
      <c r="R214" s="452">
        <v>45</v>
      </c>
      <c r="S214" s="452">
        <v>75</v>
      </c>
      <c r="T214" s="452">
        <v>150</v>
      </c>
      <c r="U214" s="452">
        <v>225</v>
      </c>
      <c r="AC214" s="176"/>
      <c r="AD214" s="177"/>
      <c r="AE214" s="176"/>
      <c r="AF214" s="178"/>
      <c r="AG214" s="179"/>
      <c r="AH214" s="178"/>
      <c r="AI214" s="179"/>
      <c r="AJ214" s="178"/>
      <c r="AK214" s="179"/>
      <c r="AL214" s="178"/>
      <c r="AM214" s="179"/>
      <c r="AN214" s="178"/>
      <c r="AO214" s="84"/>
      <c r="AP214" s="178"/>
      <c r="AQ214" s="84"/>
      <c r="AR214" s="178"/>
      <c r="AS214" s="84"/>
      <c r="AT214" s="178"/>
      <c r="AU214" s="84"/>
      <c r="AV214" s="178"/>
      <c r="AW214" s="84"/>
      <c r="AX214" s="178"/>
      <c r="AY214" s="84"/>
      <c r="AZ214" s="178"/>
      <c r="BA214" s="84"/>
      <c r="BB214" s="178"/>
      <c r="BC214" s="84"/>
      <c r="BD214" s="204">
        <f t="shared" si="32"/>
        <v>0</v>
      </c>
      <c r="BE214" s="175" t="e">
        <f t="shared" si="33"/>
        <v>#DIV/0!</v>
      </c>
      <c r="BH214" s="205"/>
      <c r="BI214" s="205"/>
    </row>
    <row r="215" spans="1:64" ht="54" customHeight="1" x14ac:dyDescent="0.3">
      <c r="A215" s="710"/>
      <c r="B215" s="721"/>
      <c r="C215" s="792"/>
      <c r="D215" s="94" t="s">
        <v>489</v>
      </c>
      <c r="E215" s="59" t="s">
        <v>490</v>
      </c>
      <c r="F215" s="442">
        <f t="shared" si="35"/>
        <v>100</v>
      </c>
      <c r="G215" s="446"/>
      <c r="H215" s="446"/>
      <c r="I215" s="446"/>
      <c r="J215" s="452">
        <v>8</v>
      </c>
      <c r="K215" s="452">
        <v>9</v>
      </c>
      <c r="L215" s="452">
        <v>9</v>
      </c>
      <c r="M215" s="452">
        <v>9</v>
      </c>
      <c r="N215" s="452">
        <v>9</v>
      </c>
      <c r="O215" s="452">
        <v>9</v>
      </c>
      <c r="P215" s="452">
        <v>8</v>
      </c>
      <c r="Q215" s="452">
        <v>8</v>
      </c>
      <c r="R215" s="452">
        <v>8</v>
      </c>
      <c r="S215" s="452">
        <v>8</v>
      </c>
      <c r="T215" s="452">
        <v>8</v>
      </c>
      <c r="U215" s="452">
        <v>7</v>
      </c>
      <c r="AC215" s="176"/>
      <c r="AD215" s="177"/>
      <c r="AE215" s="176"/>
      <c r="AF215" s="178"/>
      <c r="AG215" s="179"/>
      <c r="AH215" s="178"/>
      <c r="AI215" s="179"/>
      <c r="AJ215" s="178"/>
      <c r="AK215" s="179"/>
      <c r="AL215" s="178"/>
      <c r="AM215" s="179"/>
      <c r="AN215" s="178"/>
      <c r="AO215" s="84"/>
      <c r="AP215" s="178"/>
      <c r="AQ215" s="84"/>
      <c r="AR215" s="178"/>
      <c r="AS215" s="84"/>
      <c r="AT215" s="178"/>
      <c r="AU215" s="84"/>
      <c r="AV215" s="178"/>
      <c r="AW215" s="84"/>
      <c r="AX215" s="178"/>
      <c r="AY215" s="84"/>
      <c r="AZ215" s="178"/>
      <c r="BA215" s="84"/>
      <c r="BB215" s="178"/>
      <c r="BC215" s="84"/>
      <c r="BD215" s="204">
        <f t="shared" si="32"/>
        <v>0</v>
      </c>
      <c r="BE215" s="175" t="e">
        <f t="shared" si="33"/>
        <v>#DIV/0!</v>
      </c>
      <c r="BH215" s="205"/>
      <c r="BI215" s="205"/>
    </row>
    <row r="216" spans="1:64" ht="42.75" customHeight="1" x14ac:dyDescent="0.3">
      <c r="A216" s="710"/>
      <c r="B216" s="721"/>
      <c r="C216" s="792"/>
      <c r="D216" s="53" t="s">
        <v>171</v>
      </c>
      <c r="E216" s="59" t="s">
        <v>27</v>
      </c>
      <c r="F216" s="442">
        <f t="shared" si="35"/>
        <v>100</v>
      </c>
      <c r="G216" s="446"/>
      <c r="H216" s="446"/>
      <c r="I216" s="446"/>
      <c r="J216" s="452">
        <v>8</v>
      </c>
      <c r="K216" s="452">
        <v>9</v>
      </c>
      <c r="L216" s="452">
        <v>9</v>
      </c>
      <c r="M216" s="452">
        <v>9</v>
      </c>
      <c r="N216" s="452">
        <v>9</v>
      </c>
      <c r="O216" s="452">
        <v>9</v>
      </c>
      <c r="P216" s="452">
        <v>8</v>
      </c>
      <c r="Q216" s="452">
        <v>8</v>
      </c>
      <c r="R216" s="452">
        <v>8</v>
      </c>
      <c r="S216" s="452">
        <v>8</v>
      </c>
      <c r="T216" s="452">
        <v>8</v>
      </c>
      <c r="U216" s="452">
        <v>7</v>
      </c>
      <c r="AC216" s="176"/>
      <c r="AD216" s="177"/>
      <c r="AE216" s="176"/>
      <c r="AF216" s="178"/>
      <c r="AG216" s="179"/>
      <c r="AH216" s="178"/>
      <c r="AI216" s="179"/>
      <c r="AJ216" s="178"/>
      <c r="AK216" s="179"/>
      <c r="AL216" s="178"/>
      <c r="AM216" s="179"/>
      <c r="AN216" s="178"/>
      <c r="AO216" s="84"/>
      <c r="AP216" s="178"/>
      <c r="AQ216" s="84"/>
      <c r="AR216" s="178"/>
      <c r="AS216" s="84"/>
      <c r="AT216" s="178"/>
      <c r="AU216" s="84"/>
      <c r="AV216" s="178"/>
      <c r="AW216" s="84"/>
      <c r="AX216" s="178"/>
      <c r="AY216" s="84"/>
      <c r="AZ216" s="178"/>
      <c r="BA216" s="84"/>
      <c r="BB216" s="178"/>
      <c r="BC216" s="84"/>
      <c r="BD216" s="204">
        <f t="shared" si="32"/>
        <v>0</v>
      </c>
      <c r="BE216" s="175" t="e">
        <f t="shared" si="33"/>
        <v>#DIV/0!</v>
      </c>
      <c r="BF216" s="229"/>
      <c r="BH216" s="205"/>
      <c r="BI216" s="205"/>
    </row>
    <row r="217" spans="1:64" ht="42.75" customHeight="1" x14ac:dyDescent="0.3">
      <c r="A217" s="710"/>
      <c r="B217" s="721"/>
      <c r="C217" s="792"/>
      <c r="D217" s="53" t="s">
        <v>172</v>
      </c>
      <c r="E217" s="59" t="s">
        <v>112</v>
      </c>
      <c r="F217" s="442">
        <f t="shared" si="35"/>
        <v>150</v>
      </c>
      <c r="G217" s="446"/>
      <c r="H217" s="446"/>
      <c r="I217" s="446"/>
      <c r="J217" s="452">
        <v>13</v>
      </c>
      <c r="K217" s="452">
        <v>13</v>
      </c>
      <c r="L217" s="452">
        <v>13</v>
      </c>
      <c r="M217" s="452">
        <v>12</v>
      </c>
      <c r="N217" s="452">
        <v>12</v>
      </c>
      <c r="O217" s="452">
        <v>12</v>
      </c>
      <c r="P217" s="452">
        <v>12</v>
      </c>
      <c r="Q217" s="452">
        <v>12</v>
      </c>
      <c r="R217" s="452">
        <v>12</v>
      </c>
      <c r="S217" s="452">
        <v>13</v>
      </c>
      <c r="T217" s="452">
        <v>13</v>
      </c>
      <c r="U217" s="452">
        <v>13</v>
      </c>
      <c r="AC217" s="176"/>
      <c r="AD217" s="177"/>
      <c r="AE217" s="176"/>
      <c r="AF217" s="178"/>
      <c r="AG217" s="179"/>
      <c r="AH217" s="178"/>
      <c r="AI217" s="179"/>
      <c r="AJ217" s="178"/>
      <c r="AK217" s="179"/>
      <c r="AL217" s="178"/>
      <c r="AM217" s="179"/>
      <c r="AN217" s="178"/>
      <c r="AO217" s="84"/>
      <c r="AP217" s="178"/>
      <c r="AQ217" s="84"/>
      <c r="AR217" s="178"/>
      <c r="AS217" s="84"/>
      <c r="AT217" s="178"/>
      <c r="AU217" s="84"/>
      <c r="AV217" s="178"/>
      <c r="AW217" s="84"/>
      <c r="AX217" s="178"/>
      <c r="AY217" s="84"/>
      <c r="AZ217" s="178"/>
      <c r="BA217" s="84"/>
      <c r="BB217" s="178"/>
      <c r="BC217" s="84"/>
      <c r="BD217" s="204">
        <f t="shared" si="32"/>
        <v>0</v>
      </c>
      <c r="BE217" s="175" t="e">
        <f t="shared" si="33"/>
        <v>#DIV/0!</v>
      </c>
      <c r="BH217" s="205"/>
      <c r="BI217" s="205"/>
    </row>
    <row r="218" spans="1:64" ht="36.75" customHeight="1" x14ac:dyDescent="0.3">
      <c r="A218" s="710"/>
      <c r="B218" s="722"/>
      <c r="C218" s="799"/>
      <c r="D218" s="53" t="s">
        <v>173</v>
      </c>
      <c r="E218" s="9" t="s">
        <v>27</v>
      </c>
      <c r="F218" s="442">
        <f t="shared" si="35"/>
        <v>150</v>
      </c>
      <c r="G218" s="446"/>
      <c r="H218" s="446"/>
      <c r="I218" s="446"/>
      <c r="J218" s="452">
        <v>13</v>
      </c>
      <c r="K218" s="452">
        <v>13</v>
      </c>
      <c r="L218" s="452">
        <v>13</v>
      </c>
      <c r="M218" s="452">
        <v>12</v>
      </c>
      <c r="N218" s="452">
        <v>12</v>
      </c>
      <c r="O218" s="452">
        <v>12</v>
      </c>
      <c r="P218" s="452">
        <v>12</v>
      </c>
      <c r="Q218" s="452">
        <v>12</v>
      </c>
      <c r="R218" s="452">
        <v>12</v>
      </c>
      <c r="S218" s="452">
        <v>13</v>
      </c>
      <c r="T218" s="452">
        <v>13</v>
      </c>
      <c r="U218" s="452">
        <v>13</v>
      </c>
      <c r="AC218" s="176"/>
      <c r="AD218" s="177"/>
      <c r="AE218" s="176"/>
      <c r="AF218" s="178"/>
      <c r="AG218" s="179"/>
      <c r="AH218" s="178"/>
      <c r="AI218" s="179"/>
      <c r="AJ218" s="178"/>
      <c r="AK218" s="179"/>
      <c r="AL218" s="178"/>
      <c r="AM218" s="179"/>
      <c r="AN218" s="178"/>
      <c r="AO218" s="84"/>
      <c r="AP218" s="178"/>
      <c r="AQ218" s="84"/>
      <c r="AR218" s="178"/>
      <c r="AS218" s="84"/>
      <c r="AT218" s="178"/>
      <c r="AU218" s="84"/>
      <c r="AV218" s="178"/>
      <c r="AW218" s="84"/>
      <c r="AX218" s="178"/>
      <c r="AY218" s="84"/>
      <c r="AZ218" s="178"/>
      <c r="BA218" s="84"/>
      <c r="BB218" s="178"/>
      <c r="BC218" s="84"/>
      <c r="BD218" s="204">
        <f t="shared" si="32"/>
        <v>0</v>
      </c>
      <c r="BE218" s="175" t="e">
        <f t="shared" si="33"/>
        <v>#DIV/0!</v>
      </c>
      <c r="BH218" s="205"/>
      <c r="BI218" s="205"/>
    </row>
    <row r="219" spans="1:64" ht="54.75" customHeight="1" x14ac:dyDescent="0.25">
      <c r="A219" s="710"/>
      <c r="B219" s="720" t="s">
        <v>705</v>
      </c>
      <c r="C219" s="818" t="s">
        <v>511</v>
      </c>
      <c r="D219" s="741"/>
      <c r="E219" s="738"/>
      <c r="F219" s="442">
        <f>+F220+F222+F223+F225+F226</f>
        <v>3569</v>
      </c>
      <c r="G219" s="405">
        <v>0</v>
      </c>
      <c r="H219" s="405">
        <v>0</v>
      </c>
      <c r="I219" s="405">
        <v>0</v>
      </c>
      <c r="J219" s="405">
        <v>302</v>
      </c>
      <c r="K219" s="405">
        <v>304</v>
      </c>
      <c r="L219" s="405">
        <v>304</v>
      </c>
      <c r="M219" s="405">
        <v>302</v>
      </c>
      <c r="N219" s="405">
        <v>301</v>
      </c>
      <c r="O219" s="405">
        <v>300</v>
      </c>
      <c r="P219" s="405">
        <v>300</v>
      </c>
      <c r="Q219" s="405">
        <v>299</v>
      </c>
      <c r="R219" s="405">
        <v>289</v>
      </c>
      <c r="S219" s="405">
        <v>290</v>
      </c>
      <c r="T219" s="405">
        <v>289</v>
      </c>
      <c r="U219" s="405">
        <v>289</v>
      </c>
      <c r="V219" s="109"/>
      <c r="W219" s="109"/>
      <c r="X219" s="109"/>
      <c r="Y219" s="109"/>
      <c r="Z219" s="109"/>
      <c r="AC219" s="176">
        <f>+AE219+AF219+AH219+AJ219+AL219+AN219+AP219+AR219+AT219+AV219+AX219+AZ219+BB219</f>
        <v>0</v>
      </c>
      <c r="AD219" s="177">
        <f>+AG219+AI219+AK219+AM219+AO219+AQ219+AS219+AU219+AW219+AY219+BA219+BC219</f>
        <v>0</v>
      </c>
      <c r="AE219" s="176">
        <v>0</v>
      </c>
      <c r="AF219" s="178"/>
      <c r="AG219" s="179"/>
      <c r="AH219" s="178"/>
      <c r="AI219" s="179"/>
      <c r="AJ219" s="178"/>
      <c r="AK219" s="179"/>
      <c r="AL219" s="178"/>
      <c r="AM219" s="179"/>
      <c r="AN219" s="178"/>
      <c r="AO219" s="84"/>
      <c r="AP219" s="178"/>
      <c r="AQ219" s="84"/>
      <c r="AR219" s="178"/>
      <c r="AS219" s="84"/>
      <c r="AT219" s="178"/>
      <c r="AU219" s="84"/>
      <c r="AV219" s="178"/>
      <c r="AW219" s="84"/>
      <c r="AX219" s="178"/>
      <c r="AY219" s="84"/>
      <c r="AZ219" s="178"/>
      <c r="BA219" s="84"/>
      <c r="BB219" s="178"/>
      <c r="BC219" s="84"/>
      <c r="BD219" s="204">
        <f t="shared" si="32"/>
        <v>0</v>
      </c>
      <c r="BE219" s="175" t="e">
        <f t="shared" si="33"/>
        <v>#DIV/0!</v>
      </c>
      <c r="BH219" s="181">
        <f>+BK219-AC219</f>
        <v>0</v>
      </c>
      <c r="BI219" s="181">
        <f>+BL219-AD219</f>
        <v>0</v>
      </c>
      <c r="BJ219" s="208"/>
      <c r="BK219" s="181"/>
      <c r="BL219" s="181"/>
    </row>
    <row r="220" spans="1:64" ht="42.75" customHeight="1" x14ac:dyDescent="0.3">
      <c r="A220" s="710"/>
      <c r="B220" s="721"/>
      <c r="C220" s="791" t="s">
        <v>706</v>
      </c>
      <c r="D220" s="53" t="s">
        <v>174</v>
      </c>
      <c r="E220" s="9" t="s">
        <v>101</v>
      </c>
      <c r="F220" s="442">
        <f t="shared" ref="F220:F225" si="36">SUM(J220:U220)</f>
        <v>3320</v>
      </c>
      <c r="G220" s="446"/>
      <c r="H220" s="446"/>
      <c r="I220" s="446"/>
      <c r="J220" s="452">
        <v>280</v>
      </c>
      <c r="K220" s="452">
        <v>280</v>
      </c>
      <c r="L220" s="452">
        <v>280</v>
      </c>
      <c r="M220" s="452">
        <v>280</v>
      </c>
      <c r="N220" s="452">
        <v>280</v>
      </c>
      <c r="O220" s="452">
        <v>280</v>
      </c>
      <c r="P220" s="452">
        <v>280</v>
      </c>
      <c r="Q220" s="452">
        <v>280</v>
      </c>
      <c r="R220" s="452">
        <v>270</v>
      </c>
      <c r="S220" s="452">
        <v>270</v>
      </c>
      <c r="T220" s="452">
        <v>270</v>
      </c>
      <c r="U220" s="452">
        <v>270</v>
      </c>
      <c r="Y220" s="277" t="s">
        <v>658</v>
      </c>
      <c r="AC220" s="176"/>
      <c r="AD220" s="177"/>
      <c r="AE220" s="176"/>
      <c r="AF220" s="178"/>
      <c r="AG220" s="179"/>
      <c r="AH220" s="178"/>
      <c r="AI220" s="179"/>
      <c r="AJ220" s="178"/>
      <c r="AK220" s="179"/>
      <c r="AL220" s="178"/>
      <c r="AM220" s="179"/>
      <c r="AN220" s="178"/>
      <c r="AO220" s="84"/>
      <c r="AP220" s="178"/>
      <c r="AQ220" s="84"/>
      <c r="AR220" s="178"/>
      <c r="AS220" s="84"/>
      <c r="AT220" s="178"/>
      <c r="AU220" s="84"/>
      <c r="AV220" s="178"/>
      <c r="AW220" s="84"/>
      <c r="AX220" s="178"/>
      <c r="AY220" s="84"/>
      <c r="AZ220" s="178"/>
      <c r="BA220" s="84"/>
      <c r="BB220" s="178"/>
      <c r="BC220" s="84"/>
      <c r="BD220" s="204">
        <f t="shared" si="32"/>
        <v>0</v>
      </c>
      <c r="BE220" s="175" t="e">
        <f t="shared" si="33"/>
        <v>#DIV/0!</v>
      </c>
      <c r="BH220" s="205"/>
      <c r="BI220" s="205"/>
    </row>
    <row r="221" spans="1:64" ht="30" customHeight="1" x14ac:dyDescent="0.3">
      <c r="A221" s="710"/>
      <c r="B221" s="721"/>
      <c r="C221" s="792"/>
      <c r="D221" s="53" t="s">
        <v>175</v>
      </c>
      <c r="E221" s="9" t="s">
        <v>112</v>
      </c>
      <c r="F221" s="442">
        <f t="shared" si="36"/>
        <v>14</v>
      </c>
      <c r="G221" s="446"/>
      <c r="H221" s="446"/>
      <c r="I221" s="446"/>
      <c r="J221" s="452">
        <v>1</v>
      </c>
      <c r="K221" s="452">
        <v>1</v>
      </c>
      <c r="L221" s="452">
        <v>1</v>
      </c>
      <c r="M221" s="452">
        <v>1</v>
      </c>
      <c r="N221" s="452">
        <v>1</v>
      </c>
      <c r="O221" s="452">
        <v>1</v>
      </c>
      <c r="P221" s="452">
        <v>2</v>
      </c>
      <c r="Q221" s="452">
        <v>2</v>
      </c>
      <c r="R221" s="452">
        <v>1</v>
      </c>
      <c r="S221" s="452">
        <v>1</v>
      </c>
      <c r="T221" s="452">
        <v>1</v>
      </c>
      <c r="U221" s="452">
        <v>1</v>
      </c>
      <c r="AC221" s="176"/>
      <c r="AD221" s="177"/>
      <c r="AE221" s="176"/>
      <c r="AF221" s="178"/>
      <c r="AG221" s="179"/>
      <c r="AH221" s="178"/>
      <c r="AI221" s="179"/>
      <c r="AJ221" s="178"/>
      <c r="AK221" s="84"/>
      <c r="AL221" s="178"/>
      <c r="AM221" s="84"/>
      <c r="AN221" s="178"/>
      <c r="AO221" s="84"/>
      <c r="AP221" s="178"/>
      <c r="AQ221" s="84"/>
      <c r="AR221" s="178"/>
      <c r="AS221" s="84"/>
      <c r="AT221" s="178"/>
      <c r="AU221" s="84"/>
      <c r="AV221" s="178"/>
      <c r="AW221" s="84"/>
      <c r="AX221" s="178"/>
      <c r="AY221" s="84"/>
      <c r="AZ221" s="178"/>
      <c r="BA221" s="84"/>
      <c r="BB221" s="178"/>
      <c r="BC221" s="84"/>
      <c r="BD221" s="204">
        <f t="shared" si="32"/>
        <v>0</v>
      </c>
      <c r="BE221" s="175" t="e">
        <f t="shared" si="33"/>
        <v>#DIV/0!</v>
      </c>
      <c r="BH221" s="205"/>
      <c r="BI221" s="205"/>
    </row>
    <row r="222" spans="1:64" ht="40.5" customHeight="1" x14ac:dyDescent="0.3">
      <c r="A222" s="710"/>
      <c r="B222" s="721"/>
      <c r="C222" s="792"/>
      <c r="D222" s="318" t="s">
        <v>176</v>
      </c>
      <c r="E222" s="9" t="s">
        <v>101</v>
      </c>
      <c r="F222" s="442">
        <f t="shared" si="36"/>
        <v>80</v>
      </c>
      <c r="G222" s="446"/>
      <c r="H222" s="446"/>
      <c r="I222" s="446"/>
      <c r="J222" s="452">
        <v>8</v>
      </c>
      <c r="K222" s="452">
        <v>8</v>
      </c>
      <c r="L222" s="452">
        <v>8</v>
      </c>
      <c r="M222" s="452">
        <v>8</v>
      </c>
      <c r="N222" s="452">
        <v>6</v>
      </c>
      <c r="O222" s="452">
        <v>6</v>
      </c>
      <c r="P222" s="452">
        <v>6</v>
      </c>
      <c r="Q222" s="452">
        <v>6</v>
      </c>
      <c r="R222" s="452">
        <v>6</v>
      </c>
      <c r="S222" s="452">
        <v>6</v>
      </c>
      <c r="T222" s="452">
        <v>6</v>
      </c>
      <c r="U222" s="452">
        <v>6</v>
      </c>
      <c r="AC222" s="176"/>
      <c r="AD222" s="177"/>
      <c r="AE222" s="176"/>
      <c r="AF222" s="178"/>
      <c r="AG222" s="179"/>
      <c r="AH222" s="178"/>
      <c r="AI222" s="179"/>
      <c r="AJ222" s="178"/>
      <c r="AK222" s="84"/>
      <c r="AL222" s="178"/>
      <c r="AM222" s="84"/>
      <c r="AN222" s="178"/>
      <c r="AO222" s="84"/>
      <c r="AP222" s="178"/>
      <c r="AQ222" s="84"/>
      <c r="AR222" s="178"/>
      <c r="AS222" s="84"/>
      <c r="AT222" s="178"/>
      <c r="AU222" s="84"/>
      <c r="AV222" s="178"/>
      <c r="AW222" s="84"/>
      <c r="AX222" s="178"/>
      <c r="AY222" s="84"/>
      <c r="AZ222" s="178"/>
      <c r="BA222" s="84"/>
      <c r="BB222" s="178"/>
      <c r="BC222" s="84"/>
      <c r="BD222" s="204">
        <f t="shared" si="32"/>
        <v>0</v>
      </c>
      <c r="BE222" s="175" t="e">
        <f t="shared" si="33"/>
        <v>#DIV/0!</v>
      </c>
      <c r="BH222" s="205"/>
      <c r="BI222" s="205"/>
    </row>
    <row r="223" spans="1:64" ht="53.25" customHeight="1" x14ac:dyDescent="0.3">
      <c r="A223" s="710"/>
      <c r="B223" s="721"/>
      <c r="C223" s="792"/>
      <c r="D223" s="49" t="s">
        <v>177</v>
      </c>
      <c r="E223" s="20" t="s">
        <v>101</v>
      </c>
      <c r="F223" s="442">
        <f t="shared" si="36"/>
        <v>110</v>
      </c>
      <c r="G223" s="446"/>
      <c r="H223" s="446"/>
      <c r="I223" s="446"/>
      <c r="J223" s="452">
        <v>9</v>
      </c>
      <c r="K223" s="452">
        <v>10</v>
      </c>
      <c r="L223" s="452">
        <v>10</v>
      </c>
      <c r="M223" s="452">
        <v>9</v>
      </c>
      <c r="N223" s="452">
        <v>9</v>
      </c>
      <c r="O223" s="452">
        <v>9</v>
      </c>
      <c r="P223" s="452">
        <v>9</v>
      </c>
      <c r="Q223" s="452">
        <v>9</v>
      </c>
      <c r="R223" s="452">
        <v>9</v>
      </c>
      <c r="S223" s="452">
        <v>9</v>
      </c>
      <c r="T223" s="452">
        <v>9</v>
      </c>
      <c r="U223" s="452">
        <v>9</v>
      </c>
      <c r="AC223" s="176"/>
      <c r="AD223" s="177"/>
      <c r="AE223" s="176"/>
      <c r="AF223" s="178"/>
      <c r="AG223" s="179"/>
      <c r="AH223" s="178"/>
      <c r="AI223" s="179"/>
      <c r="AJ223" s="178"/>
      <c r="AK223" s="84"/>
      <c r="AL223" s="178"/>
      <c r="AM223" s="84"/>
      <c r="AN223" s="178"/>
      <c r="AO223" s="84"/>
      <c r="AP223" s="178"/>
      <c r="AQ223" s="84"/>
      <c r="AR223" s="178"/>
      <c r="AS223" s="84"/>
      <c r="AT223" s="178"/>
      <c r="AU223" s="84"/>
      <c r="AV223" s="178"/>
      <c r="AW223" s="84"/>
      <c r="AX223" s="178"/>
      <c r="AY223" s="84"/>
      <c r="AZ223" s="178"/>
      <c r="BA223" s="84"/>
      <c r="BB223" s="178"/>
      <c r="BC223" s="84"/>
      <c r="BD223" s="204">
        <f t="shared" si="32"/>
        <v>0</v>
      </c>
      <c r="BE223" s="175" t="e">
        <f t="shared" si="33"/>
        <v>#DIV/0!</v>
      </c>
      <c r="BH223" s="205"/>
      <c r="BI223" s="205"/>
    </row>
    <row r="224" spans="1:64" ht="36" customHeight="1" x14ac:dyDescent="0.3">
      <c r="A224" s="710"/>
      <c r="B224" s="721"/>
      <c r="C224" s="792"/>
      <c r="D224" s="49" t="s">
        <v>178</v>
      </c>
      <c r="E224" s="20" t="s">
        <v>112</v>
      </c>
      <c r="F224" s="442">
        <f t="shared" si="36"/>
        <v>5</v>
      </c>
      <c r="G224" s="446"/>
      <c r="H224" s="446"/>
      <c r="I224" s="446"/>
      <c r="J224" s="452">
        <v>0</v>
      </c>
      <c r="K224" s="452">
        <v>1</v>
      </c>
      <c r="L224" s="452">
        <v>1</v>
      </c>
      <c r="M224" s="452">
        <v>0</v>
      </c>
      <c r="N224" s="452">
        <v>1</v>
      </c>
      <c r="O224" s="452">
        <v>0</v>
      </c>
      <c r="P224" s="452">
        <v>1</v>
      </c>
      <c r="Q224" s="452">
        <v>0</v>
      </c>
      <c r="R224" s="452">
        <v>0</v>
      </c>
      <c r="S224" s="452">
        <v>1</v>
      </c>
      <c r="T224" s="452">
        <v>0</v>
      </c>
      <c r="U224" s="452">
        <v>0</v>
      </c>
      <c r="AC224" s="176"/>
      <c r="AD224" s="177"/>
      <c r="AE224" s="176"/>
      <c r="AF224" s="178"/>
      <c r="AG224" s="179"/>
      <c r="AH224" s="178"/>
      <c r="AI224" s="179"/>
      <c r="AJ224" s="178"/>
      <c r="AK224" s="84"/>
      <c r="AL224" s="178"/>
      <c r="AM224" s="84"/>
      <c r="AN224" s="178"/>
      <c r="AO224" s="84"/>
      <c r="AP224" s="178"/>
      <c r="AQ224" s="84"/>
      <c r="AR224" s="178"/>
      <c r="AS224" s="84"/>
      <c r="AT224" s="178"/>
      <c r="AU224" s="84"/>
      <c r="AV224" s="178"/>
      <c r="AW224" s="84"/>
      <c r="AX224" s="178"/>
      <c r="AY224" s="84"/>
      <c r="AZ224" s="178"/>
      <c r="BA224" s="84"/>
      <c r="BB224" s="178"/>
      <c r="BC224" s="84"/>
      <c r="BD224" s="204">
        <f t="shared" si="32"/>
        <v>0</v>
      </c>
      <c r="BE224" s="175" t="e">
        <f t="shared" si="33"/>
        <v>#DIV/0!</v>
      </c>
      <c r="BH224" s="205"/>
      <c r="BI224" s="205"/>
    </row>
    <row r="225" spans="1:64" ht="38.25" customHeight="1" x14ac:dyDescent="0.3">
      <c r="A225" s="710"/>
      <c r="B225" s="721"/>
      <c r="C225" s="792"/>
      <c r="D225" s="49" t="s">
        <v>179</v>
      </c>
      <c r="E225" s="20" t="s">
        <v>101</v>
      </c>
      <c r="F225" s="442">
        <f t="shared" si="36"/>
        <v>5</v>
      </c>
      <c r="G225" s="446"/>
      <c r="H225" s="446"/>
      <c r="I225" s="446"/>
      <c r="J225" s="452">
        <v>0</v>
      </c>
      <c r="K225" s="452">
        <v>1</v>
      </c>
      <c r="L225" s="452">
        <v>1</v>
      </c>
      <c r="M225" s="452">
        <v>0</v>
      </c>
      <c r="N225" s="452">
        <v>1</v>
      </c>
      <c r="O225" s="452">
        <v>0</v>
      </c>
      <c r="P225" s="452">
        <v>1</v>
      </c>
      <c r="Q225" s="452">
        <v>0</v>
      </c>
      <c r="R225" s="452">
        <v>0</v>
      </c>
      <c r="S225" s="452">
        <v>1</v>
      </c>
      <c r="T225" s="452">
        <v>0</v>
      </c>
      <c r="U225" s="452">
        <v>0</v>
      </c>
      <c r="AC225" s="176"/>
      <c r="AD225" s="177"/>
      <c r="AE225" s="176"/>
      <c r="AF225" s="178"/>
      <c r="AG225" s="179"/>
      <c r="AH225" s="178"/>
      <c r="AI225" s="179"/>
      <c r="AJ225" s="178"/>
      <c r="AK225" s="84"/>
      <c r="AL225" s="178"/>
      <c r="AM225" s="84"/>
      <c r="AN225" s="178"/>
      <c r="AO225" s="84"/>
      <c r="AP225" s="178"/>
      <c r="AQ225" s="84"/>
      <c r="AR225" s="178"/>
      <c r="AS225" s="84"/>
      <c r="AT225" s="178"/>
      <c r="AU225" s="84"/>
      <c r="AV225" s="178"/>
      <c r="AW225" s="84"/>
      <c r="AX225" s="178"/>
      <c r="AY225" s="84"/>
      <c r="AZ225" s="178"/>
      <c r="BA225" s="84"/>
      <c r="BB225" s="178"/>
      <c r="BC225" s="84"/>
      <c r="BD225" s="204">
        <f t="shared" si="32"/>
        <v>0</v>
      </c>
      <c r="BE225" s="175" t="e">
        <f t="shared" si="33"/>
        <v>#DIV/0!</v>
      </c>
      <c r="BH225" s="205"/>
      <c r="BI225" s="205"/>
    </row>
    <row r="226" spans="1:64" ht="41.25" customHeight="1" x14ac:dyDescent="0.3">
      <c r="A226" s="710"/>
      <c r="B226" s="721"/>
      <c r="C226" s="792"/>
      <c r="D226" s="328" t="s">
        <v>532</v>
      </c>
      <c r="E226" s="41" t="s">
        <v>101</v>
      </c>
      <c r="F226" s="442">
        <f t="shared" ref="F226" si="37">SUM(J226:U226)</f>
        <v>54</v>
      </c>
      <c r="G226" s="446"/>
      <c r="H226" s="446"/>
      <c r="I226" s="446"/>
      <c r="J226" s="452">
        <v>5</v>
      </c>
      <c r="K226" s="452">
        <v>5</v>
      </c>
      <c r="L226" s="452">
        <v>5</v>
      </c>
      <c r="M226" s="452">
        <v>5</v>
      </c>
      <c r="N226" s="452">
        <v>5</v>
      </c>
      <c r="O226" s="452">
        <v>5</v>
      </c>
      <c r="P226" s="452">
        <v>4</v>
      </c>
      <c r="Q226" s="452">
        <v>4</v>
      </c>
      <c r="R226" s="452">
        <v>4</v>
      </c>
      <c r="S226" s="452">
        <v>4</v>
      </c>
      <c r="T226" s="452">
        <v>4</v>
      </c>
      <c r="U226" s="452">
        <v>4</v>
      </c>
      <c r="AA226" s="225" t="s">
        <v>638</v>
      </c>
      <c r="AB226" s="226">
        <f>SUM(AD207:AD219)</f>
        <v>0</v>
      </c>
      <c r="AC226" s="264"/>
      <c r="AD226" s="260"/>
      <c r="AE226" s="264"/>
      <c r="AF226" s="178"/>
      <c r="AG226" s="84"/>
      <c r="AH226" s="178"/>
      <c r="AI226" s="179"/>
      <c r="AJ226" s="178"/>
      <c r="AK226" s="84"/>
      <c r="AL226" s="178"/>
      <c r="AM226" s="84"/>
      <c r="AN226" s="178"/>
      <c r="AO226" s="84"/>
      <c r="AP226" s="178"/>
      <c r="AQ226" s="84"/>
      <c r="AR226" s="178"/>
      <c r="AS226" s="84"/>
      <c r="AT226" s="178"/>
      <c r="AU226" s="84"/>
      <c r="AV226" s="178"/>
      <c r="AW226" s="84"/>
      <c r="AX226" s="178"/>
      <c r="AY226" s="84"/>
      <c r="AZ226" s="178"/>
      <c r="BA226" s="84"/>
      <c r="BB226" s="178"/>
      <c r="BC226" s="84"/>
      <c r="BD226" s="204">
        <f t="shared" si="32"/>
        <v>0</v>
      </c>
      <c r="BE226" s="175" t="e">
        <f t="shared" si="33"/>
        <v>#DIV/0!</v>
      </c>
      <c r="BH226" s="205"/>
      <c r="BI226" s="205"/>
    </row>
    <row r="227" spans="1:64" ht="44.25" customHeight="1" x14ac:dyDescent="0.25">
      <c r="A227" s="772" t="s">
        <v>590</v>
      </c>
      <c r="B227" s="763"/>
      <c r="C227" s="763"/>
      <c r="D227" s="763"/>
      <c r="E227" s="763"/>
      <c r="F227" s="764"/>
      <c r="G227" s="474"/>
      <c r="H227" s="113"/>
      <c r="I227" s="112"/>
      <c r="J227" s="113"/>
      <c r="K227" s="113"/>
      <c r="L227" s="113"/>
      <c r="M227" s="113"/>
      <c r="N227" s="113"/>
      <c r="O227" s="113"/>
      <c r="P227" s="113"/>
      <c r="Q227" s="113"/>
      <c r="R227" s="113"/>
      <c r="S227" s="113"/>
      <c r="T227" s="113"/>
      <c r="U227" s="113"/>
      <c r="AC227" s="89"/>
      <c r="AD227" s="213"/>
      <c r="AE227" s="89"/>
      <c r="AF227" s="89"/>
      <c r="AG227" s="89"/>
      <c r="AH227" s="89"/>
      <c r="AI227" s="213"/>
      <c r="AJ227" s="89"/>
      <c r="AK227" s="89"/>
      <c r="AL227" s="89"/>
      <c r="AM227" s="89"/>
      <c r="AN227" s="89"/>
      <c r="AO227" s="89"/>
      <c r="AP227" s="89"/>
      <c r="AQ227" s="89"/>
      <c r="AR227" s="89"/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213"/>
      <c r="BE227" s="213"/>
      <c r="BH227" s="205"/>
      <c r="BI227" s="205"/>
    </row>
    <row r="228" spans="1:64" x14ac:dyDescent="0.3">
      <c r="A228" s="16"/>
      <c r="B228" s="10"/>
      <c r="C228" s="16"/>
      <c r="D228" s="16"/>
      <c r="E228" s="17"/>
      <c r="F228" s="111"/>
      <c r="G228" s="112"/>
      <c r="H228" s="112"/>
      <c r="I228" s="112"/>
      <c r="AD228" s="213"/>
      <c r="AE228" s="89"/>
      <c r="AF228" s="89"/>
      <c r="AG228" s="89"/>
      <c r="AH228" s="89"/>
      <c r="AI228" s="213"/>
      <c r="AJ228" s="89"/>
      <c r="AK228" s="89"/>
      <c r="AL228" s="89"/>
      <c r="AM228" s="89"/>
      <c r="AN228" s="89"/>
      <c r="AO228" s="89"/>
      <c r="AP228" s="89"/>
      <c r="AQ228" s="89"/>
      <c r="AR228" s="89"/>
      <c r="AS228" s="89"/>
      <c r="AT228" s="89"/>
      <c r="AU228" s="89"/>
      <c r="AV228" s="89"/>
      <c r="AW228" s="89"/>
      <c r="AX228" s="89"/>
      <c r="AY228" s="89"/>
      <c r="AZ228" s="89"/>
      <c r="BA228" s="89"/>
      <c r="BB228" s="89"/>
      <c r="BC228" s="89"/>
      <c r="BD228" s="213"/>
      <c r="BE228" s="213"/>
      <c r="BH228" s="205"/>
      <c r="BI228" s="205"/>
    </row>
    <row r="229" spans="1:64" x14ac:dyDescent="0.3">
      <c r="A229" s="16"/>
      <c r="B229" s="10"/>
      <c r="C229" s="16"/>
      <c r="D229" s="16"/>
      <c r="E229" s="17"/>
      <c r="F229" s="111"/>
      <c r="G229" s="112"/>
      <c r="H229" s="112"/>
      <c r="I229" s="112"/>
      <c r="AD229" s="213"/>
      <c r="AE229" s="89"/>
      <c r="AF229" s="89"/>
      <c r="AG229" s="89"/>
      <c r="AH229" s="89"/>
      <c r="AI229" s="213"/>
      <c r="AJ229" s="89"/>
      <c r="AK229" s="89"/>
      <c r="AL229" s="89"/>
      <c r="AM229" s="89"/>
      <c r="AN229" s="89"/>
      <c r="AO229" s="89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213"/>
      <c r="BE229" s="213"/>
      <c r="BH229" s="205"/>
      <c r="BI229" s="205"/>
    </row>
    <row r="230" spans="1:64" x14ac:dyDescent="0.25">
      <c r="A230" s="16"/>
      <c r="B230" s="10"/>
      <c r="C230" s="16"/>
      <c r="D230" s="16"/>
      <c r="E230" s="17"/>
      <c r="F230" s="111"/>
      <c r="G230" s="112"/>
      <c r="H230" s="112"/>
      <c r="I230" s="112"/>
      <c r="J230" s="113"/>
      <c r="K230" s="113"/>
      <c r="L230" s="113"/>
      <c r="M230" s="113"/>
      <c r="N230" s="113"/>
      <c r="O230" s="113"/>
      <c r="P230" s="113"/>
      <c r="Q230" s="113"/>
      <c r="R230" s="113"/>
      <c r="S230" s="113"/>
      <c r="T230" s="113"/>
      <c r="U230" s="113"/>
      <c r="Y230" s="44"/>
      <c r="AC230" s="89"/>
      <c r="AD230" s="213"/>
      <c r="AE230" s="89"/>
      <c r="AF230" s="89"/>
      <c r="AG230" s="89"/>
      <c r="AH230" s="89"/>
      <c r="AI230" s="213"/>
      <c r="AJ230" s="89"/>
      <c r="AK230" s="89"/>
      <c r="AL230" s="89"/>
      <c r="AM230" s="89"/>
      <c r="AN230" s="89"/>
      <c r="AO230" s="89"/>
      <c r="AP230" s="89"/>
      <c r="AQ230" s="89"/>
      <c r="AR230" s="89"/>
      <c r="AS230" s="89"/>
      <c r="AT230" s="89"/>
      <c r="AU230" s="89"/>
      <c r="AV230" s="89"/>
      <c r="AW230" s="89"/>
      <c r="AX230" s="89"/>
      <c r="AY230" s="89"/>
      <c r="AZ230" s="89"/>
      <c r="BA230" s="89"/>
      <c r="BB230" s="89"/>
      <c r="BC230" s="89"/>
      <c r="BD230" s="213"/>
      <c r="BE230" s="213"/>
      <c r="BH230" s="205"/>
      <c r="BI230" s="205"/>
    </row>
    <row r="231" spans="1:64" x14ac:dyDescent="0.25">
      <c r="A231" s="16"/>
      <c r="B231" s="15"/>
      <c r="C231" s="16"/>
      <c r="D231" s="16"/>
      <c r="E231" s="17"/>
      <c r="F231" s="111"/>
      <c r="G231" s="112"/>
      <c r="H231" s="112"/>
      <c r="I231" s="112"/>
      <c r="J231" s="113"/>
      <c r="K231" s="113"/>
      <c r="L231" s="113"/>
      <c r="M231" s="113"/>
      <c r="N231" s="113"/>
      <c r="O231" s="113"/>
      <c r="P231" s="113"/>
      <c r="Q231" s="113"/>
      <c r="R231" s="113"/>
      <c r="S231" s="113"/>
      <c r="T231" s="113"/>
      <c r="U231" s="113"/>
      <c r="Y231" s="44"/>
      <c r="AC231" s="89"/>
      <c r="AD231" s="213"/>
      <c r="AE231" s="89"/>
      <c r="AF231" s="89"/>
      <c r="AG231" s="89"/>
      <c r="AH231" s="89"/>
      <c r="AI231" s="213"/>
      <c r="AJ231" s="89"/>
      <c r="AK231" s="89"/>
      <c r="AL231" s="89"/>
      <c r="AM231" s="89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89"/>
      <c r="AY231" s="89"/>
      <c r="AZ231" s="89"/>
      <c r="BA231" s="89"/>
      <c r="BB231" s="89"/>
      <c r="BC231" s="89"/>
      <c r="BD231" s="213"/>
      <c r="BE231" s="213"/>
      <c r="BH231" s="205"/>
      <c r="BI231" s="205"/>
    </row>
    <row r="232" spans="1:64" ht="27" customHeight="1" x14ac:dyDescent="0.25">
      <c r="A232" s="18" t="s">
        <v>9</v>
      </c>
      <c r="B232" s="534" t="s">
        <v>10</v>
      </c>
      <c r="C232" s="534"/>
      <c r="D232" s="534"/>
      <c r="E232" s="534"/>
      <c r="F232" s="534"/>
      <c r="G232" s="534"/>
      <c r="H232" s="534"/>
      <c r="I232" s="114"/>
      <c r="J232" s="115"/>
      <c r="K232" s="115"/>
      <c r="L232" s="115"/>
      <c r="M232" s="115"/>
      <c r="N232" s="115"/>
      <c r="O232" s="115"/>
      <c r="P232" s="115"/>
      <c r="Q232" s="115"/>
      <c r="R232" s="115"/>
      <c r="S232" s="115"/>
      <c r="T232" s="115"/>
      <c r="U232" s="115"/>
      <c r="AC232" s="89"/>
      <c r="AD232" s="213"/>
      <c r="AE232" s="89"/>
      <c r="AF232" s="89"/>
      <c r="AG232" s="89"/>
      <c r="AH232" s="89"/>
      <c r="AI232" s="213"/>
      <c r="AJ232" s="89"/>
      <c r="AK232" s="89"/>
      <c r="AL232" s="89"/>
      <c r="AM232" s="89"/>
      <c r="AN232" s="89"/>
      <c r="AO232" s="89"/>
      <c r="AP232" s="89"/>
      <c r="AQ232" s="89"/>
      <c r="AR232" s="89"/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213"/>
      <c r="BE232" s="213"/>
      <c r="BH232" s="205"/>
      <c r="BI232" s="205"/>
    </row>
    <row r="233" spans="1:64" ht="25.5" customHeight="1" x14ac:dyDescent="0.25">
      <c r="A233" s="16"/>
      <c r="B233" s="406" t="s">
        <v>96</v>
      </c>
      <c r="C233" s="534" t="s">
        <v>835</v>
      </c>
      <c r="D233" s="534"/>
      <c r="E233" s="534"/>
      <c r="F233" s="534"/>
      <c r="G233" s="534"/>
      <c r="H233" s="534"/>
      <c r="I233" s="114"/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Y233" s="44"/>
      <c r="BH233" s="205"/>
      <c r="BI233" s="205"/>
    </row>
    <row r="234" spans="1:64" ht="21.75" customHeight="1" x14ac:dyDescent="0.25">
      <c r="A234" s="743" t="s">
        <v>12</v>
      </c>
      <c r="B234" s="746" t="s">
        <v>13</v>
      </c>
      <c r="C234" s="746" t="s">
        <v>14</v>
      </c>
      <c r="D234" s="749" t="s">
        <v>434</v>
      </c>
      <c r="E234" s="749" t="s">
        <v>16</v>
      </c>
      <c r="F234" s="735" t="s">
        <v>924</v>
      </c>
      <c r="G234" s="738" t="s">
        <v>433</v>
      </c>
      <c r="H234" s="739"/>
      <c r="I234" s="739"/>
      <c r="J234" s="740" t="s">
        <v>922</v>
      </c>
      <c r="K234" s="740"/>
      <c r="L234" s="740"/>
      <c r="M234" s="740"/>
      <c r="N234" s="740"/>
      <c r="O234" s="740"/>
      <c r="P234" s="740"/>
      <c r="Q234" s="740"/>
      <c r="R234" s="740"/>
      <c r="S234" s="740"/>
      <c r="T234" s="740"/>
      <c r="U234" s="740"/>
      <c r="Y234" s="44"/>
      <c r="AC234" s="604" t="s">
        <v>640</v>
      </c>
      <c r="AD234" s="166"/>
      <c r="AE234" s="604" t="s">
        <v>640</v>
      </c>
      <c r="AF234" s="599" t="s">
        <v>612</v>
      </c>
      <c r="AG234" s="680"/>
      <c r="AH234" s="680"/>
      <c r="AI234" s="680"/>
      <c r="AJ234" s="680"/>
      <c r="AK234" s="680"/>
      <c r="AL234" s="680"/>
      <c r="AM234" s="680"/>
      <c r="AN234" s="680"/>
      <c r="AO234" s="680"/>
      <c r="AP234" s="680"/>
      <c r="AQ234" s="680"/>
      <c r="AR234" s="680"/>
      <c r="AS234" s="680"/>
      <c r="AT234" s="680"/>
      <c r="AU234" s="680"/>
      <c r="AV234" s="680"/>
      <c r="AW234" s="680"/>
      <c r="AX234" s="680"/>
      <c r="AY234" s="680"/>
      <c r="AZ234" s="680"/>
      <c r="BA234" s="680"/>
      <c r="BB234" s="600"/>
      <c r="BC234" s="167"/>
      <c r="BD234" s="168"/>
      <c r="BE234" s="168"/>
      <c r="BH234" s="205"/>
      <c r="BI234" s="205"/>
    </row>
    <row r="235" spans="1:64" ht="27.75" customHeight="1" x14ac:dyDescent="0.25">
      <c r="A235" s="744"/>
      <c r="B235" s="747"/>
      <c r="C235" s="747"/>
      <c r="D235" s="749"/>
      <c r="E235" s="749"/>
      <c r="F235" s="736"/>
      <c r="G235" s="741" t="s">
        <v>923</v>
      </c>
      <c r="H235" s="741"/>
      <c r="I235" s="738"/>
      <c r="J235" s="740" t="s">
        <v>526</v>
      </c>
      <c r="K235" s="740"/>
      <c r="L235" s="740"/>
      <c r="M235" s="740"/>
      <c r="N235" s="740"/>
      <c r="O235" s="740"/>
      <c r="P235" s="740"/>
      <c r="Q235" s="740"/>
      <c r="R235" s="740"/>
      <c r="S235" s="740"/>
      <c r="T235" s="740"/>
      <c r="U235" s="740"/>
      <c r="Y235" s="44"/>
      <c r="AC235" s="605"/>
      <c r="AD235" s="171"/>
      <c r="AE235" s="605"/>
      <c r="AF235" s="599" t="s">
        <v>600</v>
      </c>
      <c r="AG235" s="600"/>
      <c r="AH235" s="599" t="s">
        <v>601</v>
      </c>
      <c r="AI235" s="600"/>
      <c r="AJ235" s="599" t="s">
        <v>602</v>
      </c>
      <c r="AK235" s="600"/>
      <c r="AL235" s="599" t="s">
        <v>603</v>
      </c>
      <c r="AM235" s="600"/>
      <c r="AN235" s="599" t="s">
        <v>604</v>
      </c>
      <c r="AO235" s="600"/>
      <c r="AP235" s="599" t="s">
        <v>605</v>
      </c>
      <c r="AQ235" s="600"/>
      <c r="AR235" s="599" t="s">
        <v>606</v>
      </c>
      <c r="AS235" s="600"/>
      <c r="AT235" s="599" t="s">
        <v>607</v>
      </c>
      <c r="AU235" s="600"/>
      <c r="AV235" s="599" t="s">
        <v>608</v>
      </c>
      <c r="AW235" s="600"/>
      <c r="AX235" s="599" t="s">
        <v>609</v>
      </c>
      <c r="AY235" s="600"/>
      <c r="AZ235" s="599" t="s">
        <v>610</v>
      </c>
      <c r="BA235" s="600"/>
      <c r="BB235" s="599" t="s">
        <v>611</v>
      </c>
      <c r="BC235" s="600"/>
      <c r="BD235" s="682" t="s">
        <v>614</v>
      </c>
      <c r="BE235" s="683" t="s">
        <v>613</v>
      </c>
      <c r="BH235" s="205"/>
      <c r="BI235" s="205"/>
    </row>
    <row r="236" spans="1:64" ht="27" customHeight="1" x14ac:dyDescent="0.25">
      <c r="A236" s="744"/>
      <c r="B236" s="747"/>
      <c r="C236" s="747"/>
      <c r="D236" s="749"/>
      <c r="E236" s="749"/>
      <c r="F236" s="736"/>
      <c r="G236" s="733">
        <v>2025</v>
      </c>
      <c r="H236" s="733">
        <v>2026</v>
      </c>
      <c r="I236" s="733">
        <v>2027</v>
      </c>
      <c r="J236" s="401"/>
      <c r="K236" s="401"/>
      <c r="L236" s="401"/>
      <c r="M236" s="401"/>
      <c r="N236" s="401"/>
      <c r="O236" s="401"/>
      <c r="P236" s="401"/>
      <c r="Q236" s="401"/>
      <c r="R236" s="401"/>
      <c r="S236" s="401"/>
      <c r="T236" s="401"/>
      <c r="U236" s="401"/>
      <c r="Y236" s="44"/>
      <c r="AC236" s="605"/>
      <c r="AD236" s="171"/>
      <c r="AE236" s="605"/>
      <c r="AF236" s="598" t="s">
        <v>615</v>
      </c>
      <c r="AG236" s="596" t="s">
        <v>616</v>
      </c>
      <c r="AH236" s="598" t="s">
        <v>615</v>
      </c>
      <c r="AI236" s="596" t="s">
        <v>616</v>
      </c>
      <c r="AJ236" s="598" t="s">
        <v>615</v>
      </c>
      <c r="AK236" s="596" t="s">
        <v>616</v>
      </c>
      <c r="AL236" s="598" t="s">
        <v>615</v>
      </c>
      <c r="AM236" s="596" t="s">
        <v>616</v>
      </c>
      <c r="AN236" s="598" t="s">
        <v>615</v>
      </c>
      <c r="AO236" s="596" t="s">
        <v>616</v>
      </c>
      <c r="AP236" s="598" t="s">
        <v>615</v>
      </c>
      <c r="AQ236" s="596" t="s">
        <v>616</v>
      </c>
      <c r="AR236" s="598" t="s">
        <v>615</v>
      </c>
      <c r="AS236" s="596" t="s">
        <v>616</v>
      </c>
      <c r="AT236" s="598" t="s">
        <v>615</v>
      </c>
      <c r="AU236" s="596" t="s">
        <v>616</v>
      </c>
      <c r="AV236" s="598" t="s">
        <v>615</v>
      </c>
      <c r="AW236" s="596" t="s">
        <v>616</v>
      </c>
      <c r="AX236" s="598" t="s">
        <v>615</v>
      </c>
      <c r="AY236" s="596" t="s">
        <v>616</v>
      </c>
      <c r="AZ236" s="598" t="s">
        <v>615</v>
      </c>
      <c r="BA236" s="596" t="s">
        <v>616</v>
      </c>
      <c r="BB236" s="598" t="s">
        <v>615</v>
      </c>
      <c r="BC236" s="596" t="s">
        <v>616</v>
      </c>
      <c r="BD236" s="682"/>
      <c r="BE236" s="683"/>
      <c r="BH236" s="205"/>
      <c r="BI236" s="205"/>
    </row>
    <row r="237" spans="1:64" ht="51" customHeight="1" x14ac:dyDescent="0.25">
      <c r="A237" s="745"/>
      <c r="B237" s="748"/>
      <c r="C237" s="748"/>
      <c r="D237" s="749"/>
      <c r="E237" s="749"/>
      <c r="F237" s="737"/>
      <c r="G237" s="750"/>
      <c r="H237" s="750"/>
      <c r="I237" s="750"/>
      <c r="J237" s="443" t="s">
        <v>499</v>
      </c>
      <c r="K237" s="443" t="s">
        <v>500</v>
      </c>
      <c r="L237" s="443" t="s">
        <v>501</v>
      </c>
      <c r="M237" s="443" t="s">
        <v>502</v>
      </c>
      <c r="N237" s="443" t="s">
        <v>503</v>
      </c>
      <c r="O237" s="443" t="s">
        <v>504</v>
      </c>
      <c r="P237" s="443" t="s">
        <v>505</v>
      </c>
      <c r="Q237" s="443" t="s">
        <v>506</v>
      </c>
      <c r="R237" s="443" t="s">
        <v>507</v>
      </c>
      <c r="S237" s="443" t="s">
        <v>508</v>
      </c>
      <c r="T237" s="443" t="s">
        <v>509</v>
      </c>
      <c r="U237" s="443" t="s">
        <v>510</v>
      </c>
      <c r="Y237" s="44"/>
      <c r="AC237" s="606"/>
      <c r="AD237" s="174"/>
      <c r="AE237" s="606"/>
      <c r="AF237" s="598"/>
      <c r="AG237" s="597"/>
      <c r="AH237" s="598"/>
      <c r="AI237" s="597"/>
      <c r="AJ237" s="598"/>
      <c r="AK237" s="597"/>
      <c r="AL237" s="598"/>
      <c r="AM237" s="597"/>
      <c r="AN237" s="598"/>
      <c r="AO237" s="597"/>
      <c r="AP237" s="598"/>
      <c r="AQ237" s="597"/>
      <c r="AR237" s="598"/>
      <c r="AS237" s="597"/>
      <c r="AT237" s="598"/>
      <c r="AU237" s="597"/>
      <c r="AV237" s="598"/>
      <c r="AW237" s="597"/>
      <c r="AX237" s="598"/>
      <c r="AY237" s="597"/>
      <c r="AZ237" s="598"/>
      <c r="BA237" s="597"/>
      <c r="BB237" s="598"/>
      <c r="BC237" s="597"/>
      <c r="BD237" s="682"/>
      <c r="BE237" s="683"/>
      <c r="BH237" s="205"/>
      <c r="BI237" s="205"/>
    </row>
    <row r="238" spans="1:64" ht="50.25" customHeight="1" x14ac:dyDescent="0.25">
      <c r="A238" s="778" t="s">
        <v>585</v>
      </c>
      <c r="B238" s="708" t="s">
        <v>446</v>
      </c>
      <c r="C238" s="770" t="s">
        <v>712</v>
      </c>
      <c r="D238" s="404" t="s">
        <v>439</v>
      </c>
      <c r="E238" s="404"/>
      <c r="F238" s="442">
        <f t="shared" ref="F238" si="38">+F239</f>
        <v>4</v>
      </c>
      <c r="G238" s="405">
        <v>4</v>
      </c>
      <c r="H238" s="405">
        <v>4</v>
      </c>
      <c r="I238" s="405">
        <v>4</v>
      </c>
      <c r="J238" s="405">
        <v>0</v>
      </c>
      <c r="K238" s="405">
        <v>0</v>
      </c>
      <c r="L238" s="405">
        <v>0</v>
      </c>
      <c r="M238" s="405">
        <v>1</v>
      </c>
      <c r="N238" s="405">
        <v>0</v>
      </c>
      <c r="O238" s="405">
        <v>0</v>
      </c>
      <c r="P238" s="405">
        <v>1</v>
      </c>
      <c r="Q238" s="405">
        <v>0</v>
      </c>
      <c r="R238" s="405">
        <v>0</v>
      </c>
      <c r="S238" s="405">
        <v>1</v>
      </c>
      <c r="T238" s="405">
        <v>0</v>
      </c>
      <c r="U238" s="405">
        <v>1</v>
      </c>
      <c r="Y238" s="44"/>
      <c r="AC238" s="176">
        <f>+AE238+AF238+AH238+AJ238+AL238+AN238+AP238+AR238+AT238+AV238+AX238+AZ238+BB238</f>
        <v>51000</v>
      </c>
      <c r="AD238" s="177">
        <f>+AG238+AI238+AK238+AM238+AO238+AQ238+AS238+AU238+AW238+AY238+BA238+BC238</f>
        <v>0</v>
      </c>
      <c r="AE238" s="176">
        <v>51000</v>
      </c>
      <c r="AF238" s="178"/>
      <c r="AG238" s="179"/>
      <c r="AH238" s="178"/>
      <c r="AI238" s="179"/>
      <c r="AJ238" s="178"/>
      <c r="AK238" s="179"/>
      <c r="AL238" s="178"/>
      <c r="AM238" s="179"/>
      <c r="AN238" s="178"/>
      <c r="AO238" s="84"/>
      <c r="AP238" s="178"/>
      <c r="AQ238" s="84"/>
      <c r="AR238" s="178"/>
      <c r="AS238" s="84"/>
      <c r="AT238" s="178"/>
      <c r="AU238" s="84"/>
      <c r="AV238" s="178"/>
      <c r="AW238" s="84"/>
      <c r="AX238" s="178"/>
      <c r="AY238" s="84"/>
      <c r="AZ238" s="178"/>
      <c r="BA238" s="84"/>
      <c r="BB238" s="178"/>
      <c r="BC238" s="84"/>
      <c r="BD238" s="204">
        <f t="shared" ref="BD238:BD295" si="39">+AG238+AI238+AK238+AM238+AO238+AQ238+AS238+AU238+AW238+AY238+BA238+BC238</f>
        <v>0</v>
      </c>
      <c r="BE238" s="175">
        <f t="shared" ref="BE238:BE295" si="40">+BD238/AC238*100</f>
        <v>0</v>
      </c>
      <c r="BH238" s="181">
        <f>+BK238-AC238</f>
        <v>-51000</v>
      </c>
      <c r="BI238" s="181">
        <f>+BL238-AD238</f>
        <v>0</v>
      </c>
      <c r="BJ238" s="208"/>
      <c r="BK238" s="181"/>
      <c r="BL238" s="181"/>
    </row>
    <row r="239" spans="1:64" ht="39.75" customHeight="1" x14ac:dyDescent="0.25">
      <c r="A239" s="714"/>
      <c r="B239" s="708"/>
      <c r="C239" s="770"/>
      <c r="D239" s="13" t="s">
        <v>98</v>
      </c>
      <c r="E239" s="9" t="s">
        <v>99</v>
      </c>
      <c r="F239" s="442">
        <f>SUM(J239:U239)</f>
        <v>4</v>
      </c>
      <c r="G239" s="405">
        <v>4</v>
      </c>
      <c r="H239" s="405">
        <v>4</v>
      </c>
      <c r="I239" s="405">
        <v>4</v>
      </c>
      <c r="J239" s="445">
        <v>0</v>
      </c>
      <c r="K239" s="445">
        <v>0</v>
      </c>
      <c r="L239" s="445">
        <v>0</v>
      </c>
      <c r="M239" s="445">
        <v>1</v>
      </c>
      <c r="N239" s="445">
        <v>0</v>
      </c>
      <c r="O239" s="445">
        <v>0</v>
      </c>
      <c r="P239" s="445">
        <v>1</v>
      </c>
      <c r="Q239" s="445">
        <v>0</v>
      </c>
      <c r="R239" s="445">
        <v>0</v>
      </c>
      <c r="S239" s="445">
        <v>1</v>
      </c>
      <c r="T239" s="445">
        <v>0</v>
      </c>
      <c r="U239" s="445">
        <v>1</v>
      </c>
      <c r="Y239" s="44"/>
      <c r="AC239" s="176"/>
      <c r="AD239" s="177"/>
      <c r="AE239" s="176"/>
      <c r="AF239" s="178"/>
      <c r="AG239" s="179"/>
      <c r="AH239" s="178"/>
      <c r="AI239" s="179"/>
      <c r="AJ239" s="178"/>
      <c r="AK239" s="179"/>
      <c r="AL239" s="178"/>
      <c r="AM239" s="179"/>
      <c r="AN239" s="178"/>
      <c r="AO239" s="84"/>
      <c r="AP239" s="178"/>
      <c r="AQ239" s="84"/>
      <c r="AR239" s="178"/>
      <c r="AS239" s="84"/>
      <c r="AT239" s="178"/>
      <c r="AU239" s="84"/>
      <c r="AV239" s="178"/>
      <c r="AW239" s="84"/>
      <c r="AX239" s="178"/>
      <c r="AY239" s="84"/>
      <c r="AZ239" s="178"/>
      <c r="BA239" s="84"/>
      <c r="BB239" s="178"/>
      <c r="BC239" s="84"/>
      <c r="BD239" s="204">
        <f t="shared" si="39"/>
        <v>0</v>
      </c>
      <c r="BE239" s="175" t="e">
        <f t="shared" si="40"/>
        <v>#DIV/0!</v>
      </c>
      <c r="BH239" s="205"/>
      <c r="BI239" s="205"/>
    </row>
    <row r="240" spans="1:64" ht="42.75" customHeight="1" x14ac:dyDescent="0.25">
      <c r="A240" s="714"/>
      <c r="B240" s="769" t="s">
        <v>722</v>
      </c>
      <c r="C240" s="770" t="s">
        <v>713</v>
      </c>
      <c r="D240" s="404" t="s">
        <v>439</v>
      </c>
      <c r="E240" s="404"/>
      <c r="F240" s="442">
        <f>+F241+F244</f>
        <v>18914</v>
      </c>
      <c r="G240" s="403">
        <v>18914</v>
      </c>
      <c r="H240" s="403">
        <v>19950</v>
      </c>
      <c r="I240" s="403">
        <v>21000</v>
      </c>
      <c r="J240" s="403">
        <v>1569</v>
      </c>
      <c r="K240" s="403">
        <v>1575</v>
      </c>
      <c r="L240" s="403">
        <v>1577</v>
      </c>
      <c r="M240" s="403">
        <v>1577</v>
      </c>
      <c r="N240" s="403">
        <v>1577</v>
      </c>
      <c r="O240" s="403">
        <v>1577</v>
      </c>
      <c r="P240" s="403">
        <v>1577</v>
      </c>
      <c r="Q240" s="403">
        <v>1577</v>
      </c>
      <c r="R240" s="403">
        <v>1577</v>
      </c>
      <c r="S240" s="403">
        <v>1577</v>
      </c>
      <c r="T240" s="403">
        <v>1577</v>
      </c>
      <c r="U240" s="403">
        <v>1577</v>
      </c>
      <c r="AC240" s="176">
        <f>+AE240+AF240+AH240+AJ240+AL240+AN240+AP240+AR240+AT240+AV240+AX240+AZ240+BB240</f>
        <v>31938</v>
      </c>
      <c r="AD240" s="177">
        <f>+AG240+AI240+AK240+AM240+AO240+AQ240+AS240+AU240+AW240+AY240+BA240+BC240</f>
        <v>0</v>
      </c>
      <c r="AE240" s="176">
        <v>31938</v>
      </c>
      <c r="AF240" s="178"/>
      <c r="AG240" s="179"/>
      <c r="AH240" s="178"/>
      <c r="AI240" s="179"/>
      <c r="AJ240" s="178"/>
      <c r="AK240" s="179"/>
      <c r="AL240" s="178"/>
      <c r="AM240" s="179"/>
      <c r="AN240" s="178"/>
      <c r="AO240" s="84"/>
      <c r="AP240" s="178"/>
      <c r="AQ240" s="84"/>
      <c r="AR240" s="178"/>
      <c r="AS240" s="84"/>
      <c r="AT240" s="178"/>
      <c r="AU240" s="84"/>
      <c r="AV240" s="178"/>
      <c r="AW240" s="84"/>
      <c r="AX240" s="178"/>
      <c r="AY240" s="84"/>
      <c r="AZ240" s="178"/>
      <c r="BA240" s="84"/>
      <c r="BB240" s="178"/>
      <c r="BC240" s="84"/>
      <c r="BD240" s="204">
        <f t="shared" si="39"/>
        <v>0</v>
      </c>
      <c r="BE240" s="175">
        <f t="shared" si="40"/>
        <v>0</v>
      </c>
      <c r="BH240" s="181">
        <f>+BK240-AC240</f>
        <v>-31938</v>
      </c>
      <c r="BI240" s="181">
        <f>+BL240-AD240</f>
        <v>0</v>
      </c>
      <c r="BJ240" s="208"/>
      <c r="BK240" s="181"/>
      <c r="BL240" s="181"/>
    </row>
    <row r="241" spans="1:64" ht="64.5" customHeight="1" x14ac:dyDescent="0.25">
      <c r="A241" s="714"/>
      <c r="B241" s="769"/>
      <c r="C241" s="770"/>
      <c r="D241" s="53" t="s">
        <v>566</v>
      </c>
      <c r="E241" s="59" t="s">
        <v>457</v>
      </c>
      <c r="F241" s="442">
        <f>SUM(J241:U241)</f>
        <v>17000</v>
      </c>
      <c r="G241" s="403">
        <v>17000</v>
      </c>
      <c r="H241" s="403">
        <v>18000</v>
      </c>
      <c r="I241" s="403">
        <v>19000</v>
      </c>
      <c r="J241" s="449">
        <v>1415</v>
      </c>
      <c r="K241" s="449">
        <v>1415</v>
      </c>
      <c r="L241" s="449">
        <v>1417</v>
      </c>
      <c r="M241" s="449">
        <v>1417</v>
      </c>
      <c r="N241" s="449">
        <v>1417</v>
      </c>
      <c r="O241" s="449">
        <v>1417</v>
      </c>
      <c r="P241" s="449">
        <v>1417</v>
      </c>
      <c r="Q241" s="449">
        <v>1417</v>
      </c>
      <c r="R241" s="449">
        <v>1417</v>
      </c>
      <c r="S241" s="449">
        <v>1417</v>
      </c>
      <c r="T241" s="449">
        <v>1417</v>
      </c>
      <c r="U241" s="449">
        <v>1417</v>
      </c>
      <c r="V241" s="305"/>
      <c r="W241" s="305"/>
      <c r="X241" s="305"/>
      <c r="AC241" s="176"/>
      <c r="AD241" s="177"/>
      <c r="AE241" s="176"/>
      <c r="AF241" s="178"/>
      <c r="AG241" s="179"/>
      <c r="AH241" s="178"/>
      <c r="AI241" s="179"/>
      <c r="AJ241" s="178"/>
      <c r="AK241" s="179"/>
      <c r="AL241" s="178"/>
      <c r="AM241" s="179"/>
      <c r="AN241" s="178"/>
      <c r="AO241" s="84"/>
      <c r="AP241" s="178"/>
      <c r="AQ241" s="84"/>
      <c r="AR241" s="178"/>
      <c r="AS241" s="84"/>
      <c r="AT241" s="178"/>
      <c r="AU241" s="84"/>
      <c r="AV241" s="178"/>
      <c r="AW241" s="84"/>
      <c r="AX241" s="178"/>
      <c r="AY241" s="84"/>
      <c r="AZ241" s="178"/>
      <c r="BA241" s="84"/>
      <c r="BB241" s="178"/>
      <c r="BC241" s="84"/>
      <c r="BD241" s="204">
        <f t="shared" si="39"/>
        <v>0</v>
      </c>
      <c r="BE241" s="175" t="e">
        <f t="shared" si="40"/>
        <v>#DIV/0!</v>
      </c>
      <c r="BH241" s="205"/>
      <c r="BI241" s="205"/>
    </row>
    <row r="242" spans="1:64" ht="36" customHeight="1" x14ac:dyDescent="0.25">
      <c r="A242" s="714"/>
      <c r="B242" s="769"/>
      <c r="C242" s="770"/>
      <c r="D242" s="53" t="s">
        <v>113</v>
      </c>
      <c r="E242" s="59" t="s">
        <v>112</v>
      </c>
      <c r="F242" s="442">
        <f t="shared" ref="F242:F245" si="41">SUM(J242:U242)</f>
        <v>2100</v>
      </c>
      <c r="G242" s="403">
        <v>2100</v>
      </c>
      <c r="H242" s="403">
        <v>2200</v>
      </c>
      <c r="I242" s="403">
        <v>2300</v>
      </c>
      <c r="J242" s="445">
        <v>175</v>
      </c>
      <c r="K242" s="445">
        <v>175</v>
      </c>
      <c r="L242" s="445">
        <v>175</v>
      </c>
      <c r="M242" s="445">
        <v>175</v>
      </c>
      <c r="N242" s="445">
        <v>175</v>
      </c>
      <c r="O242" s="445">
        <v>175</v>
      </c>
      <c r="P242" s="445">
        <v>175</v>
      </c>
      <c r="Q242" s="445">
        <v>175</v>
      </c>
      <c r="R242" s="445">
        <v>175</v>
      </c>
      <c r="S242" s="445">
        <v>175</v>
      </c>
      <c r="T242" s="445">
        <v>175</v>
      </c>
      <c r="U242" s="445">
        <v>175</v>
      </c>
      <c r="V242" s="305"/>
      <c r="W242" s="305"/>
      <c r="X242" s="305"/>
      <c r="AC242" s="176"/>
      <c r="AD242" s="177"/>
      <c r="AE242" s="176"/>
      <c r="AF242" s="178"/>
      <c r="AG242" s="179"/>
      <c r="AH242" s="178"/>
      <c r="AI242" s="179"/>
      <c r="AJ242" s="178"/>
      <c r="AK242" s="179"/>
      <c r="AL242" s="178"/>
      <c r="AM242" s="179"/>
      <c r="AN242" s="178"/>
      <c r="AO242" s="84"/>
      <c r="AP242" s="178"/>
      <c r="AQ242" s="84"/>
      <c r="AR242" s="178"/>
      <c r="AS242" s="84"/>
      <c r="AT242" s="178"/>
      <c r="AU242" s="84"/>
      <c r="AV242" s="178"/>
      <c r="AW242" s="84"/>
      <c r="AX242" s="178"/>
      <c r="AY242" s="84"/>
      <c r="AZ242" s="178"/>
      <c r="BA242" s="84"/>
      <c r="BB242" s="178"/>
      <c r="BC242" s="84"/>
      <c r="BD242" s="204">
        <f t="shared" si="39"/>
        <v>0</v>
      </c>
      <c r="BE242" s="175" t="e">
        <f t="shared" si="40"/>
        <v>#DIV/0!</v>
      </c>
      <c r="BH242" s="205"/>
      <c r="BI242" s="205"/>
    </row>
    <row r="243" spans="1:64" ht="51.75" customHeight="1" x14ac:dyDescent="0.25">
      <c r="A243" s="714"/>
      <c r="B243" s="769"/>
      <c r="C243" s="770"/>
      <c r="D243" s="53" t="s">
        <v>114</v>
      </c>
      <c r="E243" s="59" t="s">
        <v>115</v>
      </c>
      <c r="F243" s="442">
        <f t="shared" si="41"/>
        <v>2500</v>
      </c>
      <c r="G243" s="403">
        <v>2500</v>
      </c>
      <c r="H243" s="403">
        <v>2600</v>
      </c>
      <c r="I243" s="403">
        <v>2700</v>
      </c>
      <c r="J243" s="445">
        <v>208</v>
      </c>
      <c r="K243" s="445">
        <v>208</v>
      </c>
      <c r="L243" s="445">
        <v>208</v>
      </c>
      <c r="M243" s="445">
        <v>209</v>
      </c>
      <c r="N243" s="445">
        <v>209</v>
      </c>
      <c r="O243" s="445">
        <v>209</v>
      </c>
      <c r="P243" s="445">
        <v>209</v>
      </c>
      <c r="Q243" s="445">
        <v>208</v>
      </c>
      <c r="R243" s="445">
        <v>208</v>
      </c>
      <c r="S243" s="445">
        <v>208</v>
      </c>
      <c r="T243" s="445">
        <v>208</v>
      </c>
      <c r="U243" s="445">
        <v>208</v>
      </c>
      <c r="V243" s="305"/>
      <c r="W243" s="305"/>
      <c r="X243" s="305"/>
      <c r="AC243" s="176"/>
      <c r="AD243" s="177"/>
      <c r="AE243" s="176"/>
      <c r="AF243" s="178"/>
      <c r="AG243" s="179"/>
      <c r="AH243" s="178"/>
      <c r="AI243" s="179"/>
      <c r="AJ243" s="178"/>
      <c r="AK243" s="179"/>
      <c r="AL243" s="178"/>
      <c r="AM243" s="179"/>
      <c r="AN243" s="178"/>
      <c r="AO243" s="84"/>
      <c r="AP243" s="178"/>
      <c r="AQ243" s="84"/>
      <c r="AR243" s="178"/>
      <c r="AS243" s="84"/>
      <c r="AT243" s="178"/>
      <c r="AU243" s="84"/>
      <c r="AV243" s="178"/>
      <c r="AW243" s="84"/>
      <c r="AX243" s="178"/>
      <c r="AY243" s="84"/>
      <c r="AZ243" s="178"/>
      <c r="BA243" s="84"/>
      <c r="BB243" s="178"/>
      <c r="BC243" s="84"/>
      <c r="BD243" s="204">
        <f t="shared" si="39"/>
        <v>0</v>
      </c>
      <c r="BE243" s="175" t="e">
        <f t="shared" si="40"/>
        <v>#DIV/0!</v>
      </c>
      <c r="BH243" s="205"/>
      <c r="BI243" s="205"/>
    </row>
    <row r="244" spans="1:64" ht="49.5" customHeight="1" x14ac:dyDescent="0.25">
      <c r="A244" s="714"/>
      <c r="B244" s="769"/>
      <c r="C244" s="770"/>
      <c r="D244" s="53" t="s">
        <v>116</v>
      </c>
      <c r="E244" s="59" t="s">
        <v>111</v>
      </c>
      <c r="F244" s="442">
        <f t="shared" si="41"/>
        <v>1914</v>
      </c>
      <c r="G244" s="403">
        <v>1914</v>
      </c>
      <c r="H244" s="403">
        <v>1950</v>
      </c>
      <c r="I244" s="403">
        <v>2000</v>
      </c>
      <c r="J244" s="445">
        <v>154</v>
      </c>
      <c r="K244" s="445">
        <v>160</v>
      </c>
      <c r="L244" s="445">
        <v>160</v>
      </c>
      <c r="M244" s="445">
        <v>160</v>
      </c>
      <c r="N244" s="445">
        <v>160</v>
      </c>
      <c r="O244" s="445">
        <v>160</v>
      </c>
      <c r="P244" s="445">
        <v>160</v>
      </c>
      <c r="Q244" s="445">
        <v>160</v>
      </c>
      <c r="R244" s="445">
        <v>160</v>
      </c>
      <c r="S244" s="445">
        <v>160</v>
      </c>
      <c r="T244" s="445">
        <v>160</v>
      </c>
      <c r="U244" s="445">
        <v>160</v>
      </c>
      <c r="V244" s="305"/>
      <c r="W244" s="305"/>
      <c r="X244" s="305"/>
      <c r="AC244" s="176"/>
      <c r="AD244" s="177"/>
      <c r="AE244" s="176"/>
      <c r="AF244" s="178"/>
      <c r="AG244" s="179"/>
      <c r="AH244" s="178"/>
      <c r="AI244" s="179"/>
      <c r="AJ244" s="178"/>
      <c r="AK244" s="179"/>
      <c r="AL244" s="178"/>
      <c r="AM244" s="179"/>
      <c r="AN244" s="178"/>
      <c r="AO244" s="84"/>
      <c r="AP244" s="178"/>
      <c r="AQ244" s="84"/>
      <c r="AR244" s="178"/>
      <c r="AS244" s="84"/>
      <c r="AT244" s="178"/>
      <c r="AU244" s="84"/>
      <c r="AV244" s="178"/>
      <c r="AW244" s="84"/>
      <c r="AX244" s="178"/>
      <c r="AY244" s="84"/>
      <c r="AZ244" s="178"/>
      <c r="BA244" s="84"/>
      <c r="BB244" s="178"/>
      <c r="BC244" s="84"/>
      <c r="BD244" s="204">
        <f t="shared" si="39"/>
        <v>0</v>
      </c>
      <c r="BE244" s="175" t="e">
        <f t="shared" si="40"/>
        <v>#DIV/0!</v>
      </c>
      <c r="BH244" s="205"/>
      <c r="BI244" s="205"/>
    </row>
    <row r="245" spans="1:64" ht="42" customHeight="1" x14ac:dyDescent="0.25">
      <c r="A245" s="714"/>
      <c r="B245" s="769"/>
      <c r="C245" s="770"/>
      <c r="D245" s="53" t="s">
        <v>117</v>
      </c>
      <c r="E245" s="59" t="s">
        <v>50</v>
      </c>
      <c r="F245" s="442">
        <f t="shared" si="41"/>
        <v>2500</v>
      </c>
      <c r="G245" s="403">
        <v>2500</v>
      </c>
      <c r="H245" s="403">
        <v>2600</v>
      </c>
      <c r="I245" s="403">
        <v>2700</v>
      </c>
      <c r="J245" s="445">
        <v>208</v>
      </c>
      <c r="K245" s="445">
        <v>208</v>
      </c>
      <c r="L245" s="445">
        <v>208</v>
      </c>
      <c r="M245" s="445">
        <v>209</v>
      </c>
      <c r="N245" s="445">
        <v>209</v>
      </c>
      <c r="O245" s="445">
        <v>209</v>
      </c>
      <c r="P245" s="445">
        <v>209</v>
      </c>
      <c r="Q245" s="445">
        <v>208</v>
      </c>
      <c r="R245" s="445">
        <v>208</v>
      </c>
      <c r="S245" s="445">
        <v>208</v>
      </c>
      <c r="T245" s="445">
        <v>208</v>
      </c>
      <c r="U245" s="445">
        <v>208</v>
      </c>
      <c r="V245" s="305"/>
      <c r="W245" s="305"/>
      <c r="X245" s="305"/>
      <c r="AC245" s="176"/>
      <c r="AD245" s="177"/>
      <c r="AE245" s="176"/>
      <c r="AF245" s="178"/>
      <c r="AG245" s="179"/>
      <c r="AH245" s="178"/>
      <c r="AI245" s="179"/>
      <c r="AJ245" s="178"/>
      <c r="AK245" s="179"/>
      <c r="AL245" s="178"/>
      <c r="AM245" s="179"/>
      <c r="AN245" s="178"/>
      <c r="AO245" s="84"/>
      <c r="AP245" s="178"/>
      <c r="AQ245" s="84"/>
      <c r="AR245" s="178"/>
      <c r="AS245" s="84"/>
      <c r="AT245" s="178"/>
      <c r="AU245" s="84"/>
      <c r="AV245" s="178"/>
      <c r="AW245" s="84"/>
      <c r="AX245" s="178"/>
      <c r="AY245" s="84"/>
      <c r="AZ245" s="178"/>
      <c r="BA245" s="84"/>
      <c r="BB245" s="178"/>
      <c r="BC245" s="84"/>
      <c r="BD245" s="204">
        <f t="shared" si="39"/>
        <v>0</v>
      </c>
      <c r="BE245" s="175" t="e">
        <f t="shared" si="40"/>
        <v>#DIV/0!</v>
      </c>
      <c r="BH245" s="205"/>
      <c r="BI245" s="205"/>
    </row>
    <row r="246" spans="1:64" ht="57.75" customHeight="1" x14ac:dyDescent="0.25">
      <c r="A246" s="714"/>
      <c r="B246" s="728" t="s">
        <v>723</v>
      </c>
      <c r="C246" s="728" t="s">
        <v>714</v>
      </c>
      <c r="D246" s="404" t="s">
        <v>439</v>
      </c>
      <c r="E246" s="404"/>
      <c r="F246" s="442">
        <f t="shared" ref="F246" si="42">SUM(F247)</f>
        <v>315</v>
      </c>
      <c r="G246" s="405">
        <v>315</v>
      </c>
      <c r="H246" s="405">
        <v>330</v>
      </c>
      <c r="I246" s="405">
        <v>345</v>
      </c>
      <c r="J246" s="405">
        <v>26</v>
      </c>
      <c r="K246" s="405">
        <v>26</v>
      </c>
      <c r="L246" s="405">
        <v>26</v>
      </c>
      <c r="M246" s="405">
        <v>27</v>
      </c>
      <c r="N246" s="405">
        <v>27</v>
      </c>
      <c r="O246" s="405">
        <v>27</v>
      </c>
      <c r="P246" s="405">
        <v>26</v>
      </c>
      <c r="Q246" s="405">
        <v>26</v>
      </c>
      <c r="R246" s="405">
        <v>26</v>
      </c>
      <c r="S246" s="405">
        <v>26</v>
      </c>
      <c r="T246" s="405">
        <v>26</v>
      </c>
      <c r="U246" s="405">
        <v>26</v>
      </c>
      <c r="AC246" s="176">
        <f>+AE246+AF246+AH246+AJ246+AL246+AN246+AP246+AR246+AT246+AV246+AX246+AZ246+BB246</f>
        <v>0</v>
      </c>
      <c r="AD246" s="177">
        <f>+AG246+AI246+AK246+AM246+AO246+AQ246+AS246+AU246+AW246+AY246+BA246+BC246</f>
        <v>0</v>
      </c>
      <c r="AE246" s="176">
        <v>0</v>
      </c>
      <c r="AF246" s="178"/>
      <c r="AG246" s="179"/>
      <c r="AH246" s="178"/>
      <c r="AI246" s="179"/>
      <c r="AJ246" s="178"/>
      <c r="AK246" s="179"/>
      <c r="AL246" s="178"/>
      <c r="AM246" s="179"/>
      <c r="AN246" s="178"/>
      <c r="AO246" s="84"/>
      <c r="AP246" s="178"/>
      <c r="AQ246" s="84"/>
      <c r="AR246" s="178"/>
      <c r="AS246" s="84"/>
      <c r="AT246" s="178"/>
      <c r="AU246" s="84"/>
      <c r="AV246" s="178"/>
      <c r="AW246" s="84"/>
      <c r="AX246" s="178"/>
      <c r="AY246" s="84"/>
      <c r="AZ246" s="178"/>
      <c r="BA246" s="84"/>
      <c r="BB246" s="178"/>
      <c r="BC246" s="84"/>
      <c r="BD246" s="204">
        <f t="shared" si="39"/>
        <v>0</v>
      </c>
      <c r="BE246" s="175" t="e">
        <f t="shared" si="40"/>
        <v>#DIV/0!</v>
      </c>
      <c r="BH246" s="181">
        <f>+BK246-AC246</f>
        <v>0</v>
      </c>
      <c r="BI246" s="181">
        <f>+BL246-AD246</f>
        <v>0</v>
      </c>
      <c r="BJ246" s="208"/>
      <c r="BK246" s="181"/>
      <c r="BL246" s="181"/>
    </row>
    <row r="247" spans="1:64" ht="38.25" customHeight="1" x14ac:dyDescent="0.25">
      <c r="A247" s="714"/>
      <c r="B247" s="728"/>
      <c r="C247" s="728"/>
      <c r="D247" s="49" t="s">
        <v>567</v>
      </c>
      <c r="E247" s="20" t="s">
        <v>101</v>
      </c>
      <c r="F247" s="442">
        <f>SUM(J247:U247)</f>
        <v>315</v>
      </c>
      <c r="G247" s="405">
        <v>315</v>
      </c>
      <c r="H247" s="405">
        <v>330</v>
      </c>
      <c r="I247" s="405">
        <v>345</v>
      </c>
      <c r="J247" s="445">
        <v>26</v>
      </c>
      <c r="K247" s="445">
        <v>26</v>
      </c>
      <c r="L247" s="445">
        <v>26</v>
      </c>
      <c r="M247" s="445">
        <v>27</v>
      </c>
      <c r="N247" s="445">
        <v>27</v>
      </c>
      <c r="O247" s="445">
        <v>27</v>
      </c>
      <c r="P247" s="445">
        <v>26</v>
      </c>
      <c r="Q247" s="445">
        <v>26</v>
      </c>
      <c r="R247" s="445">
        <v>26</v>
      </c>
      <c r="S247" s="445">
        <v>26</v>
      </c>
      <c r="T247" s="445">
        <v>26</v>
      </c>
      <c r="U247" s="445">
        <v>26</v>
      </c>
      <c r="AC247" s="176"/>
      <c r="AD247" s="177"/>
      <c r="AE247" s="176"/>
      <c r="AF247" s="178"/>
      <c r="AG247" s="179"/>
      <c r="AH247" s="178"/>
      <c r="AI247" s="179"/>
      <c r="AJ247" s="178"/>
      <c r="AK247" s="179"/>
      <c r="AL247" s="178"/>
      <c r="AM247" s="179"/>
      <c r="AN247" s="178"/>
      <c r="AO247" s="179"/>
      <c r="AP247" s="178"/>
      <c r="AQ247" s="84"/>
      <c r="AR247" s="178"/>
      <c r="AS247" s="84"/>
      <c r="AT247" s="178"/>
      <c r="AU247" s="84"/>
      <c r="AV247" s="178"/>
      <c r="AW247" s="84"/>
      <c r="AX247" s="178"/>
      <c r="AY247" s="84"/>
      <c r="AZ247" s="178"/>
      <c r="BA247" s="84"/>
      <c r="BB247" s="178"/>
      <c r="BC247" s="84"/>
      <c r="BD247" s="204">
        <f t="shared" si="39"/>
        <v>0</v>
      </c>
      <c r="BE247" s="175" t="e">
        <f t="shared" si="40"/>
        <v>#DIV/0!</v>
      </c>
      <c r="BH247" s="205"/>
      <c r="BI247" s="205"/>
    </row>
    <row r="248" spans="1:64" ht="25.5" customHeight="1" x14ac:dyDescent="0.25">
      <c r="A248" s="714"/>
      <c r="B248" s="728"/>
      <c r="C248" s="728"/>
      <c r="D248" s="13" t="s">
        <v>513</v>
      </c>
      <c r="E248" s="59" t="s">
        <v>568</v>
      </c>
      <c r="F248" s="442">
        <f t="shared" ref="F248:F249" si="43">SUM(J248:U248)</f>
        <v>315</v>
      </c>
      <c r="G248" s="405">
        <v>315</v>
      </c>
      <c r="H248" s="405">
        <v>330</v>
      </c>
      <c r="I248" s="405">
        <v>345</v>
      </c>
      <c r="J248" s="445">
        <v>26</v>
      </c>
      <c r="K248" s="445">
        <v>26</v>
      </c>
      <c r="L248" s="445">
        <v>26</v>
      </c>
      <c r="M248" s="445">
        <v>27</v>
      </c>
      <c r="N248" s="445">
        <v>27</v>
      </c>
      <c r="O248" s="445">
        <v>27</v>
      </c>
      <c r="P248" s="445">
        <v>26</v>
      </c>
      <c r="Q248" s="445">
        <v>26</v>
      </c>
      <c r="R248" s="445">
        <v>26</v>
      </c>
      <c r="S248" s="445">
        <v>26</v>
      </c>
      <c r="T248" s="445">
        <v>26</v>
      </c>
      <c r="U248" s="445">
        <v>26</v>
      </c>
      <c r="AC248" s="176"/>
      <c r="AD248" s="177"/>
      <c r="AE248" s="176"/>
      <c r="AF248" s="178"/>
      <c r="AG248" s="179"/>
      <c r="AH248" s="178"/>
      <c r="AI248" s="179"/>
      <c r="AJ248" s="178"/>
      <c r="AK248" s="179"/>
      <c r="AL248" s="178"/>
      <c r="AM248" s="179"/>
      <c r="AN248" s="178"/>
      <c r="AO248" s="84"/>
      <c r="AP248" s="178"/>
      <c r="AQ248" s="84"/>
      <c r="AR248" s="178"/>
      <c r="AS248" s="84"/>
      <c r="AT248" s="178"/>
      <c r="AU248" s="84"/>
      <c r="AV248" s="178"/>
      <c r="AW248" s="84"/>
      <c r="AX248" s="178"/>
      <c r="AY248" s="84"/>
      <c r="AZ248" s="178"/>
      <c r="BA248" s="84"/>
      <c r="BB248" s="178"/>
      <c r="BC248" s="84"/>
      <c r="BD248" s="204">
        <f t="shared" si="39"/>
        <v>0</v>
      </c>
      <c r="BE248" s="175" t="e">
        <f t="shared" si="40"/>
        <v>#DIV/0!</v>
      </c>
      <c r="BH248" s="205"/>
      <c r="BI248" s="205"/>
    </row>
    <row r="249" spans="1:64" ht="38.25" customHeight="1" x14ac:dyDescent="0.25">
      <c r="A249" s="714"/>
      <c r="B249" s="728"/>
      <c r="C249" s="728"/>
      <c r="D249" s="13" t="s">
        <v>514</v>
      </c>
      <c r="E249" s="9" t="s">
        <v>568</v>
      </c>
      <c r="F249" s="442">
        <f t="shared" si="43"/>
        <v>315</v>
      </c>
      <c r="G249" s="405">
        <v>315</v>
      </c>
      <c r="H249" s="405">
        <v>330</v>
      </c>
      <c r="I249" s="405">
        <v>345</v>
      </c>
      <c r="J249" s="445">
        <v>26</v>
      </c>
      <c r="K249" s="445">
        <v>26</v>
      </c>
      <c r="L249" s="445">
        <v>26</v>
      </c>
      <c r="M249" s="445">
        <v>27</v>
      </c>
      <c r="N249" s="445">
        <v>27</v>
      </c>
      <c r="O249" s="445">
        <v>27</v>
      </c>
      <c r="P249" s="445">
        <v>26</v>
      </c>
      <c r="Q249" s="445">
        <v>26</v>
      </c>
      <c r="R249" s="445">
        <v>26</v>
      </c>
      <c r="S249" s="445">
        <v>26</v>
      </c>
      <c r="T249" s="445">
        <v>26</v>
      </c>
      <c r="U249" s="445">
        <v>26</v>
      </c>
      <c r="AC249" s="176"/>
      <c r="AD249" s="177"/>
      <c r="AE249" s="176"/>
      <c r="AF249" s="178"/>
      <c r="AG249" s="179"/>
      <c r="AH249" s="178"/>
      <c r="AI249" s="179"/>
      <c r="AJ249" s="178"/>
      <c r="AK249" s="179"/>
      <c r="AL249" s="178"/>
      <c r="AM249" s="179"/>
      <c r="AN249" s="178"/>
      <c r="AO249" s="84"/>
      <c r="AP249" s="178"/>
      <c r="AQ249" s="84"/>
      <c r="AR249" s="178"/>
      <c r="AS249" s="84"/>
      <c r="AT249" s="178"/>
      <c r="AU249" s="84"/>
      <c r="AV249" s="178"/>
      <c r="AW249" s="84"/>
      <c r="AX249" s="178"/>
      <c r="AY249" s="84"/>
      <c r="AZ249" s="178"/>
      <c r="BA249" s="84"/>
      <c r="BB249" s="178"/>
      <c r="BC249" s="84"/>
      <c r="BD249" s="204">
        <f t="shared" si="39"/>
        <v>0</v>
      </c>
      <c r="BE249" s="175" t="e">
        <f t="shared" si="40"/>
        <v>#DIV/0!</v>
      </c>
      <c r="BH249" s="205"/>
      <c r="BI249" s="205"/>
    </row>
    <row r="250" spans="1:64" ht="45.75" customHeight="1" x14ac:dyDescent="0.25">
      <c r="A250" s="714"/>
      <c r="B250" s="769" t="s">
        <v>724</v>
      </c>
      <c r="C250" s="780" t="s">
        <v>715</v>
      </c>
      <c r="D250" s="404" t="s">
        <v>439</v>
      </c>
      <c r="E250" s="404"/>
      <c r="F250" s="442">
        <f>+F254+F251</f>
        <v>24900</v>
      </c>
      <c r="G250" s="403">
        <v>24900</v>
      </c>
      <c r="H250" s="403">
        <v>26730</v>
      </c>
      <c r="I250" s="403">
        <v>28750</v>
      </c>
      <c r="J250" s="403">
        <v>2074</v>
      </c>
      <c r="K250" s="403">
        <v>2074</v>
      </c>
      <c r="L250" s="403">
        <v>2076</v>
      </c>
      <c r="M250" s="403">
        <v>2076</v>
      </c>
      <c r="N250" s="403">
        <v>2075</v>
      </c>
      <c r="O250" s="403">
        <v>2075</v>
      </c>
      <c r="P250" s="403">
        <v>2075</v>
      </c>
      <c r="Q250" s="403">
        <v>2075</v>
      </c>
      <c r="R250" s="403">
        <v>2075</v>
      </c>
      <c r="S250" s="403">
        <v>2075</v>
      </c>
      <c r="T250" s="403">
        <v>2075</v>
      </c>
      <c r="U250" s="403">
        <v>2075</v>
      </c>
      <c r="AC250" s="176">
        <f>+AE250+AF250+AH250+AJ250+AL250+AN250+AP250+AR250+AT250+AV250+AX250+AZ250+BB250</f>
        <v>0</v>
      </c>
      <c r="AD250" s="177">
        <f>+AG250+AI250+AK250+AM250+AO250+AQ250+AS250+AU250+AW250+AY250+BA250+BC250</f>
        <v>0</v>
      </c>
      <c r="AE250" s="176">
        <v>0</v>
      </c>
      <c r="AF250" s="178"/>
      <c r="AG250" s="179"/>
      <c r="AH250" s="178"/>
      <c r="AI250" s="179"/>
      <c r="AJ250" s="178"/>
      <c r="AK250" s="179"/>
      <c r="AL250" s="178"/>
      <c r="AM250" s="179"/>
      <c r="AN250" s="178"/>
      <c r="AO250" s="84"/>
      <c r="AP250" s="178"/>
      <c r="AQ250" s="84"/>
      <c r="AR250" s="178"/>
      <c r="AS250" s="84"/>
      <c r="AT250" s="178"/>
      <c r="AU250" s="84"/>
      <c r="AV250" s="178"/>
      <c r="AW250" s="84"/>
      <c r="AX250" s="178"/>
      <c r="AY250" s="84"/>
      <c r="AZ250" s="178"/>
      <c r="BA250" s="84"/>
      <c r="BB250" s="178"/>
      <c r="BC250" s="84"/>
      <c r="BD250" s="204">
        <f t="shared" si="39"/>
        <v>0</v>
      </c>
      <c r="BE250" s="175" t="e">
        <f t="shared" si="40"/>
        <v>#DIV/0!</v>
      </c>
      <c r="BH250" s="181">
        <f>+BK250-AC250</f>
        <v>0</v>
      </c>
      <c r="BI250" s="181">
        <f>+BL250-AD250</f>
        <v>0</v>
      </c>
      <c r="BJ250" s="208"/>
      <c r="BK250" s="181"/>
      <c r="BL250" s="181"/>
    </row>
    <row r="251" spans="1:64" ht="25.5" customHeight="1" x14ac:dyDescent="0.25">
      <c r="A251" s="714"/>
      <c r="B251" s="769"/>
      <c r="C251" s="780"/>
      <c r="D251" s="53" t="s">
        <v>565</v>
      </c>
      <c r="E251" s="59" t="s">
        <v>33</v>
      </c>
      <c r="F251" s="442">
        <f>SUM(J251:U251)</f>
        <v>700</v>
      </c>
      <c r="G251" s="405">
        <v>700</v>
      </c>
      <c r="H251" s="405">
        <v>730</v>
      </c>
      <c r="I251" s="405">
        <v>750</v>
      </c>
      <c r="J251" s="445">
        <v>59</v>
      </c>
      <c r="K251" s="445">
        <v>59</v>
      </c>
      <c r="L251" s="445">
        <v>59</v>
      </c>
      <c r="M251" s="445">
        <v>59</v>
      </c>
      <c r="N251" s="445">
        <v>58</v>
      </c>
      <c r="O251" s="445">
        <v>58</v>
      </c>
      <c r="P251" s="445">
        <v>58</v>
      </c>
      <c r="Q251" s="445">
        <v>58</v>
      </c>
      <c r="R251" s="445">
        <v>58</v>
      </c>
      <c r="S251" s="445">
        <v>58</v>
      </c>
      <c r="T251" s="445">
        <v>58</v>
      </c>
      <c r="U251" s="445">
        <v>58</v>
      </c>
      <c r="AC251" s="176"/>
      <c r="AD251" s="177"/>
      <c r="AE251" s="176"/>
      <c r="AF251" s="178"/>
      <c r="AG251" s="179"/>
      <c r="AH251" s="178"/>
      <c r="AI251" s="179"/>
      <c r="AJ251" s="178"/>
      <c r="AK251" s="179"/>
      <c r="AL251" s="178"/>
      <c r="AM251" s="179"/>
      <c r="AN251" s="178"/>
      <c r="AO251" s="84"/>
      <c r="AP251" s="178"/>
      <c r="AQ251" s="84"/>
      <c r="AR251" s="178"/>
      <c r="AS251" s="84"/>
      <c r="AT251" s="178"/>
      <c r="AU251" s="84"/>
      <c r="AV251" s="178"/>
      <c r="AW251" s="84"/>
      <c r="AX251" s="178"/>
      <c r="AY251" s="84"/>
      <c r="AZ251" s="178"/>
      <c r="BA251" s="84"/>
      <c r="BB251" s="178"/>
      <c r="BC251" s="84"/>
      <c r="BD251" s="204">
        <f t="shared" si="39"/>
        <v>0</v>
      </c>
      <c r="BE251" s="175" t="e">
        <f t="shared" si="40"/>
        <v>#DIV/0!</v>
      </c>
      <c r="BH251" s="205"/>
      <c r="BI251" s="205"/>
    </row>
    <row r="252" spans="1:64" ht="25.5" customHeight="1" x14ac:dyDescent="0.25">
      <c r="A252" s="714"/>
      <c r="B252" s="769"/>
      <c r="C252" s="780"/>
      <c r="D252" s="53" t="s">
        <v>118</v>
      </c>
      <c r="E252" s="59" t="s">
        <v>119</v>
      </c>
      <c r="F252" s="442">
        <f t="shared" ref="F252:F254" si="44">SUM(J252:U252)</f>
        <v>500</v>
      </c>
      <c r="G252" s="405">
        <v>500</v>
      </c>
      <c r="H252" s="405">
        <v>530</v>
      </c>
      <c r="I252" s="405">
        <v>560</v>
      </c>
      <c r="J252" s="445">
        <v>40</v>
      </c>
      <c r="K252" s="445">
        <v>40</v>
      </c>
      <c r="L252" s="445">
        <v>42</v>
      </c>
      <c r="M252" s="445">
        <v>42</v>
      </c>
      <c r="N252" s="445">
        <v>42</v>
      </c>
      <c r="O252" s="445">
        <v>42</v>
      </c>
      <c r="P252" s="445">
        <v>42</v>
      </c>
      <c r="Q252" s="445">
        <v>42</v>
      </c>
      <c r="R252" s="445">
        <v>42</v>
      </c>
      <c r="S252" s="445">
        <v>42</v>
      </c>
      <c r="T252" s="445">
        <v>42</v>
      </c>
      <c r="U252" s="445">
        <v>42</v>
      </c>
      <c r="AC252" s="176"/>
      <c r="AD252" s="177"/>
      <c r="AE252" s="176"/>
      <c r="AF252" s="178"/>
      <c r="AG252" s="179"/>
      <c r="AH252" s="178"/>
      <c r="AI252" s="179"/>
      <c r="AJ252" s="178"/>
      <c r="AK252" s="179"/>
      <c r="AL252" s="178"/>
      <c r="AM252" s="179"/>
      <c r="AN252" s="178"/>
      <c r="AO252" s="84"/>
      <c r="AP252" s="178"/>
      <c r="AQ252" s="84"/>
      <c r="AR252" s="178"/>
      <c r="AS252" s="84"/>
      <c r="AT252" s="178"/>
      <c r="AU252" s="84"/>
      <c r="AV252" s="178"/>
      <c r="AW252" s="84"/>
      <c r="AX252" s="178"/>
      <c r="AY252" s="84"/>
      <c r="AZ252" s="178"/>
      <c r="BA252" s="84"/>
      <c r="BB252" s="178"/>
      <c r="BC252" s="84"/>
      <c r="BD252" s="204">
        <f t="shared" si="39"/>
        <v>0</v>
      </c>
      <c r="BE252" s="175" t="e">
        <f t="shared" si="40"/>
        <v>#DIV/0!</v>
      </c>
      <c r="BH252" s="205"/>
      <c r="BI252" s="205"/>
    </row>
    <row r="253" spans="1:64" ht="25.5" customHeight="1" x14ac:dyDescent="0.25">
      <c r="A253" s="714"/>
      <c r="B253" s="769"/>
      <c r="C253" s="780"/>
      <c r="D253" s="53" t="s">
        <v>120</v>
      </c>
      <c r="E253" s="59" t="s">
        <v>121</v>
      </c>
      <c r="F253" s="442">
        <f t="shared" si="44"/>
        <v>500</v>
      </c>
      <c r="G253" s="405">
        <v>500</v>
      </c>
      <c r="H253" s="405">
        <v>530</v>
      </c>
      <c r="I253" s="405">
        <v>560</v>
      </c>
      <c r="J253" s="445">
        <v>40</v>
      </c>
      <c r="K253" s="445">
        <v>40</v>
      </c>
      <c r="L253" s="445">
        <v>42</v>
      </c>
      <c r="M253" s="445">
        <v>42</v>
      </c>
      <c r="N253" s="445">
        <v>42</v>
      </c>
      <c r="O253" s="445">
        <v>42</v>
      </c>
      <c r="P253" s="445">
        <v>42</v>
      </c>
      <c r="Q253" s="445">
        <v>42</v>
      </c>
      <c r="R253" s="445">
        <v>42</v>
      </c>
      <c r="S253" s="445">
        <v>42</v>
      </c>
      <c r="T253" s="445">
        <v>42</v>
      </c>
      <c r="U253" s="445">
        <v>42</v>
      </c>
      <c r="AC253" s="176"/>
      <c r="AD253" s="177"/>
      <c r="AE253" s="176"/>
      <c r="AF253" s="178"/>
      <c r="AG253" s="179"/>
      <c r="AH253" s="178"/>
      <c r="AI253" s="179"/>
      <c r="AJ253" s="178"/>
      <c r="AK253" s="179"/>
      <c r="AL253" s="178"/>
      <c r="AM253" s="179"/>
      <c r="AN253" s="178"/>
      <c r="AO253" s="84"/>
      <c r="AP253" s="178"/>
      <c r="AQ253" s="84"/>
      <c r="AR253" s="178"/>
      <c r="AS253" s="84"/>
      <c r="AT253" s="178"/>
      <c r="AU253" s="84"/>
      <c r="AV253" s="178"/>
      <c r="AW253" s="84"/>
      <c r="AX253" s="178"/>
      <c r="AY253" s="84"/>
      <c r="AZ253" s="178"/>
      <c r="BA253" s="84"/>
      <c r="BB253" s="178"/>
      <c r="BC253" s="84"/>
      <c r="BD253" s="204">
        <f t="shared" si="39"/>
        <v>0</v>
      </c>
      <c r="BE253" s="175" t="e">
        <f t="shared" si="40"/>
        <v>#DIV/0!</v>
      </c>
      <c r="BH253" s="205"/>
      <c r="BI253" s="205"/>
    </row>
    <row r="254" spans="1:64" ht="28.5" customHeight="1" x14ac:dyDescent="0.25">
      <c r="A254" s="714"/>
      <c r="B254" s="769"/>
      <c r="C254" s="780"/>
      <c r="D254" s="53" t="s">
        <v>122</v>
      </c>
      <c r="E254" s="59" t="s">
        <v>111</v>
      </c>
      <c r="F254" s="442">
        <f t="shared" si="44"/>
        <v>24200</v>
      </c>
      <c r="G254" s="403">
        <v>24200</v>
      </c>
      <c r="H254" s="403">
        <v>26000</v>
      </c>
      <c r="I254" s="403">
        <v>28000</v>
      </c>
      <c r="J254" s="449">
        <v>2015</v>
      </c>
      <c r="K254" s="449">
        <v>2015</v>
      </c>
      <c r="L254" s="449">
        <v>2017</v>
      </c>
      <c r="M254" s="449">
        <v>2017</v>
      </c>
      <c r="N254" s="449">
        <v>2017</v>
      </c>
      <c r="O254" s="449">
        <v>2017</v>
      </c>
      <c r="P254" s="449">
        <v>2017</v>
      </c>
      <c r="Q254" s="449">
        <v>2017</v>
      </c>
      <c r="R254" s="449">
        <v>2017</v>
      </c>
      <c r="S254" s="449">
        <v>2017</v>
      </c>
      <c r="T254" s="449">
        <v>2017</v>
      </c>
      <c r="U254" s="449">
        <v>2017</v>
      </c>
      <c r="AC254" s="176"/>
      <c r="AD254" s="177"/>
      <c r="AE254" s="176"/>
      <c r="AF254" s="178"/>
      <c r="AG254" s="179"/>
      <c r="AH254" s="178"/>
      <c r="AI254" s="179"/>
      <c r="AJ254" s="178"/>
      <c r="AK254" s="179"/>
      <c r="AL254" s="178"/>
      <c r="AM254" s="179"/>
      <c r="AN254" s="178"/>
      <c r="AO254" s="84"/>
      <c r="AP254" s="178"/>
      <c r="AQ254" s="84"/>
      <c r="AR254" s="178"/>
      <c r="AS254" s="84"/>
      <c r="AT254" s="178"/>
      <c r="AU254" s="84"/>
      <c r="AV254" s="178"/>
      <c r="AW254" s="84"/>
      <c r="AX254" s="178"/>
      <c r="AY254" s="84"/>
      <c r="AZ254" s="178"/>
      <c r="BA254" s="84"/>
      <c r="BB254" s="178"/>
      <c r="BC254" s="84"/>
      <c r="BD254" s="204">
        <f t="shared" si="39"/>
        <v>0</v>
      </c>
      <c r="BE254" s="175" t="e">
        <f t="shared" si="40"/>
        <v>#DIV/0!</v>
      </c>
      <c r="BH254" s="205"/>
      <c r="BI254" s="205"/>
    </row>
    <row r="255" spans="1:64" ht="38.25" customHeight="1" x14ac:dyDescent="0.25">
      <c r="A255" s="714"/>
      <c r="B255" s="769" t="s">
        <v>725</v>
      </c>
      <c r="C255" s="780" t="s">
        <v>716</v>
      </c>
      <c r="D255" s="404" t="s">
        <v>439</v>
      </c>
      <c r="E255" s="404"/>
      <c r="F255" s="442">
        <f>+F256</f>
        <v>0</v>
      </c>
      <c r="G255" s="446"/>
      <c r="H255" s="446"/>
      <c r="I255" s="446"/>
      <c r="J255" s="446"/>
      <c r="K255" s="446"/>
      <c r="L255" s="446"/>
      <c r="M255" s="446"/>
      <c r="N255" s="446"/>
      <c r="O255" s="446"/>
      <c r="P255" s="446"/>
      <c r="Q255" s="446"/>
      <c r="R255" s="446"/>
      <c r="S255" s="446"/>
      <c r="T255" s="446"/>
      <c r="U255" s="446"/>
      <c r="AC255" s="176"/>
      <c r="AD255" s="177"/>
      <c r="AE255" s="176"/>
      <c r="AF255" s="178"/>
      <c r="AG255" s="179"/>
      <c r="AH255" s="178"/>
      <c r="AI255" s="179"/>
      <c r="AJ255" s="178"/>
      <c r="AK255" s="179"/>
      <c r="AL255" s="178"/>
      <c r="AM255" s="179"/>
      <c r="AN255" s="178"/>
      <c r="AO255" s="84"/>
      <c r="AP255" s="178"/>
      <c r="AQ255" s="84"/>
      <c r="AR255" s="178"/>
      <c r="AS255" s="84"/>
      <c r="AT255" s="178"/>
      <c r="AU255" s="84"/>
      <c r="AV255" s="178"/>
      <c r="AW255" s="84"/>
      <c r="AX255" s="178"/>
      <c r="AY255" s="84"/>
      <c r="AZ255" s="178"/>
      <c r="BA255" s="84"/>
      <c r="BB255" s="178"/>
      <c r="BC255" s="84"/>
      <c r="BD255" s="204"/>
      <c r="BE255" s="175"/>
      <c r="BH255" s="205"/>
      <c r="BI255" s="205"/>
    </row>
    <row r="256" spans="1:64" ht="28.5" customHeight="1" x14ac:dyDescent="0.25">
      <c r="A256" s="714"/>
      <c r="B256" s="769"/>
      <c r="C256" s="780"/>
      <c r="D256" s="53" t="s">
        <v>652</v>
      </c>
      <c r="E256" s="59" t="s">
        <v>455</v>
      </c>
      <c r="F256" s="442">
        <f>SUM(J256:U256)</f>
        <v>0</v>
      </c>
      <c r="G256" s="405">
        <v>0</v>
      </c>
      <c r="H256" s="405">
        <v>0</v>
      </c>
      <c r="I256" s="405">
        <v>0</v>
      </c>
      <c r="J256" s="447"/>
      <c r="K256" s="447"/>
      <c r="L256" s="447"/>
      <c r="M256" s="447"/>
      <c r="N256" s="447"/>
      <c r="O256" s="447"/>
      <c r="P256" s="447"/>
      <c r="Q256" s="447"/>
      <c r="R256" s="447"/>
      <c r="S256" s="447"/>
      <c r="T256" s="447"/>
      <c r="U256" s="447"/>
      <c r="AC256" s="176"/>
      <c r="AD256" s="177"/>
      <c r="AE256" s="176"/>
      <c r="AF256" s="178"/>
      <c r="AG256" s="179"/>
      <c r="AH256" s="178"/>
      <c r="AI256" s="179"/>
      <c r="AJ256" s="178"/>
      <c r="AK256" s="179"/>
      <c r="AL256" s="178"/>
      <c r="AM256" s="179"/>
      <c r="AN256" s="178"/>
      <c r="AO256" s="84"/>
      <c r="AP256" s="178"/>
      <c r="AQ256" s="84"/>
      <c r="AR256" s="178"/>
      <c r="AS256" s="84"/>
      <c r="AT256" s="178"/>
      <c r="AU256" s="84"/>
      <c r="AV256" s="178"/>
      <c r="AW256" s="84"/>
      <c r="AX256" s="178"/>
      <c r="AY256" s="84"/>
      <c r="AZ256" s="178"/>
      <c r="BA256" s="84"/>
      <c r="BB256" s="178"/>
      <c r="BC256" s="84"/>
      <c r="BD256" s="204"/>
      <c r="BE256" s="175"/>
      <c r="BH256" s="205"/>
      <c r="BI256" s="205"/>
    </row>
    <row r="257" spans="1:64" ht="55.5" customHeight="1" x14ac:dyDescent="0.25">
      <c r="A257" s="714"/>
      <c r="B257" s="769" t="s">
        <v>726</v>
      </c>
      <c r="C257" s="770" t="s">
        <v>717</v>
      </c>
      <c r="D257" s="404" t="s">
        <v>439</v>
      </c>
      <c r="E257" s="404"/>
      <c r="F257" s="442">
        <f>F258+F259+F260</f>
        <v>24559</v>
      </c>
      <c r="G257" s="405">
        <v>0</v>
      </c>
      <c r="H257" s="405">
        <v>0</v>
      </c>
      <c r="I257" s="405">
        <v>0</v>
      </c>
      <c r="J257" s="403">
        <v>2087</v>
      </c>
      <c r="K257" s="403">
        <v>2087</v>
      </c>
      <c r="L257" s="403">
        <v>2087</v>
      </c>
      <c r="M257" s="403">
        <v>2087</v>
      </c>
      <c r="N257" s="403">
        <v>2087</v>
      </c>
      <c r="O257" s="403">
        <v>2086</v>
      </c>
      <c r="P257" s="403">
        <v>2086</v>
      </c>
      <c r="Q257" s="403">
        <v>2087</v>
      </c>
      <c r="R257" s="403">
        <v>2087</v>
      </c>
      <c r="S257" s="403">
        <v>2086</v>
      </c>
      <c r="T257" s="403">
        <v>2086</v>
      </c>
      <c r="U257" s="403">
        <v>2086</v>
      </c>
      <c r="AC257" s="176">
        <f>+AE257+AF257+AH257+AJ257+AL257+AN257+AP257+AR257+AT257+AV257+AX257+AZ257+BB257</f>
        <v>848788</v>
      </c>
      <c r="AD257" s="177">
        <f>+AG257+AI257+AK257+AM257+AO257+AQ257+AS257+AU257+AW257+AY257+BA257+BC257</f>
        <v>0</v>
      </c>
      <c r="AE257" s="176">
        <v>848788</v>
      </c>
      <c r="AF257" s="178"/>
      <c r="AG257" s="179"/>
      <c r="AH257" s="178"/>
      <c r="AI257" s="179"/>
      <c r="AJ257" s="178"/>
      <c r="AK257" s="179"/>
      <c r="AL257" s="178"/>
      <c r="AM257" s="179"/>
      <c r="AN257" s="178"/>
      <c r="AO257" s="179"/>
      <c r="AP257" s="178"/>
      <c r="AQ257" s="84"/>
      <c r="AR257" s="178"/>
      <c r="AS257" s="84"/>
      <c r="AT257" s="178"/>
      <c r="AU257" s="84"/>
      <c r="AV257" s="178"/>
      <c r="AW257" s="84"/>
      <c r="AX257" s="178"/>
      <c r="AY257" s="84"/>
      <c r="AZ257" s="178"/>
      <c r="BA257" s="84"/>
      <c r="BB257" s="178"/>
      <c r="BC257" s="84"/>
      <c r="BD257" s="204">
        <f t="shared" si="39"/>
        <v>0</v>
      </c>
      <c r="BE257" s="175">
        <f t="shared" si="40"/>
        <v>0</v>
      </c>
      <c r="BH257" s="181">
        <f>+BK257-AC257</f>
        <v>-848788</v>
      </c>
      <c r="BI257" s="181">
        <f>+BL257-AD257</f>
        <v>0</v>
      </c>
      <c r="BJ257" s="208"/>
      <c r="BK257" s="181"/>
      <c r="BL257" s="181"/>
    </row>
    <row r="258" spans="1:64" ht="54.75" customHeight="1" x14ac:dyDescent="0.25">
      <c r="A258" s="714"/>
      <c r="B258" s="769"/>
      <c r="C258" s="770"/>
      <c r="D258" s="316" t="s">
        <v>888</v>
      </c>
      <c r="E258" s="59" t="s">
        <v>33</v>
      </c>
      <c r="F258" s="442">
        <f>SUM(J258:U258)</f>
        <v>2417</v>
      </c>
      <c r="G258" s="446"/>
      <c r="H258" s="446"/>
      <c r="I258" s="446"/>
      <c r="J258" s="445">
        <v>202</v>
      </c>
      <c r="K258" s="445">
        <v>202</v>
      </c>
      <c r="L258" s="445">
        <v>202</v>
      </c>
      <c r="M258" s="445">
        <v>202</v>
      </c>
      <c r="N258" s="445">
        <v>202</v>
      </c>
      <c r="O258" s="445">
        <v>201</v>
      </c>
      <c r="P258" s="445">
        <v>201</v>
      </c>
      <c r="Q258" s="445">
        <v>201</v>
      </c>
      <c r="R258" s="445">
        <v>201</v>
      </c>
      <c r="S258" s="445">
        <v>201</v>
      </c>
      <c r="T258" s="445">
        <v>201</v>
      </c>
      <c r="U258" s="445">
        <v>201</v>
      </c>
      <c r="V258" s="305"/>
      <c r="W258" s="305"/>
      <c r="X258" s="305"/>
      <c r="AC258" s="176"/>
      <c r="AD258" s="177"/>
      <c r="AE258" s="176"/>
      <c r="AF258" s="178"/>
      <c r="AG258" s="179"/>
      <c r="AH258" s="178"/>
      <c r="AI258" s="179"/>
      <c r="AJ258" s="178"/>
      <c r="AK258" s="179"/>
      <c r="AL258" s="178"/>
      <c r="AM258" s="179"/>
      <c r="AN258" s="178"/>
      <c r="AO258" s="84"/>
      <c r="AP258" s="178"/>
      <c r="AQ258" s="84"/>
      <c r="AR258" s="178"/>
      <c r="AS258" s="84"/>
      <c r="AT258" s="178"/>
      <c r="AU258" s="84"/>
      <c r="AV258" s="178"/>
      <c r="AW258" s="84"/>
      <c r="AX258" s="178"/>
      <c r="AY258" s="84"/>
      <c r="AZ258" s="178"/>
      <c r="BA258" s="84"/>
      <c r="BB258" s="178"/>
      <c r="BC258" s="84"/>
      <c r="BD258" s="204">
        <f t="shared" si="39"/>
        <v>0</v>
      </c>
      <c r="BE258" s="175" t="e">
        <f t="shared" si="40"/>
        <v>#DIV/0!</v>
      </c>
      <c r="BH258" s="205"/>
      <c r="BI258" s="205"/>
    </row>
    <row r="259" spans="1:64" ht="51" customHeight="1" x14ac:dyDescent="0.25">
      <c r="A259" s="714"/>
      <c r="B259" s="769"/>
      <c r="C259" s="770"/>
      <c r="D259" s="316" t="s">
        <v>889</v>
      </c>
      <c r="E259" s="59" t="s">
        <v>33</v>
      </c>
      <c r="F259" s="442">
        <f t="shared" ref="F259:F260" si="45">SUM(J259:U259)</f>
        <v>8185</v>
      </c>
      <c r="G259" s="446"/>
      <c r="H259" s="446"/>
      <c r="I259" s="446"/>
      <c r="J259" s="445">
        <v>683</v>
      </c>
      <c r="K259" s="445">
        <v>682</v>
      </c>
      <c r="L259" s="445">
        <v>682</v>
      </c>
      <c r="M259" s="445">
        <v>682</v>
      </c>
      <c r="N259" s="445">
        <v>682</v>
      </c>
      <c r="O259" s="445">
        <v>682</v>
      </c>
      <c r="P259" s="445">
        <v>682</v>
      </c>
      <c r="Q259" s="445">
        <v>682</v>
      </c>
      <c r="R259" s="445">
        <v>682</v>
      </c>
      <c r="S259" s="445">
        <v>682</v>
      </c>
      <c r="T259" s="445">
        <v>682</v>
      </c>
      <c r="U259" s="445">
        <v>682</v>
      </c>
      <c r="V259" s="305"/>
      <c r="W259" s="305"/>
      <c r="X259" s="305"/>
      <c r="AC259" s="176"/>
      <c r="AD259" s="177"/>
      <c r="AE259" s="176"/>
      <c r="AF259" s="178"/>
      <c r="AG259" s="179"/>
      <c r="AH259" s="178"/>
      <c r="AI259" s="179"/>
      <c r="AJ259" s="178"/>
      <c r="AK259" s="179"/>
      <c r="AL259" s="178"/>
      <c r="AM259" s="179"/>
      <c r="AN259" s="178"/>
      <c r="AO259" s="84"/>
      <c r="AP259" s="178"/>
      <c r="AQ259" s="84"/>
      <c r="AR259" s="178"/>
      <c r="AS259" s="84"/>
      <c r="AT259" s="178"/>
      <c r="AU259" s="84"/>
      <c r="AV259" s="178"/>
      <c r="AW259" s="84"/>
      <c r="AX259" s="178"/>
      <c r="AY259" s="84"/>
      <c r="AZ259" s="178"/>
      <c r="BA259" s="84"/>
      <c r="BB259" s="178"/>
      <c r="BC259" s="84"/>
      <c r="BD259" s="204">
        <f t="shared" si="39"/>
        <v>0</v>
      </c>
      <c r="BE259" s="175" t="e">
        <f t="shared" si="40"/>
        <v>#DIV/0!</v>
      </c>
      <c r="BH259" s="205"/>
      <c r="BI259" s="205"/>
    </row>
    <row r="260" spans="1:64" ht="54.75" customHeight="1" x14ac:dyDescent="0.25">
      <c r="A260" s="714"/>
      <c r="B260" s="769"/>
      <c r="C260" s="770"/>
      <c r="D260" s="316" t="s">
        <v>890</v>
      </c>
      <c r="E260" s="59" t="s">
        <v>33</v>
      </c>
      <c r="F260" s="442">
        <f t="shared" si="45"/>
        <v>13957</v>
      </c>
      <c r="G260" s="446"/>
      <c r="H260" s="446"/>
      <c r="I260" s="446"/>
      <c r="J260" s="445">
        <v>1164</v>
      </c>
      <c r="K260" s="445">
        <v>1163</v>
      </c>
      <c r="L260" s="445">
        <v>1163</v>
      </c>
      <c r="M260" s="445">
        <v>1163</v>
      </c>
      <c r="N260" s="445">
        <v>1163</v>
      </c>
      <c r="O260" s="445">
        <v>1163</v>
      </c>
      <c r="P260" s="445">
        <v>1163</v>
      </c>
      <c r="Q260" s="445">
        <v>1163</v>
      </c>
      <c r="R260" s="445">
        <v>1163</v>
      </c>
      <c r="S260" s="445">
        <v>1163</v>
      </c>
      <c r="T260" s="445">
        <v>1163</v>
      </c>
      <c r="U260" s="445">
        <v>1163</v>
      </c>
      <c r="AC260" s="176"/>
      <c r="AD260" s="177"/>
      <c r="AE260" s="176"/>
      <c r="AF260" s="178"/>
      <c r="AG260" s="179"/>
      <c r="AH260" s="178"/>
      <c r="AI260" s="179"/>
      <c r="AJ260" s="178"/>
      <c r="AK260" s="179"/>
      <c r="AL260" s="178"/>
      <c r="AM260" s="179"/>
      <c r="AN260" s="178"/>
      <c r="AO260" s="84"/>
      <c r="AP260" s="178"/>
      <c r="AQ260" s="84"/>
      <c r="AR260" s="178"/>
      <c r="AS260" s="84"/>
      <c r="AT260" s="178"/>
      <c r="AU260" s="84"/>
      <c r="AV260" s="178"/>
      <c r="AW260" s="84"/>
      <c r="AX260" s="178"/>
      <c r="AY260" s="84"/>
      <c r="AZ260" s="178"/>
      <c r="BA260" s="84"/>
      <c r="BB260" s="178"/>
      <c r="BC260" s="84"/>
      <c r="BD260" s="204">
        <f t="shared" si="39"/>
        <v>0</v>
      </c>
      <c r="BE260" s="175" t="e">
        <f t="shared" si="40"/>
        <v>#DIV/0!</v>
      </c>
      <c r="BF260" s="193"/>
      <c r="BH260" s="205"/>
      <c r="BI260" s="205"/>
    </row>
    <row r="261" spans="1:64" ht="48.75" customHeight="1" x14ac:dyDescent="0.25">
      <c r="A261" s="714"/>
      <c r="B261" s="769" t="s">
        <v>727</v>
      </c>
      <c r="C261" s="780" t="s">
        <v>718</v>
      </c>
      <c r="D261" s="404" t="s">
        <v>439</v>
      </c>
      <c r="E261" s="404"/>
      <c r="F261" s="442">
        <f>+F265</f>
        <v>4400</v>
      </c>
      <c r="G261" s="405">
        <v>0</v>
      </c>
      <c r="H261" s="405">
        <v>0</v>
      </c>
      <c r="I261" s="405">
        <v>0</v>
      </c>
      <c r="J261" s="405">
        <v>353</v>
      </c>
      <c r="K261" s="405">
        <v>353</v>
      </c>
      <c r="L261" s="405">
        <v>353</v>
      </c>
      <c r="M261" s="405">
        <v>353</v>
      </c>
      <c r="N261" s="405">
        <v>353</v>
      </c>
      <c r="O261" s="405">
        <v>353</v>
      </c>
      <c r="P261" s="405">
        <v>353</v>
      </c>
      <c r="Q261" s="405">
        <v>353</v>
      </c>
      <c r="R261" s="405">
        <v>353</v>
      </c>
      <c r="S261" s="405">
        <v>354</v>
      </c>
      <c r="T261" s="405">
        <v>354</v>
      </c>
      <c r="U261" s="405">
        <v>354</v>
      </c>
      <c r="AC261" s="176">
        <f>+AE261+AF261+AH261+AJ261+AL261+AN261+AP261+AR261+AT261+AV261+AX261+AZ261+BB261</f>
        <v>157760</v>
      </c>
      <c r="AD261" s="177">
        <f>+AG261+AI261+AK261+AM261+AO261+AQ261+AS261+AU261+AW261+AY261+BA261+BC261</f>
        <v>0</v>
      </c>
      <c r="AE261" s="176">
        <v>157760</v>
      </c>
      <c r="AF261" s="178"/>
      <c r="AG261" s="179"/>
      <c r="AH261" s="178"/>
      <c r="AI261" s="179"/>
      <c r="AJ261" s="178"/>
      <c r="AK261" s="179"/>
      <c r="AL261" s="178"/>
      <c r="AM261" s="179"/>
      <c r="AN261" s="178"/>
      <c r="AO261" s="84"/>
      <c r="AP261" s="178"/>
      <c r="AQ261" s="84"/>
      <c r="AR261" s="178"/>
      <c r="AS261" s="84"/>
      <c r="AT261" s="178"/>
      <c r="AU261" s="84"/>
      <c r="AV261" s="178"/>
      <c r="AW261" s="84"/>
      <c r="AX261" s="178"/>
      <c r="AY261" s="84"/>
      <c r="AZ261" s="178"/>
      <c r="BA261" s="84"/>
      <c r="BB261" s="178"/>
      <c r="BC261" s="84"/>
      <c r="BD261" s="204">
        <f t="shared" si="39"/>
        <v>0</v>
      </c>
      <c r="BE261" s="175">
        <f t="shared" si="40"/>
        <v>0</v>
      </c>
      <c r="BH261" s="181">
        <f>+BK261-AC261</f>
        <v>-157760</v>
      </c>
      <c r="BI261" s="181">
        <f>+BL261-AD261</f>
        <v>0</v>
      </c>
      <c r="BJ261" s="208"/>
      <c r="BK261" s="181"/>
      <c r="BL261" s="181"/>
    </row>
    <row r="262" spans="1:64" ht="50.25" customHeight="1" x14ac:dyDescent="0.25">
      <c r="A262" s="714"/>
      <c r="B262" s="769"/>
      <c r="C262" s="780"/>
      <c r="D262" s="53" t="s">
        <v>128</v>
      </c>
      <c r="E262" s="59" t="s">
        <v>129</v>
      </c>
      <c r="F262" s="442">
        <f>SUM(J262:U262)</f>
        <v>14100</v>
      </c>
      <c r="G262" s="446"/>
      <c r="H262" s="446"/>
      <c r="I262" s="446"/>
      <c r="J262" s="445">
        <v>1175</v>
      </c>
      <c r="K262" s="445">
        <v>1175</v>
      </c>
      <c r="L262" s="445">
        <v>1175</v>
      </c>
      <c r="M262" s="445">
        <v>1175</v>
      </c>
      <c r="N262" s="445">
        <v>1175</v>
      </c>
      <c r="O262" s="445">
        <v>1175</v>
      </c>
      <c r="P262" s="445">
        <v>1175</v>
      </c>
      <c r="Q262" s="445">
        <v>1175</v>
      </c>
      <c r="R262" s="445">
        <v>1175</v>
      </c>
      <c r="S262" s="445">
        <v>1175</v>
      </c>
      <c r="T262" s="445">
        <v>1175</v>
      </c>
      <c r="U262" s="445">
        <v>1175</v>
      </c>
      <c r="V262" s="305"/>
      <c r="W262" s="305"/>
      <c r="X262" s="305"/>
      <c r="AC262" s="176"/>
      <c r="AD262" s="177"/>
      <c r="AE262" s="176"/>
      <c r="AF262" s="178"/>
      <c r="AG262" s="179"/>
      <c r="AH262" s="178"/>
      <c r="AI262" s="179"/>
      <c r="AJ262" s="178"/>
      <c r="AK262" s="179"/>
      <c r="AL262" s="178"/>
      <c r="AM262" s="179"/>
      <c r="AN262" s="178"/>
      <c r="AO262" s="179"/>
      <c r="AP262" s="178"/>
      <c r="AQ262" s="84"/>
      <c r="AR262" s="178"/>
      <c r="AS262" s="84"/>
      <c r="AT262" s="178"/>
      <c r="AU262" s="84"/>
      <c r="AV262" s="178"/>
      <c r="AW262" s="84"/>
      <c r="AX262" s="178"/>
      <c r="AY262" s="84"/>
      <c r="AZ262" s="178"/>
      <c r="BA262" s="84"/>
      <c r="BB262" s="178"/>
      <c r="BC262" s="84"/>
      <c r="BD262" s="204">
        <f t="shared" si="39"/>
        <v>0</v>
      </c>
      <c r="BE262" s="175" t="e">
        <f t="shared" si="40"/>
        <v>#DIV/0!</v>
      </c>
      <c r="BH262" s="205"/>
      <c r="BI262" s="205"/>
    </row>
    <row r="263" spans="1:64" ht="50.25" customHeight="1" x14ac:dyDescent="0.25">
      <c r="A263" s="714"/>
      <c r="B263" s="769"/>
      <c r="C263" s="780"/>
      <c r="D263" s="53" t="s">
        <v>547</v>
      </c>
      <c r="E263" s="59" t="s">
        <v>60</v>
      </c>
      <c r="F263" s="442">
        <f>SUM(J263:U263)</f>
        <v>600</v>
      </c>
      <c r="G263" s="446"/>
      <c r="H263" s="446"/>
      <c r="I263" s="446"/>
      <c r="J263" s="445">
        <v>50</v>
      </c>
      <c r="K263" s="445">
        <v>50</v>
      </c>
      <c r="L263" s="445">
        <v>50</v>
      </c>
      <c r="M263" s="445">
        <v>50</v>
      </c>
      <c r="N263" s="445">
        <v>50</v>
      </c>
      <c r="O263" s="445">
        <v>50</v>
      </c>
      <c r="P263" s="445">
        <v>50</v>
      </c>
      <c r="Q263" s="445">
        <v>50</v>
      </c>
      <c r="R263" s="445">
        <v>50</v>
      </c>
      <c r="S263" s="445">
        <v>50</v>
      </c>
      <c r="T263" s="445">
        <v>50</v>
      </c>
      <c r="U263" s="445">
        <v>50</v>
      </c>
      <c r="V263" s="305"/>
      <c r="W263" s="305"/>
      <c r="X263" s="305"/>
      <c r="AC263" s="176"/>
      <c r="AD263" s="177"/>
      <c r="AE263" s="176"/>
      <c r="AF263" s="178"/>
      <c r="AG263" s="179"/>
      <c r="AH263" s="178"/>
      <c r="AI263" s="179"/>
      <c r="AJ263" s="178"/>
      <c r="AK263" s="179"/>
      <c r="AL263" s="178"/>
      <c r="AM263" s="179"/>
      <c r="AN263" s="178"/>
      <c r="AO263" s="179"/>
      <c r="AP263" s="178"/>
      <c r="AQ263" s="84"/>
      <c r="AR263" s="178"/>
      <c r="AS263" s="84"/>
      <c r="AT263" s="178"/>
      <c r="AU263" s="84"/>
      <c r="AV263" s="178"/>
      <c r="AW263" s="84"/>
      <c r="AX263" s="178"/>
      <c r="AY263" s="84"/>
      <c r="AZ263" s="178"/>
      <c r="BA263" s="84"/>
      <c r="BB263" s="178"/>
      <c r="BC263" s="84"/>
      <c r="BD263" s="204"/>
      <c r="BE263" s="175"/>
      <c r="BH263" s="205"/>
      <c r="BI263" s="205"/>
    </row>
    <row r="264" spans="1:64" ht="40.5" customHeight="1" x14ac:dyDescent="0.25">
      <c r="A264" s="714"/>
      <c r="B264" s="769"/>
      <c r="C264" s="780"/>
      <c r="D264" s="316" t="s">
        <v>891</v>
      </c>
      <c r="E264" s="304" t="s">
        <v>111</v>
      </c>
      <c r="F264" s="442">
        <f t="shared" ref="F264:F265" si="46">SUM(J264:U264)</f>
        <v>1500</v>
      </c>
      <c r="G264" s="446"/>
      <c r="H264" s="446"/>
      <c r="I264" s="446"/>
      <c r="J264" s="445">
        <v>125</v>
      </c>
      <c r="K264" s="445">
        <v>125</v>
      </c>
      <c r="L264" s="445">
        <v>125</v>
      </c>
      <c r="M264" s="445">
        <v>125</v>
      </c>
      <c r="N264" s="445">
        <v>125</v>
      </c>
      <c r="O264" s="445">
        <v>125</v>
      </c>
      <c r="P264" s="445">
        <v>125</v>
      </c>
      <c r="Q264" s="445">
        <v>125</v>
      </c>
      <c r="R264" s="445">
        <v>125</v>
      </c>
      <c r="S264" s="445">
        <v>125</v>
      </c>
      <c r="T264" s="445">
        <v>125</v>
      </c>
      <c r="U264" s="445">
        <v>125</v>
      </c>
      <c r="AC264" s="176"/>
      <c r="AD264" s="177"/>
      <c r="AE264" s="176"/>
      <c r="AF264" s="178"/>
      <c r="AG264" s="179"/>
      <c r="AH264" s="178"/>
      <c r="AI264" s="179"/>
      <c r="AJ264" s="178"/>
      <c r="AK264" s="179"/>
      <c r="AL264" s="178"/>
      <c r="AM264" s="179"/>
      <c r="AN264" s="178"/>
      <c r="AO264" s="179"/>
      <c r="AP264" s="178"/>
      <c r="AQ264" s="84"/>
      <c r="AR264" s="178"/>
      <c r="AS264" s="84"/>
      <c r="AT264" s="178"/>
      <c r="AU264" s="84"/>
      <c r="AV264" s="178"/>
      <c r="AW264" s="84"/>
      <c r="AX264" s="178"/>
      <c r="AY264" s="84"/>
      <c r="AZ264" s="178"/>
      <c r="BA264" s="84"/>
      <c r="BB264" s="178"/>
      <c r="BC264" s="84"/>
      <c r="BD264" s="204">
        <f t="shared" si="39"/>
        <v>0</v>
      </c>
      <c r="BE264" s="175" t="e">
        <f t="shared" si="40"/>
        <v>#DIV/0!</v>
      </c>
      <c r="BH264" s="205"/>
      <c r="BI264" s="205"/>
    </row>
    <row r="265" spans="1:64" ht="45.75" customHeight="1" x14ac:dyDescent="0.25">
      <c r="A265" s="714"/>
      <c r="B265" s="769"/>
      <c r="C265" s="780"/>
      <c r="D265" s="316" t="s">
        <v>928</v>
      </c>
      <c r="E265" s="59" t="s">
        <v>455</v>
      </c>
      <c r="F265" s="442">
        <f t="shared" si="46"/>
        <v>4400</v>
      </c>
      <c r="G265" s="446"/>
      <c r="H265" s="446"/>
      <c r="I265" s="446"/>
      <c r="J265" s="445">
        <v>367</v>
      </c>
      <c r="K265" s="445">
        <v>367</v>
      </c>
      <c r="L265" s="445">
        <v>367</v>
      </c>
      <c r="M265" s="445">
        <v>367</v>
      </c>
      <c r="N265" s="445">
        <v>367</v>
      </c>
      <c r="O265" s="445">
        <v>367</v>
      </c>
      <c r="P265" s="445">
        <v>367</v>
      </c>
      <c r="Q265" s="445">
        <v>367</v>
      </c>
      <c r="R265" s="445">
        <v>366</v>
      </c>
      <c r="S265" s="445">
        <v>366</v>
      </c>
      <c r="T265" s="445">
        <v>366</v>
      </c>
      <c r="U265" s="445">
        <v>366</v>
      </c>
      <c r="V265" s="305"/>
      <c r="W265" s="305"/>
      <c r="X265" s="305"/>
      <c r="AC265" s="176"/>
      <c r="AD265" s="177"/>
      <c r="AE265" s="176"/>
      <c r="AF265" s="178"/>
      <c r="AG265" s="179"/>
      <c r="AH265" s="178"/>
      <c r="AI265" s="179"/>
      <c r="AJ265" s="178"/>
      <c r="AK265" s="179"/>
      <c r="AL265" s="178"/>
      <c r="AM265" s="179"/>
      <c r="AN265" s="178"/>
      <c r="AO265" s="84"/>
      <c r="AP265" s="178"/>
      <c r="AQ265" s="84"/>
      <c r="AR265" s="178"/>
      <c r="AS265" s="84"/>
      <c r="AT265" s="178"/>
      <c r="AU265" s="84"/>
      <c r="AV265" s="178"/>
      <c r="AW265" s="84"/>
      <c r="AX265" s="178"/>
      <c r="AY265" s="84"/>
      <c r="AZ265" s="178"/>
      <c r="BA265" s="84"/>
      <c r="BB265" s="178"/>
      <c r="BC265" s="84"/>
      <c r="BD265" s="204">
        <f t="shared" si="39"/>
        <v>0</v>
      </c>
      <c r="BE265" s="175" t="e">
        <f t="shared" si="40"/>
        <v>#DIV/0!</v>
      </c>
      <c r="BH265" s="205"/>
      <c r="BI265" s="205"/>
    </row>
    <row r="266" spans="1:64" ht="44.25" customHeight="1" x14ac:dyDescent="0.25">
      <c r="A266" s="714"/>
      <c r="B266" s="769" t="s">
        <v>728</v>
      </c>
      <c r="C266" s="770" t="s">
        <v>719</v>
      </c>
      <c r="D266" s="404" t="s">
        <v>439</v>
      </c>
      <c r="E266" s="404"/>
      <c r="F266" s="442">
        <f>+F267+F270</f>
        <v>3100</v>
      </c>
      <c r="G266" s="446"/>
      <c r="H266" s="446"/>
      <c r="I266" s="446"/>
      <c r="J266" s="405">
        <v>261</v>
      </c>
      <c r="K266" s="405">
        <v>261</v>
      </c>
      <c r="L266" s="405">
        <v>261</v>
      </c>
      <c r="M266" s="405">
        <v>261</v>
      </c>
      <c r="N266" s="405">
        <v>261</v>
      </c>
      <c r="O266" s="405">
        <v>261</v>
      </c>
      <c r="P266" s="405">
        <v>261</v>
      </c>
      <c r="Q266" s="405">
        <v>261</v>
      </c>
      <c r="R266" s="405">
        <v>262</v>
      </c>
      <c r="S266" s="405">
        <v>262</v>
      </c>
      <c r="T266" s="405">
        <v>262</v>
      </c>
      <c r="U266" s="405">
        <v>262</v>
      </c>
      <c r="AC266" s="176">
        <f>+AE266+AF266+AH266+AJ266+AL266+AN266+AP266+AR266+AT266+AV266+AX266+AZ266+BB266</f>
        <v>7000</v>
      </c>
      <c r="AD266" s="177">
        <f>+AG266+AI266+AK266+AM266+AO266+AQ266+AS266+AU266+AW266+AY266+BA266+BC266</f>
        <v>0</v>
      </c>
      <c r="AE266" s="176">
        <v>7000</v>
      </c>
      <c r="AF266" s="178"/>
      <c r="AG266" s="179"/>
      <c r="AH266" s="178"/>
      <c r="AI266" s="179"/>
      <c r="AJ266" s="178"/>
      <c r="AK266" s="179"/>
      <c r="AL266" s="178"/>
      <c r="AM266" s="179"/>
      <c r="AN266" s="178"/>
      <c r="AO266" s="84"/>
      <c r="AP266" s="178"/>
      <c r="AQ266" s="84"/>
      <c r="AR266" s="178"/>
      <c r="AS266" s="84"/>
      <c r="AT266" s="178"/>
      <c r="AU266" s="84"/>
      <c r="AV266" s="178"/>
      <c r="AW266" s="84"/>
      <c r="AX266" s="178"/>
      <c r="AY266" s="84"/>
      <c r="AZ266" s="178"/>
      <c r="BA266" s="84"/>
      <c r="BB266" s="178"/>
      <c r="BC266" s="84"/>
      <c r="BD266" s="204">
        <f t="shared" si="39"/>
        <v>0</v>
      </c>
      <c r="BE266" s="175">
        <f t="shared" si="40"/>
        <v>0</v>
      </c>
      <c r="BH266" s="181">
        <f>+BK266-AC266</f>
        <v>-7000</v>
      </c>
      <c r="BI266" s="181">
        <f>+BL266-AD266</f>
        <v>0</v>
      </c>
      <c r="BJ266" s="208"/>
      <c r="BK266" s="181"/>
      <c r="BL266" s="181"/>
    </row>
    <row r="267" spans="1:64" ht="43.5" customHeight="1" x14ac:dyDescent="0.25">
      <c r="A267" s="714"/>
      <c r="B267" s="769"/>
      <c r="C267" s="770"/>
      <c r="D267" s="49" t="s">
        <v>549</v>
      </c>
      <c r="E267" s="59" t="s">
        <v>455</v>
      </c>
      <c r="F267" s="442">
        <f t="shared" ref="F267:F268" si="47">SUM(J267:U267)</f>
        <v>400</v>
      </c>
      <c r="G267" s="446"/>
      <c r="H267" s="446"/>
      <c r="I267" s="446"/>
      <c r="J267" s="445">
        <v>33</v>
      </c>
      <c r="K267" s="445">
        <v>33</v>
      </c>
      <c r="L267" s="445">
        <v>33</v>
      </c>
      <c r="M267" s="445">
        <v>33</v>
      </c>
      <c r="N267" s="445">
        <v>33</v>
      </c>
      <c r="O267" s="445">
        <v>33</v>
      </c>
      <c r="P267" s="445">
        <v>33</v>
      </c>
      <c r="Q267" s="445">
        <v>33</v>
      </c>
      <c r="R267" s="445">
        <v>34</v>
      </c>
      <c r="S267" s="445">
        <v>34</v>
      </c>
      <c r="T267" s="445">
        <v>34</v>
      </c>
      <c r="U267" s="445">
        <v>34</v>
      </c>
      <c r="AC267" s="176"/>
      <c r="AD267" s="177"/>
      <c r="AE267" s="176"/>
      <c r="AF267" s="178"/>
      <c r="AG267" s="179"/>
      <c r="AH267" s="178"/>
      <c r="AI267" s="179"/>
      <c r="AJ267" s="178"/>
      <c r="AK267" s="179"/>
      <c r="AL267" s="178"/>
      <c r="AM267" s="179"/>
      <c r="AN267" s="178"/>
      <c r="AO267" s="84"/>
      <c r="AP267" s="178"/>
      <c r="AQ267" s="84"/>
      <c r="AR267" s="178"/>
      <c r="AS267" s="84"/>
      <c r="AT267" s="178"/>
      <c r="AU267" s="84"/>
      <c r="AV267" s="178"/>
      <c r="AW267" s="84"/>
      <c r="AX267" s="178"/>
      <c r="AY267" s="84"/>
      <c r="AZ267" s="178"/>
      <c r="BA267" s="84"/>
      <c r="BB267" s="178"/>
      <c r="BC267" s="84"/>
      <c r="BD267" s="204">
        <f t="shared" si="39"/>
        <v>0</v>
      </c>
      <c r="BE267" s="175" t="e">
        <f t="shared" si="40"/>
        <v>#DIV/0!</v>
      </c>
      <c r="BH267" s="205"/>
      <c r="BI267" s="205"/>
    </row>
    <row r="268" spans="1:64" ht="43.5" customHeight="1" x14ac:dyDescent="0.25">
      <c r="A268" s="714"/>
      <c r="B268" s="769"/>
      <c r="C268" s="770"/>
      <c r="D268" s="53" t="s">
        <v>131</v>
      </c>
      <c r="E268" s="59" t="s">
        <v>60</v>
      </c>
      <c r="F268" s="442">
        <f t="shared" si="47"/>
        <v>800</v>
      </c>
      <c r="G268" s="446"/>
      <c r="H268" s="446"/>
      <c r="I268" s="446"/>
      <c r="J268" s="445">
        <v>66</v>
      </c>
      <c r="K268" s="445">
        <v>66</v>
      </c>
      <c r="L268" s="445">
        <v>66</v>
      </c>
      <c r="M268" s="445">
        <v>66</v>
      </c>
      <c r="N268" s="445">
        <v>67</v>
      </c>
      <c r="O268" s="445">
        <v>67</v>
      </c>
      <c r="P268" s="445">
        <v>67</v>
      </c>
      <c r="Q268" s="445">
        <v>67</v>
      </c>
      <c r="R268" s="445">
        <v>67</v>
      </c>
      <c r="S268" s="445">
        <v>67</v>
      </c>
      <c r="T268" s="445">
        <v>67</v>
      </c>
      <c r="U268" s="445">
        <v>67</v>
      </c>
      <c r="V268" s="305"/>
      <c r="W268" s="305"/>
      <c r="X268" s="305"/>
      <c r="AC268" s="176"/>
      <c r="AD268" s="177"/>
      <c r="AE268" s="176"/>
      <c r="AF268" s="178"/>
      <c r="AG268" s="179"/>
      <c r="AH268" s="178"/>
      <c r="AI268" s="179"/>
      <c r="AJ268" s="178"/>
      <c r="AK268" s="179"/>
      <c r="AL268" s="178"/>
      <c r="AM268" s="179"/>
      <c r="AN268" s="178"/>
      <c r="AO268" s="84"/>
      <c r="AP268" s="178"/>
      <c r="AQ268" s="84"/>
      <c r="AR268" s="178"/>
      <c r="AS268" s="84"/>
      <c r="AT268" s="178"/>
      <c r="AU268" s="84"/>
      <c r="AV268" s="178"/>
      <c r="AW268" s="84"/>
      <c r="AX268" s="178"/>
      <c r="AY268" s="84"/>
      <c r="AZ268" s="178"/>
      <c r="BA268" s="84"/>
      <c r="BB268" s="178"/>
      <c r="BC268" s="84"/>
      <c r="BD268" s="204">
        <f t="shared" si="39"/>
        <v>0</v>
      </c>
      <c r="BE268" s="175" t="e">
        <f t="shared" si="40"/>
        <v>#DIV/0!</v>
      </c>
      <c r="BH268" s="205"/>
      <c r="BI268" s="205"/>
    </row>
    <row r="269" spans="1:64" ht="38.25" customHeight="1" x14ac:dyDescent="0.25">
      <c r="A269" s="714"/>
      <c r="B269" s="769"/>
      <c r="C269" s="770"/>
      <c r="D269" s="475" t="s">
        <v>133</v>
      </c>
      <c r="E269" s="476" t="s">
        <v>60</v>
      </c>
      <c r="F269" s="463">
        <f>SUM(J269:U269)</f>
        <v>342</v>
      </c>
      <c r="G269" s="446"/>
      <c r="H269" s="446"/>
      <c r="I269" s="446"/>
      <c r="J269" s="445">
        <v>27</v>
      </c>
      <c r="K269" s="445">
        <v>28</v>
      </c>
      <c r="L269" s="445">
        <v>28</v>
      </c>
      <c r="M269" s="445">
        <v>28</v>
      </c>
      <c r="N269" s="445">
        <v>28</v>
      </c>
      <c r="O269" s="445">
        <v>29</v>
      </c>
      <c r="P269" s="445">
        <v>29</v>
      </c>
      <c r="Q269" s="445">
        <v>29</v>
      </c>
      <c r="R269" s="445">
        <v>29</v>
      </c>
      <c r="S269" s="445">
        <v>29</v>
      </c>
      <c r="T269" s="445">
        <v>29</v>
      </c>
      <c r="U269" s="445">
        <v>29</v>
      </c>
      <c r="V269" s="305"/>
      <c r="W269" s="305"/>
      <c r="X269" s="305"/>
      <c r="Y269" s="44"/>
      <c r="AC269" s="176"/>
      <c r="AD269" s="177"/>
      <c r="AE269" s="176"/>
      <c r="AF269" s="178"/>
      <c r="AG269" s="179"/>
      <c r="AH269" s="178"/>
      <c r="AI269" s="179"/>
      <c r="AJ269" s="178"/>
      <c r="AK269" s="179"/>
      <c r="AL269" s="178"/>
      <c r="AM269" s="179"/>
      <c r="AN269" s="178"/>
      <c r="AO269" s="84"/>
      <c r="AP269" s="178"/>
      <c r="AQ269" s="84"/>
      <c r="AR269" s="178"/>
      <c r="AS269" s="84"/>
      <c r="AT269" s="178"/>
      <c r="AU269" s="84"/>
      <c r="AV269" s="178"/>
      <c r="AW269" s="84"/>
      <c r="AX269" s="178"/>
      <c r="AY269" s="84"/>
      <c r="AZ269" s="178"/>
      <c r="BA269" s="84"/>
      <c r="BB269" s="178"/>
      <c r="BC269" s="84"/>
      <c r="BD269" s="204">
        <f t="shared" si="39"/>
        <v>0</v>
      </c>
      <c r="BE269" s="175" t="e">
        <f t="shared" si="40"/>
        <v>#DIV/0!</v>
      </c>
      <c r="BH269" s="205"/>
      <c r="BI269" s="205"/>
    </row>
    <row r="270" spans="1:64" ht="42" customHeight="1" x14ac:dyDescent="0.25">
      <c r="A270" s="714"/>
      <c r="B270" s="769"/>
      <c r="C270" s="784"/>
      <c r="D270" s="461" t="s">
        <v>949</v>
      </c>
      <c r="E270" s="477" t="s">
        <v>455</v>
      </c>
      <c r="F270" s="463">
        <f>SUM(J270:U270)</f>
        <v>2700</v>
      </c>
      <c r="G270" s="446"/>
      <c r="H270" s="446"/>
      <c r="I270" s="446"/>
      <c r="J270" s="445">
        <v>225</v>
      </c>
      <c r="K270" s="445">
        <v>225</v>
      </c>
      <c r="L270" s="445">
        <v>225</v>
      </c>
      <c r="M270" s="445">
        <v>225</v>
      </c>
      <c r="N270" s="445">
        <v>225</v>
      </c>
      <c r="O270" s="445">
        <v>225</v>
      </c>
      <c r="P270" s="445">
        <v>225</v>
      </c>
      <c r="Q270" s="445">
        <v>225</v>
      </c>
      <c r="R270" s="445">
        <v>225</v>
      </c>
      <c r="S270" s="445">
        <v>225</v>
      </c>
      <c r="T270" s="445">
        <v>225</v>
      </c>
      <c r="U270" s="445">
        <v>225</v>
      </c>
      <c r="V270" s="305"/>
      <c r="W270" s="305"/>
      <c r="X270" s="305"/>
      <c r="AC270" s="176"/>
      <c r="AD270" s="177"/>
      <c r="AE270" s="176"/>
      <c r="AF270" s="178"/>
      <c r="AG270" s="179"/>
      <c r="AH270" s="178"/>
      <c r="AI270" s="179"/>
      <c r="AJ270" s="178"/>
      <c r="AK270" s="179"/>
      <c r="AL270" s="178"/>
      <c r="AM270" s="179"/>
      <c r="AN270" s="178"/>
      <c r="AO270" s="84"/>
      <c r="AP270" s="178"/>
      <c r="AQ270" s="84"/>
      <c r="AR270" s="178"/>
      <c r="AS270" s="84"/>
      <c r="AT270" s="178"/>
      <c r="AU270" s="84"/>
      <c r="AV270" s="178"/>
      <c r="AW270" s="84"/>
      <c r="AX270" s="178"/>
      <c r="AY270" s="84"/>
      <c r="AZ270" s="178"/>
      <c r="BA270" s="84"/>
      <c r="BB270" s="178"/>
      <c r="BC270" s="84"/>
      <c r="BD270" s="204">
        <f t="shared" si="39"/>
        <v>0</v>
      </c>
      <c r="BE270" s="175" t="e">
        <f t="shared" si="40"/>
        <v>#DIV/0!</v>
      </c>
      <c r="BH270" s="205"/>
      <c r="BI270" s="205"/>
    </row>
    <row r="271" spans="1:64" ht="42" customHeight="1" x14ac:dyDescent="0.3">
      <c r="A271" s="714"/>
      <c r="B271" s="769" t="s">
        <v>729</v>
      </c>
      <c r="C271" s="713" t="s">
        <v>586</v>
      </c>
      <c r="D271" s="404" t="s">
        <v>439</v>
      </c>
      <c r="E271" s="404"/>
      <c r="F271" s="442">
        <f t="shared" ref="F271" si="48">+F273</f>
        <v>31596</v>
      </c>
      <c r="G271" s="453">
        <v>31600</v>
      </c>
      <c r="H271" s="453">
        <v>32232</v>
      </c>
      <c r="I271" s="453">
        <v>32482</v>
      </c>
      <c r="J271" s="453">
        <v>2633</v>
      </c>
      <c r="K271" s="453">
        <v>2633</v>
      </c>
      <c r="L271" s="453">
        <v>2633</v>
      </c>
      <c r="M271" s="453">
        <v>2633</v>
      </c>
      <c r="N271" s="453">
        <v>2633</v>
      </c>
      <c r="O271" s="453">
        <v>2633</v>
      </c>
      <c r="P271" s="453">
        <v>2633</v>
      </c>
      <c r="Q271" s="453">
        <v>2633</v>
      </c>
      <c r="R271" s="453">
        <v>2633</v>
      </c>
      <c r="S271" s="453">
        <v>2633</v>
      </c>
      <c r="T271" s="453">
        <v>2633</v>
      </c>
      <c r="U271" s="453">
        <v>2633</v>
      </c>
      <c r="AC271" s="176">
        <f>+AE271+AF271+AH271+AJ271+AL271+AN271+AP271+AR271+AT271+AV271+AX271+AZ271+BB271</f>
        <v>1587224</v>
      </c>
      <c r="AD271" s="177">
        <f>+AG271+AI271+AK271+AM271+AO271+AQ271+AS271+AU271+AW271+AY271+BA271+BC271</f>
        <v>0</v>
      </c>
      <c r="AE271" s="176">
        <v>1587224</v>
      </c>
      <c r="AF271" s="178"/>
      <c r="AG271" s="179"/>
      <c r="AH271" s="178"/>
      <c r="AI271" s="179"/>
      <c r="AJ271" s="178"/>
      <c r="AK271" s="179"/>
      <c r="AL271" s="178"/>
      <c r="AM271" s="179"/>
      <c r="AN271" s="178"/>
      <c r="AO271" s="84"/>
      <c r="AP271" s="178"/>
      <c r="AQ271" s="84"/>
      <c r="AR271" s="178"/>
      <c r="AS271" s="84"/>
      <c r="AT271" s="178"/>
      <c r="AU271" s="84"/>
      <c r="AV271" s="178"/>
      <c r="AW271" s="84"/>
      <c r="AX271" s="178"/>
      <c r="AY271" s="84"/>
      <c r="AZ271" s="178"/>
      <c r="BA271" s="84"/>
      <c r="BB271" s="178"/>
      <c r="BC271" s="84"/>
      <c r="BD271" s="204">
        <f t="shared" si="39"/>
        <v>0</v>
      </c>
      <c r="BE271" s="175">
        <f t="shared" si="40"/>
        <v>0</v>
      </c>
      <c r="BH271" s="181">
        <f>+BK271-AC271</f>
        <v>-1587224</v>
      </c>
      <c r="BI271" s="181">
        <f>+BL271-AD271</f>
        <v>0</v>
      </c>
      <c r="BJ271" s="208"/>
      <c r="BK271" s="181"/>
      <c r="BL271" s="181"/>
    </row>
    <row r="272" spans="1:64" ht="42" customHeight="1" x14ac:dyDescent="0.3">
      <c r="A272" s="714"/>
      <c r="B272" s="769"/>
      <c r="C272" s="713"/>
      <c r="D272" s="53" t="s">
        <v>527</v>
      </c>
      <c r="E272" s="59" t="s">
        <v>458</v>
      </c>
      <c r="F272" s="442">
        <f>SUM(J272:U272)</f>
        <v>12000</v>
      </c>
      <c r="G272" s="453">
        <v>12000</v>
      </c>
      <c r="H272" s="453">
        <v>12240</v>
      </c>
      <c r="I272" s="453">
        <v>12485</v>
      </c>
      <c r="J272" s="454">
        <v>1000</v>
      </c>
      <c r="K272" s="454">
        <v>1000</v>
      </c>
      <c r="L272" s="454">
        <v>1000</v>
      </c>
      <c r="M272" s="454">
        <v>1000</v>
      </c>
      <c r="N272" s="454">
        <v>1000</v>
      </c>
      <c r="O272" s="454">
        <v>1000</v>
      </c>
      <c r="P272" s="454">
        <v>1000</v>
      </c>
      <c r="Q272" s="454">
        <v>1000</v>
      </c>
      <c r="R272" s="454">
        <v>1000</v>
      </c>
      <c r="S272" s="454">
        <v>1000</v>
      </c>
      <c r="T272" s="454">
        <v>1000</v>
      </c>
      <c r="U272" s="454">
        <v>1000</v>
      </c>
      <c r="AC272" s="176"/>
      <c r="AD272" s="177"/>
      <c r="AE272" s="176"/>
      <c r="AF272" s="178"/>
      <c r="AG272" s="179"/>
      <c r="AH272" s="178"/>
      <c r="AI272" s="179"/>
      <c r="AJ272" s="178"/>
      <c r="AK272" s="179"/>
      <c r="AL272" s="178"/>
      <c r="AM272" s="179"/>
      <c r="AN272" s="178"/>
      <c r="AO272" s="84"/>
      <c r="AP272" s="178"/>
      <c r="AQ272" s="84"/>
      <c r="AR272" s="178"/>
      <c r="AS272" s="84"/>
      <c r="AT272" s="178"/>
      <c r="AU272" s="84"/>
      <c r="AV272" s="178"/>
      <c r="AW272" s="84"/>
      <c r="AX272" s="178"/>
      <c r="AY272" s="84"/>
      <c r="AZ272" s="178"/>
      <c r="BA272" s="84"/>
      <c r="BB272" s="178"/>
      <c r="BC272" s="84"/>
      <c r="BD272" s="204">
        <f t="shared" si="39"/>
        <v>0</v>
      </c>
      <c r="BE272" s="175" t="e">
        <f t="shared" si="40"/>
        <v>#DIV/0!</v>
      </c>
      <c r="BH272" s="205"/>
      <c r="BI272" s="205"/>
    </row>
    <row r="273" spans="1:64" ht="42" customHeight="1" x14ac:dyDescent="0.3">
      <c r="A273" s="714"/>
      <c r="B273" s="769"/>
      <c r="C273" s="713"/>
      <c r="D273" s="53" t="s">
        <v>100</v>
      </c>
      <c r="E273" s="59" t="s">
        <v>458</v>
      </c>
      <c r="F273" s="442">
        <f t="shared" ref="F273:F278" si="49">SUM(J273:U273)</f>
        <v>31596</v>
      </c>
      <c r="G273" s="453">
        <v>31600</v>
      </c>
      <c r="H273" s="453">
        <v>32232</v>
      </c>
      <c r="I273" s="453">
        <v>32482</v>
      </c>
      <c r="J273" s="454">
        <v>2633</v>
      </c>
      <c r="K273" s="454">
        <v>2633</v>
      </c>
      <c r="L273" s="454">
        <v>2633</v>
      </c>
      <c r="M273" s="454">
        <v>2633</v>
      </c>
      <c r="N273" s="454">
        <v>2633</v>
      </c>
      <c r="O273" s="454">
        <v>2633</v>
      </c>
      <c r="P273" s="454">
        <v>2633</v>
      </c>
      <c r="Q273" s="454">
        <v>2633</v>
      </c>
      <c r="R273" s="454">
        <v>2633</v>
      </c>
      <c r="S273" s="454">
        <v>2633</v>
      </c>
      <c r="T273" s="454">
        <v>2633</v>
      </c>
      <c r="U273" s="454">
        <v>2633</v>
      </c>
      <c r="AC273" s="176"/>
      <c r="AD273" s="177"/>
      <c r="AE273" s="176"/>
      <c r="AF273" s="178"/>
      <c r="AG273" s="179"/>
      <c r="AH273" s="178"/>
      <c r="AI273" s="179"/>
      <c r="AJ273" s="178"/>
      <c r="AK273" s="179"/>
      <c r="AL273" s="178"/>
      <c r="AM273" s="179"/>
      <c r="AN273" s="178"/>
      <c r="AO273" s="84"/>
      <c r="AP273" s="178"/>
      <c r="AQ273" s="84"/>
      <c r="AR273" s="178"/>
      <c r="AS273" s="84"/>
      <c r="AT273" s="178"/>
      <c r="AU273" s="84"/>
      <c r="AV273" s="178"/>
      <c r="AW273" s="84"/>
      <c r="AX273" s="178"/>
      <c r="AY273" s="84"/>
      <c r="AZ273" s="178"/>
      <c r="BA273" s="84"/>
      <c r="BB273" s="178"/>
      <c r="BC273" s="84"/>
      <c r="BD273" s="204">
        <f t="shared" si="39"/>
        <v>0</v>
      </c>
      <c r="BE273" s="175" t="e">
        <f t="shared" si="40"/>
        <v>#DIV/0!</v>
      </c>
      <c r="BH273" s="205"/>
      <c r="BI273" s="205"/>
    </row>
    <row r="274" spans="1:64" ht="42" customHeight="1" x14ac:dyDescent="0.3">
      <c r="A274" s="714"/>
      <c r="B274" s="769"/>
      <c r="C274" s="713"/>
      <c r="D274" s="53" t="s">
        <v>102</v>
      </c>
      <c r="E274" s="59" t="s">
        <v>458</v>
      </c>
      <c r="F274" s="442">
        <f t="shared" si="49"/>
        <v>12000</v>
      </c>
      <c r="G274" s="453">
        <v>12000</v>
      </c>
      <c r="H274" s="453">
        <v>12240</v>
      </c>
      <c r="I274" s="453">
        <v>12485</v>
      </c>
      <c r="J274" s="454">
        <v>1000</v>
      </c>
      <c r="K274" s="454">
        <v>1000</v>
      </c>
      <c r="L274" s="454">
        <v>1000</v>
      </c>
      <c r="M274" s="454">
        <v>1000</v>
      </c>
      <c r="N274" s="454">
        <v>1000</v>
      </c>
      <c r="O274" s="454">
        <v>1000</v>
      </c>
      <c r="P274" s="454">
        <v>1000</v>
      </c>
      <c r="Q274" s="454">
        <v>1000</v>
      </c>
      <c r="R274" s="454">
        <v>1000</v>
      </c>
      <c r="S274" s="454">
        <v>1000</v>
      </c>
      <c r="T274" s="454">
        <v>1000</v>
      </c>
      <c r="U274" s="454">
        <v>1000</v>
      </c>
      <c r="AC274" s="176"/>
      <c r="AD274" s="177"/>
      <c r="AE274" s="176"/>
      <c r="AF274" s="178"/>
      <c r="AG274" s="179"/>
      <c r="AH274" s="178"/>
      <c r="AI274" s="179"/>
      <c r="AJ274" s="178"/>
      <c r="AK274" s="179"/>
      <c r="AL274" s="178"/>
      <c r="AM274" s="179"/>
      <c r="AN274" s="178"/>
      <c r="AO274" s="84"/>
      <c r="AP274" s="178"/>
      <c r="AQ274" s="84"/>
      <c r="AR274" s="178"/>
      <c r="AS274" s="84"/>
      <c r="AT274" s="178"/>
      <c r="AU274" s="84"/>
      <c r="AV274" s="178"/>
      <c r="AW274" s="84"/>
      <c r="AX274" s="178"/>
      <c r="AY274" s="84"/>
      <c r="AZ274" s="178"/>
      <c r="BA274" s="84"/>
      <c r="BB274" s="178"/>
      <c r="BC274" s="84"/>
      <c r="BD274" s="204">
        <f t="shared" si="39"/>
        <v>0</v>
      </c>
      <c r="BE274" s="175" t="e">
        <f t="shared" si="40"/>
        <v>#DIV/0!</v>
      </c>
      <c r="BH274" s="205"/>
      <c r="BI274" s="205"/>
    </row>
    <row r="275" spans="1:64" ht="42" customHeight="1" x14ac:dyDescent="0.3">
      <c r="A275" s="714"/>
      <c r="B275" s="769"/>
      <c r="C275" s="713"/>
      <c r="D275" s="53" t="s">
        <v>103</v>
      </c>
      <c r="E275" s="59" t="s">
        <v>458</v>
      </c>
      <c r="F275" s="442">
        <f t="shared" si="49"/>
        <v>2500</v>
      </c>
      <c r="G275" s="453">
        <v>2500</v>
      </c>
      <c r="H275" s="453">
        <v>2550</v>
      </c>
      <c r="I275" s="453">
        <v>2601</v>
      </c>
      <c r="J275" s="452">
        <v>208</v>
      </c>
      <c r="K275" s="452">
        <v>208</v>
      </c>
      <c r="L275" s="452">
        <v>208</v>
      </c>
      <c r="M275" s="452">
        <v>208</v>
      </c>
      <c r="N275" s="452">
        <v>208</v>
      </c>
      <c r="O275" s="452">
        <v>208</v>
      </c>
      <c r="P275" s="452">
        <v>208</v>
      </c>
      <c r="Q275" s="452">
        <v>208</v>
      </c>
      <c r="R275" s="452">
        <v>209</v>
      </c>
      <c r="S275" s="452">
        <v>209</v>
      </c>
      <c r="T275" s="452">
        <v>209</v>
      </c>
      <c r="U275" s="452">
        <v>209</v>
      </c>
      <c r="AC275" s="176"/>
      <c r="AD275" s="177"/>
      <c r="AE275" s="176"/>
      <c r="AF275" s="178"/>
      <c r="AG275" s="179"/>
      <c r="AH275" s="178"/>
      <c r="AI275" s="179"/>
      <c r="AJ275" s="178"/>
      <c r="AK275" s="179"/>
      <c r="AL275" s="178"/>
      <c r="AM275" s="179"/>
      <c r="AN275" s="178"/>
      <c r="AO275" s="84"/>
      <c r="AP275" s="178"/>
      <c r="AQ275" s="84"/>
      <c r="AR275" s="178"/>
      <c r="AS275" s="84"/>
      <c r="AT275" s="178"/>
      <c r="AU275" s="84"/>
      <c r="AV275" s="178"/>
      <c r="AW275" s="84"/>
      <c r="AX275" s="178"/>
      <c r="AY275" s="84"/>
      <c r="AZ275" s="178"/>
      <c r="BA275" s="84"/>
      <c r="BB275" s="178"/>
      <c r="BC275" s="84"/>
      <c r="BD275" s="204">
        <f t="shared" si="39"/>
        <v>0</v>
      </c>
      <c r="BE275" s="175" t="e">
        <f t="shared" si="40"/>
        <v>#DIV/0!</v>
      </c>
      <c r="BH275" s="205"/>
      <c r="BI275" s="205"/>
    </row>
    <row r="276" spans="1:64" ht="42" customHeight="1" x14ac:dyDescent="0.3">
      <c r="A276" s="714"/>
      <c r="B276" s="769"/>
      <c r="C276" s="713"/>
      <c r="D276" s="53" t="s">
        <v>104</v>
      </c>
      <c r="E276" s="59" t="s">
        <v>458</v>
      </c>
      <c r="F276" s="481">
        <f t="shared" si="49"/>
        <v>1000</v>
      </c>
      <c r="G276" s="453">
        <v>1000</v>
      </c>
      <c r="H276" s="453">
        <v>1020</v>
      </c>
      <c r="I276" s="453">
        <v>1041</v>
      </c>
      <c r="J276" s="452">
        <v>83</v>
      </c>
      <c r="K276" s="452">
        <v>83</v>
      </c>
      <c r="L276" s="452">
        <v>83</v>
      </c>
      <c r="M276" s="452">
        <v>83</v>
      </c>
      <c r="N276" s="452">
        <v>83</v>
      </c>
      <c r="O276" s="452">
        <v>83</v>
      </c>
      <c r="P276" s="452">
        <v>83</v>
      </c>
      <c r="Q276" s="452">
        <v>83</v>
      </c>
      <c r="R276" s="452">
        <v>84</v>
      </c>
      <c r="S276" s="452">
        <v>84</v>
      </c>
      <c r="T276" s="452">
        <v>84</v>
      </c>
      <c r="U276" s="452">
        <v>84</v>
      </c>
      <c r="AC276" s="176"/>
      <c r="AD276" s="177"/>
      <c r="AE276" s="176"/>
      <c r="AF276" s="178"/>
      <c r="AG276" s="179"/>
      <c r="AH276" s="178"/>
      <c r="AI276" s="179"/>
      <c r="AJ276" s="178"/>
      <c r="AK276" s="179"/>
      <c r="AL276" s="178"/>
      <c r="AM276" s="179"/>
      <c r="AN276" s="178"/>
      <c r="AO276" s="84"/>
      <c r="AP276" s="178"/>
      <c r="AQ276" s="84"/>
      <c r="AR276" s="178"/>
      <c r="AS276" s="84"/>
      <c r="AT276" s="178"/>
      <c r="AU276" s="84"/>
      <c r="AV276" s="178"/>
      <c r="AW276" s="84"/>
      <c r="AX276" s="178"/>
      <c r="AY276" s="84"/>
      <c r="AZ276" s="178"/>
      <c r="BA276" s="84"/>
      <c r="BB276" s="178"/>
      <c r="BC276" s="84"/>
      <c r="BD276" s="204">
        <f t="shared" si="39"/>
        <v>0</v>
      </c>
      <c r="BE276" s="175" t="e">
        <f t="shared" si="40"/>
        <v>#DIV/0!</v>
      </c>
      <c r="BH276" s="205"/>
      <c r="BI276" s="205"/>
    </row>
    <row r="277" spans="1:64" ht="42" customHeight="1" x14ac:dyDescent="0.3">
      <c r="A277" s="714"/>
      <c r="B277" s="769"/>
      <c r="C277" s="713"/>
      <c r="D277" s="53" t="s">
        <v>105</v>
      </c>
      <c r="E277" s="59" t="s">
        <v>458</v>
      </c>
      <c r="F277" s="442">
        <f t="shared" si="49"/>
        <v>1500</v>
      </c>
      <c r="G277" s="453">
        <v>1500</v>
      </c>
      <c r="H277" s="453">
        <v>1530</v>
      </c>
      <c r="I277" s="453">
        <v>1561</v>
      </c>
      <c r="J277" s="452">
        <v>125</v>
      </c>
      <c r="K277" s="452">
        <v>125</v>
      </c>
      <c r="L277" s="452">
        <v>125</v>
      </c>
      <c r="M277" s="452">
        <v>125</v>
      </c>
      <c r="N277" s="452">
        <v>125</v>
      </c>
      <c r="O277" s="452">
        <v>125</v>
      </c>
      <c r="P277" s="452">
        <v>125</v>
      </c>
      <c r="Q277" s="452">
        <v>125</v>
      </c>
      <c r="R277" s="452">
        <v>125</v>
      </c>
      <c r="S277" s="452">
        <v>125</v>
      </c>
      <c r="T277" s="452">
        <v>125</v>
      </c>
      <c r="U277" s="452">
        <v>125</v>
      </c>
      <c r="AC277" s="176"/>
      <c r="AD277" s="177"/>
      <c r="AE277" s="176"/>
      <c r="AF277" s="178"/>
      <c r="AG277" s="179"/>
      <c r="AH277" s="178"/>
      <c r="AI277" s="179"/>
      <c r="AJ277" s="178"/>
      <c r="AK277" s="179"/>
      <c r="AL277" s="178"/>
      <c r="AM277" s="179"/>
      <c r="AN277" s="178"/>
      <c r="AO277" s="84"/>
      <c r="AP277" s="178"/>
      <c r="AQ277" s="84"/>
      <c r="AR277" s="178"/>
      <c r="AS277" s="84"/>
      <c r="AT277" s="178"/>
      <c r="AU277" s="84"/>
      <c r="AV277" s="178"/>
      <c r="AW277" s="84"/>
      <c r="AX277" s="178"/>
      <c r="AY277" s="84"/>
      <c r="AZ277" s="178"/>
      <c r="BA277" s="84"/>
      <c r="BB277" s="178"/>
      <c r="BC277" s="84"/>
      <c r="BD277" s="204">
        <f t="shared" si="39"/>
        <v>0</v>
      </c>
      <c r="BE277" s="175" t="e">
        <f t="shared" si="40"/>
        <v>#DIV/0!</v>
      </c>
      <c r="BF277" s="193"/>
      <c r="BH277" s="205"/>
      <c r="BI277" s="205"/>
    </row>
    <row r="278" spans="1:64" ht="42" customHeight="1" x14ac:dyDescent="0.3">
      <c r="A278" s="714"/>
      <c r="B278" s="769"/>
      <c r="C278" s="713"/>
      <c r="D278" s="53" t="s">
        <v>106</v>
      </c>
      <c r="E278" s="59" t="s">
        <v>458</v>
      </c>
      <c r="F278" s="442">
        <f t="shared" si="49"/>
        <v>7000</v>
      </c>
      <c r="G278" s="453">
        <v>7000</v>
      </c>
      <c r="H278" s="453">
        <v>7140</v>
      </c>
      <c r="I278" s="453">
        <v>7283</v>
      </c>
      <c r="J278" s="452">
        <v>583</v>
      </c>
      <c r="K278" s="452">
        <v>583</v>
      </c>
      <c r="L278" s="452">
        <v>583</v>
      </c>
      <c r="M278" s="452">
        <v>583</v>
      </c>
      <c r="N278" s="452">
        <v>583</v>
      </c>
      <c r="O278" s="452">
        <v>583</v>
      </c>
      <c r="P278" s="452">
        <v>583</v>
      </c>
      <c r="Q278" s="452">
        <v>583</v>
      </c>
      <c r="R278" s="452">
        <v>584</v>
      </c>
      <c r="S278" s="452">
        <v>584</v>
      </c>
      <c r="T278" s="452">
        <v>584</v>
      </c>
      <c r="U278" s="452">
        <v>584</v>
      </c>
      <c r="AC278" s="176"/>
      <c r="AD278" s="177"/>
      <c r="AE278" s="176"/>
      <c r="AF278" s="178"/>
      <c r="AG278" s="179"/>
      <c r="AH278" s="178"/>
      <c r="AI278" s="179"/>
      <c r="AJ278" s="178"/>
      <c r="AK278" s="179"/>
      <c r="AL278" s="178"/>
      <c r="AM278" s="179"/>
      <c r="AN278" s="178"/>
      <c r="AO278" s="84"/>
      <c r="AP278" s="178"/>
      <c r="AQ278" s="84"/>
      <c r="AR278" s="178"/>
      <c r="AS278" s="84"/>
      <c r="AT278" s="178"/>
      <c r="AU278" s="84"/>
      <c r="AV278" s="178"/>
      <c r="AW278" s="84"/>
      <c r="AX278" s="178"/>
      <c r="AY278" s="84"/>
      <c r="AZ278" s="178"/>
      <c r="BA278" s="84"/>
      <c r="BB278" s="178"/>
      <c r="BC278" s="84"/>
      <c r="BD278" s="204">
        <f t="shared" si="39"/>
        <v>0</v>
      </c>
      <c r="BE278" s="175" t="e">
        <f t="shared" si="40"/>
        <v>#DIV/0!</v>
      </c>
      <c r="BH278" s="205"/>
      <c r="BI278" s="205"/>
    </row>
    <row r="279" spans="1:64" ht="42" customHeight="1" x14ac:dyDescent="0.3">
      <c r="A279" s="714"/>
      <c r="B279" s="769" t="s">
        <v>730</v>
      </c>
      <c r="C279" s="713" t="s">
        <v>720</v>
      </c>
      <c r="D279" s="404" t="s">
        <v>439</v>
      </c>
      <c r="E279" s="404"/>
      <c r="F279" s="442">
        <f>+F281</f>
        <v>4900</v>
      </c>
      <c r="G279" s="453">
        <v>4900</v>
      </c>
      <c r="H279" s="453">
        <v>4998</v>
      </c>
      <c r="I279" s="453">
        <v>5298</v>
      </c>
      <c r="J279" s="471">
        <v>408</v>
      </c>
      <c r="K279" s="471">
        <v>408</v>
      </c>
      <c r="L279" s="471">
        <v>408</v>
      </c>
      <c r="M279" s="471">
        <v>408</v>
      </c>
      <c r="N279" s="471">
        <v>408</v>
      </c>
      <c r="O279" s="471">
        <v>408</v>
      </c>
      <c r="P279" s="471">
        <v>408</v>
      </c>
      <c r="Q279" s="471">
        <v>408</v>
      </c>
      <c r="R279" s="471">
        <v>409</v>
      </c>
      <c r="S279" s="471">
        <v>409</v>
      </c>
      <c r="T279" s="471">
        <v>409</v>
      </c>
      <c r="U279" s="471">
        <v>409</v>
      </c>
      <c r="AC279" s="176">
        <f>+AE279+AF279+AH279+AJ279+AL279+AN279+AP279+AR279+AT279+AV279+AX279+AZ279+BB279</f>
        <v>0</v>
      </c>
      <c r="AD279" s="177">
        <f>+AG279+AI279+AK279+AM279+AO279+AQ279+AS279+AU279+AW279+AY279+BA279+BC279</f>
        <v>0</v>
      </c>
      <c r="AE279" s="176">
        <v>0</v>
      </c>
      <c r="AF279" s="178"/>
      <c r="AG279" s="179"/>
      <c r="AH279" s="178"/>
      <c r="AI279" s="179"/>
      <c r="AJ279" s="178"/>
      <c r="AK279" s="179"/>
      <c r="AL279" s="178"/>
      <c r="AM279" s="84"/>
      <c r="AN279" s="178"/>
      <c r="AO279" s="84"/>
      <c r="AP279" s="178"/>
      <c r="AQ279" s="84"/>
      <c r="AR279" s="178"/>
      <c r="AS279" s="84"/>
      <c r="AT279" s="178"/>
      <c r="AU279" s="84"/>
      <c r="AV279" s="178"/>
      <c r="AW279" s="84"/>
      <c r="AX279" s="178"/>
      <c r="AY279" s="84"/>
      <c r="AZ279" s="178"/>
      <c r="BA279" s="84"/>
      <c r="BB279" s="178"/>
      <c r="BC279" s="84"/>
      <c r="BD279" s="204">
        <f t="shared" si="39"/>
        <v>0</v>
      </c>
      <c r="BE279" s="175" t="e">
        <f t="shared" si="40"/>
        <v>#DIV/0!</v>
      </c>
      <c r="BH279" s="181">
        <f>+BK279-AC279</f>
        <v>0</v>
      </c>
      <c r="BI279" s="181">
        <f>+BL279-AD279</f>
        <v>0</v>
      </c>
      <c r="BJ279" s="208"/>
      <c r="BK279" s="181"/>
      <c r="BL279" s="181"/>
    </row>
    <row r="280" spans="1:64" ht="42" customHeight="1" x14ac:dyDescent="0.3">
      <c r="A280" s="714"/>
      <c r="B280" s="769"/>
      <c r="C280" s="713"/>
      <c r="D280" s="53" t="s">
        <v>528</v>
      </c>
      <c r="E280" s="41" t="s">
        <v>101</v>
      </c>
      <c r="F280" s="442">
        <f>SUM(J280:U280)</f>
        <v>1080</v>
      </c>
      <c r="G280" s="453">
        <v>7500</v>
      </c>
      <c r="H280" s="453">
        <v>7650</v>
      </c>
      <c r="I280" s="453">
        <v>8038</v>
      </c>
      <c r="J280" s="452">
        <v>90</v>
      </c>
      <c r="K280" s="452">
        <v>90</v>
      </c>
      <c r="L280" s="452">
        <v>90</v>
      </c>
      <c r="M280" s="452">
        <v>90</v>
      </c>
      <c r="N280" s="452">
        <v>90</v>
      </c>
      <c r="O280" s="452">
        <v>90</v>
      </c>
      <c r="P280" s="452">
        <v>90</v>
      </c>
      <c r="Q280" s="452">
        <v>90</v>
      </c>
      <c r="R280" s="452">
        <v>90</v>
      </c>
      <c r="S280" s="452">
        <v>90</v>
      </c>
      <c r="T280" s="452">
        <v>90</v>
      </c>
      <c r="U280" s="452">
        <v>90</v>
      </c>
      <c r="AC280" s="176"/>
      <c r="AD280" s="177"/>
      <c r="AE280" s="176"/>
      <c r="AF280" s="178"/>
      <c r="AG280" s="179"/>
      <c r="AH280" s="178"/>
      <c r="AI280" s="179"/>
      <c r="AJ280" s="178"/>
      <c r="AK280" s="179"/>
      <c r="AL280" s="178"/>
      <c r="AM280" s="84"/>
      <c r="AN280" s="178"/>
      <c r="AO280" s="84"/>
      <c r="AP280" s="178"/>
      <c r="AQ280" s="84"/>
      <c r="AR280" s="178"/>
      <c r="AS280" s="84"/>
      <c r="AT280" s="178"/>
      <c r="AU280" s="84"/>
      <c r="AV280" s="178"/>
      <c r="AW280" s="84"/>
      <c r="AX280" s="178"/>
      <c r="AY280" s="84"/>
      <c r="AZ280" s="178"/>
      <c r="BA280" s="84"/>
      <c r="BB280" s="178"/>
      <c r="BC280" s="84"/>
      <c r="BD280" s="204">
        <f t="shared" si="39"/>
        <v>0</v>
      </c>
      <c r="BE280" s="175" t="e">
        <f t="shared" si="40"/>
        <v>#DIV/0!</v>
      </c>
      <c r="BH280" s="205"/>
      <c r="BI280" s="205"/>
    </row>
    <row r="281" spans="1:64" ht="42" customHeight="1" x14ac:dyDescent="0.3">
      <c r="A281" s="714"/>
      <c r="B281" s="769"/>
      <c r="C281" s="713"/>
      <c r="D281" s="49" t="s">
        <v>107</v>
      </c>
      <c r="E281" s="41" t="s">
        <v>101</v>
      </c>
      <c r="F281" s="442">
        <f t="shared" ref="F281:F284" si="50">SUM(J281:U281)</f>
        <v>4900</v>
      </c>
      <c r="G281" s="453">
        <v>4900</v>
      </c>
      <c r="H281" s="453">
        <v>4998</v>
      </c>
      <c r="I281" s="453">
        <v>5298</v>
      </c>
      <c r="J281" s="452">
        <v>408</v>
      </c>
      <c r="K281" s="452">
        <v>408</v>
      </c>
      <c r="L281" s="452">
        <v>408</v>
      </c>
      <c r="M281" s="452">
        <v>408</v>
      </c>
      <c r="N281" s="452">
        <v>408</v>
      </c>
      <c r="O281" s="452">
        <v>408</v>
      </c>
      <c r="P281" s="452">
        <v>408</v>
      </c>
      <c r="Q281" s="452">
        <v>408</v>
      </c>
      <c r="R281" s="452">
        <v>409</v>
      </c>
      <c r="S281" s="452">
        <v>409</v>
      </c>
      <c r="T281" s="452">
        <v>409</v>
      </c>
      <c r="U281" s="452">
        <v>409</v>
      </c>
      <c r="AC281" s="176"/>
      <c r="AD281" s="177"/>
      <c r="AE281" s="176"/>
      <c r="AF281" s="178"/>
      <c r="AG281" s="179"/>
      <c r="AH281" s="178"/>
      <c r="AI281" s="179"/>
      <c r="AJ281" s="178"/>
      <c r="AK281" s="179"/>
      <c r="AL281" s="178"/>
      <c r="AM281" s="84"/>
      <c r="AN281" s="178"/>
      <c r="AO281" s="84"/>
      <c r="AP281" s="178"/>
      <c r="AQ281" s="84"/>
      <c r="AR281" s="178"/>
      <c r="AS281" s="84"/>
      <c r="AT281" s="178"/>
      <c r="AU281" s="84"/>
      <c r="AV281" s="178"/>
      <c r="AW281" s="84"/>
      <c r="AX281" s="178"/>
      <c r="AY281" s="84"/>
      <c r="AZ281" s="178"/>
      <c r="BA281" s="84"/>
      <c r="BB281" s="178"/>
      <c r="BC281" s="84"/>
      <c r="BD281" s="204">
        <f t="shared" si="39"/>
        <v>0</v>
      </c>
      <c r="BE281" s="175" t="e">
        <f t="shared" si="40"/>
        <v>#DIV/0!</v>
      </c>
      <c r="BH281" s="205"/>
      <c r="BI281" s="205"/>
    </row>
    <row r="282" spans="1:64" ht="42" customHeight="1" x14ac:dyDescent="0.3">
      <c r="A282" s="714"/>
      <c r="B282" s="769"/>
      <c r="C282" s="713"/>
      <c r="D282" s="49" t="s">
        <v>108</v>
      </c>
      <c r="E282" s="41" t="s">
        <v>101</v>
      </c>
      <c r="F282" s="442">
        <f t="shared" si="50"/>
        <v>4000</v>
      </c>
      <c r="G282" s="453">
        <v>4000</v>
      </c>
      <c r="H282" s="453">
        <v>4080</v>
      </c>
      <c r="I282" s="453">
        <v>4161</v>
      </c>
      <c r="J282" s="452">
        <v>333</v>
      </c>
      <c r="K282" s="452">
        <v>333</v>
      </c>
      <c r="L282" s="452">
        <v>333</v>
      </c>
      <c r="M282" s="452">
        <v>333</v>
      </c>
      <c r="N282" s="452">
        <v>333</v>
      </c>
      <c r="O282" s="452">
        <v>333</v>
      </c>
      <c r="P282" s="452">
        <v>333</v>
      </c>
      <c r="Q282" s="452">
        <v>333</v>
      </c>
      <c r="R282" s="452">
        <v>334</v>
      </c>
      <c r="S282" s="452">
        <v>334</v>
      </c>
      <c r="T282" s="452">
        <v>334</v>
      </c>
      <c r="U282" s="452">
        <v>334</v>
      </c>
      <c r="AC282" s="176"/>
      <c r="AD282" s="177"/>
      <c r="AE282" s="176"/>
      <c r="AF282" s="178"/>
      <c r="AG282" s="179"/>
      <c r="AH282" s="178"/>
      <c r="AI282" s="179"/>
      <c r="AJ282" s="178"/>
      <c r="AK282" s="179"/>
      <c r="AL282" s="178"/>
      <c r="AM282" s="84"/>
      <c r="AN282" s="178"/>
      <c r="AO282" s="84"/>
      <c r="AP282" s="178"/>
      <c r="AQ282" s="84"/>
      <c r="AR282" s="178"/>
      <c r="AS282" s="84"/>
      <c r="AT282" s="178"/>
      <c r="AU282" s="84"/>
      <c r="AV282" s="178"/>
      <c r="AW282" s="84"/>
      <c r="AX282" s="178"/>
      <c r="AY282" s="84"/>
      <c r="AZ282" s="178"/>
      <c r="BA282" s="84"/>
      <c r="BB282" s="178"/>
      <c r="BC282" s="84"/>
      <c r="BD282" s="204">
        <f t="shared" si="39"/>
        <v>0</v>
      </c>
      <c r="BE282" s="175" t="e">
        <f t="shared" si="40"/>
        <v>#DIV/0!</v>
      </c>
      <c r="BH282" s="205"/>
      <c r="BI282" s="205"/>
    </row>
    <row r="283" spans="1:64" ht="42" customHeight="1" x14ac:dyDescent="0.3">
      <c r="A283" s="714"/>
      <c r="B283" s="769"/>
      <c r="C283" s="713"/>
      <c r="D283" s="49" t="s">
        <v>109</v>
      </c>
      <c r="E283" s="41" t="s">
        <v>101</v>
      </c>
      <c r="F283" s="442">
        <f t="shared" si="50"/>
        <v>1000</v>
      </c>
      <c r="G283" s="471">
        <v>1000</v>
      </c>
      <c r="H283" s="471">
        <v>1020</v>
      </c>
      <c r="I283" s="471">
        <v>1040</v>
      </c>
      <c r="J283" s="452">
        <v>83</v>
      </c>
      <c r="K283" s="452">
        <v>83</v>
      </c>
      <c r="L283" s="452">
        <v>83</v>
      </c>
      <c r="M283" s="452">
        <v>83</v>
      </c>
      <c r="N283" s="452">
        <v>83</v>
      </c>
      <c r="O283" s="452">
        <v>83</v>
      </c>
      <c r="P283" s="452">
        <v>83</v>
      </c>
      <c r="Q283" s="452">
        <v>83</v>
      </c>
      <c r="R283" s="452">
        <v>84</v>
      </c>
      <c r="S283" s="452">
        <v>84</v>
      </c>
      <c r="T283" s="452">
        <v>84</v>
      </c>
      <c r="U283" s="452">
        <v>84</v>
      </c>
      <c r="AC283" s="176"/>
      <c r="AD283" s="177"/>
      <c r="AE283" s="176"/>
      <c r="AF283" s="178"/>
      <c r="AG283" s="179"/>
      <c r="AH283" s="178"/>
      <c r="AI283" s="179"/>
      <c r="AJ283" s="178"/>
      <c r="AK283" s="179"/>
      <c r="AL283" s="178"/>
      <c r="AM283" s="84"/>
      <c r="AN283" s="178"/>
      <c r="AO283" s="84"/>
      <c r="AP283" s="178"/>
      <c r="AQ283" s="84"/>
      <c r="AR283" s="178"/>
      <c r="AS283" s="84"/>
      <c r="AT283" s="178"/>
      <c r="AU283" s="84"/>
      <c r="AV283" s="178"/>
      <c r="AW283" s="84"/>
      <c r="AX283" s="178"/>
      <c r="AY283" s="84"/>
      <c r="AZ283" s="178"/>
      <c r="BA283" s="84"/>
      <c r="BB283" s="178"/>
      <c r="BC283" s="84"/>
      <c r="BD283" s="204">
        <f t="shared" si="39"/>
        <v>0</v>
      </c>
      <c r="BE283" s="175" t="e">
        <f t="shared" si="40"/>
        <v>#DIV/0!</v>
      </c>
      <c r="BH283" s="205"/>
      <c r="BI283" s="205"/>
    </row>
    <row r="284" spans="1:64" ht="42" customHeight="1" x14ac:dyDescent="0.3">
      <c r="A284" s="714"/>
      <c r="B284" s="769"/>
      <c r="C284" s="713"/>
      <c r="D284" s="49" t="s">
        <v>110</v>
      </c>
      <c r="E284" s="41" t="s">
        <v>101</v>
      </c>
      <c r="F284" s="442">
        <f t="shared" si="50"/>
        <v>19000</v>
      </c>
      <c r="G284" s="453">
        <v>19000</v>
      </c>
      <c r="H284" s="453">
        <v>19380</v>
      </c>
      <c r="I284" s="453">
        <v>19767</v>
      </c>
      <c r="J284" s="452">
        <v>1583</v>
      </c>
      <c r="K284" s="452">
        <v>1583</v>
      </c>
      <c r="L284" s="452">
        <v>1583</v>
      </c>
      <c r="M284" s="452">
        <v>1583</v>
      </c>
      <c r="N284" s="452">
        <v>1583</v>
      </c>
      <c r="O284" s="452">
        <v>1583</v>
      </c>
      <c r="P284" s="452">
        <v>1583</v>
      </c>
      <c r="Q284" s="452">
        <v>1583</v>
      </c>
      <c r="R284" s="452">
        <v>1584</v>
      </c>
      <c r="S284" s="452">
        <v>1584</v>
      </c>
      <c r="T284" s="452">
        <v>1584</v>
      </c>
      <c r="U284" s="452">
        <v>1584</v>
      </c>
      <c r="AC284" s="176"/>
      <c r="AD284" s="177"/>
      <c r="AE284" s="176"/>
      <c r="AF284" s="178"/>
      <c r="AG284" s="179"/>
      <c r="AH284" s="178"/>
      <c r="AI284" s="179"/>
      <c r="AJ284" s="178"/>
      <c r="AK284" s="179"/>
      <c r="AL284" s="178"/>
      <c r="AM284" s="84"/>
      <c r="AN284" s="178"/>
      <c r="AO284" s="84"/>
      <c r="AP284" s="178"/>
      <c r="AQ284" s="84"/>
      <c r="AR284" s="178"/>
      <c r="AS284" s="84"/>
      <c r="AT284" s="178"/>
      <c r="AU284" s="84"/>
      <c r="AV284" s="178"/>
      <c r="AW284" s="84"/>
      <c r="AX284" s="178"/>
      <c r="AY284" s="84"/>
      <c r="AZ284" s="178"/>
      <c r="BA284" s="84"/>
      <c r="BB284" s="178"/>
      <c r="BC284" s="84"/>
      <c r="BD284" s="204">
        <f t="shared" si="39"/>
        <v>0</v>
      </c>
      <c r="BE284" s="175" t="e">
        <f t="shared" si="40"/>
        <v>#DIV/0!</v>
      </c>
      <c r="BF284" s="193"/>
      <c r="BH284" s="205"/>
      <c r="BI284" s="205"/>
    </row>
    <row r="285" spans="1:64" ht="42" customHeight="1" x14ac:dyDescent="0.3">
      <c r="A285" s="714"/>
      <c r="B285" s="769" t="s">
        <v>731</v>
      </c>
      <c r="C285" s="713" t="s">
        <v>733</v>
      </c>
      <c r="D285" s="404" t="s">
        <v>439</v>
      </c>
      <c r="E285" s="404"/>
      <c r="F285" s="442">
        <f>SUM(F286:F287)</f>
        <v>25</v>
      </c>
      <c r="G285" s="471">
        <v>25</v>
      </c>
      <c r="H285" s="471">
        <v>26</v>
      </c>
      <c r="I285" s="471">
        <v>27</v>
      </c>
      <c r="J285" s="471">
        <v>2</v>
      </c>
      <c r="K285" s="471">
        <v>2</v>
      </c>
      <c r="L285" s="471">
        <v>2</v>
      </c>
      <c r="M285" s="471">
        <v>2</v>
      </c>
      <c r="N285" s="471">
        <v>2</v>
      </c>
      <c r="O285" s="471">
        <v>2</v>
      </c>
      <c r="P285" s="471">
        <v>2</v>
      </c>
      <c r="Q285" s="471">
        <v>2</v>
      </c>
      <c r="R285" s="471">
        <v>2</v>
      </c>
      <c r="S285" s="471">
        <v>2</v>
      </c>
      <c r="T285" s="471">
        <v>2</v>
      </c>
      <c r="U285" s="471">
        <v>3</v>
      </c>
      <c r="AC285" s="176">
        <f>+AE285+AF285+AH285+AJ285+AL285+AN285+AP285+AR285+AT285+AV285+AX285+AZ285+BB285</f>
        <v>0</v>
      </c>
      <c r="AD285" s="177">
        <f>+AG285+AI285+AK285+AM285+AO285+AQ285+AS285+AU285+AW285+AY285+BA285+BC285</f>
        <v>0</v>
      </c>
      <c r="AE285" s="176">
        <v>0</v>
      </c>
      <c r="AF285" s="178"/>
      <c r="AG285" s="179"/>
      <c r="AH285" s="178"/>
      <c r="AI285" s="179"/>
      <c r="AJ285" s="178"/>
      <c r="AK285" s="179"/>
      <c r="AL285" s="178"/>
      <c r="AM285" s="84"/>
      <c r="AN285" s="178"/>
      <c r="AO285" s="84"/>
      <c r="AP285" s="178"/>
      <c r="AQ285" s="84"/>
      <c r="AR285" s="178"/>
      <c r="AS285" s="84"/>
      <c r="AT285" s="178"/>
      <c r="AU285" s="84"/>
      <c r="AV285" s="178"/>
      <c r="AW285" s="84"/>
      <c r="AX285" s="178"/>
      <c r="AY285" s="84"/>
      <c r="AZ285" s="178"/>
      <c r="BA285" s="84"/>
      <c r="BB285" s="178"/>
      <c r="BC285" s="84"/>
      <c r="BD285" s="204">
        <f t="shared" si="39"/>
        <v>0</v>
      </c>
      <c r="BE285" s="175" t="e">
        <f t="shared" si="40"/>
        <v>#DIV/0!</v>
      </c>
      <c r="BF285" s="230"/>
      <c r="BH285" s="181">
        <f>+BK285-AC285</f>
        <v>0</v>
      </c>
      <c r="BI285" s="181">
        <f>+BL285-AD285</f>
        <v>0</v>
      </c>
      <c r="BJ285" s="208"/>
      <c r="BK285" s="181"/>
      <c r="BL285" s="181"/>
    </row>
    <row r="286" spans="1:64" ht="42" customHeight="1" x14ac:dyDescent="0.3">
      <c r="A286" s="714"/>
      <c r="B286" s="769"/>
      <c r="C286" s="713"/>
      <c r="D286" s="53" t="s">
        <v>802</v>
      </c>
      <c r="E286" s="41" t="s">
        <v>101</v>
      </c>
      <c r="F286" s="442">
        <f>SUM(J286:U286)</f>
        <v>25</v>
      </c>
      <c r="G286" s="471">
        <v>25</v>
      </c>
      <c r="H286" s="471">
        <v>26</v>
      </c>
      <c r="I286" s="471">
        <v>27</v>
      </c>
      <c r="J286" s="452">
        <v>2</v>
      </c>
      <c r="K286" s="452">
        <v>2</v>
      </c>
      <c r="L286" s="452">
        <v>2</v>
      </c>
      <c r="M286" s="452">
        <v>2</v>
      </c>
      <c r="N286" s="452">
        <v>2</v>
      </c>
      <c r="O286" s="452">
        <v>2</v>
      </c>
      <c r="P286" s="452">
        <v>2</v>
      </c>
      <c r="Q286" s="452">
        <v>2</v>
      </c>
      <c r="R286" s="452">
        <v>2</v>
      </c>
      <c r="S286" s="452">
        <v>2</v>
      </c>
      <c r="T286" s="452">
        <v>2</v>
      </c>
      <c r="U286" s="452">
        <v>3</v>
      </c>
      <c r="AC286" s="176"/>
      <c r="AD286" s="177"/>
      <c r="AE286" s="176"/>
      <c r="AF286" s="178"/>
      <c r="AG286" s="179"/>
      <c r="AH286" s="178"/>
      <c r="AI286" s="179"/>
      <c r="AJ286" s="178"/>
      <c r="AK286" s="179"/>
      <c r="AL286" s="178"/>
      <c r="AM286" s="84"/>
      <c r="AN286" s="178"/>
      <c r="AO286" s="84"/>
      <c r="AP286" s="178"/>
      <c r="AQ286" s="84"/>
      <c r="AR286" s="178"/>
      <c r="AS286" s="84"/>
      <c r="AT286" s="178"/>
      <c r="AU286" s="84"/>
      <c r="AV286" s="178"/>
      <c r="AW286" s="84"/>
      <c r="AX286" s="178"/>
      <c r="AY286" s="84"/>
      <c r="AZ286" s="178"/>
      <c r="BA286" s="84"/>
      <c r="BB286" s="178"/>
      <c r="BC286" s="84"/>
      <c r="BD286" s="204">
        <f t="shared" si="39"/>
        <v>0</v>
      </c>
      <c r="BE286" s="175" t="e">
        <f t="shared" si="40"/>
        <v>#DIV/0!</v>
      </c>
      <c r="BH286" s="205"/>
      <c r="BI286" s="205"/>
    </row>
    <row r="287" spans="1:64" ht="42" customHeight="1" x14ac:dyDescent="0.3">
      <c r="A287" s="714"/>
      <c r="B287" s="769"/>
      <c r="C287" s="713"/>
      <c r="D287" s="49" t="s">
        <v>456</v>
      </c>
      <c r="E287" s="41" t="s">
        <v>27</v>
      </c>
      <c r="F287" s="442">
        <f>SUM(J287:U287)</f>
        <v>0</v>
      </c>
      <c r="G287" s="471">
        <v>0</v>
      </c>
      <c r="H287" s="471">
        <v>0</v>
      </c>
      <c r="I287" s="471">
        <v>0</v>
      </c>
      <c r="J287" s="452">
        <v>0</v>
      </c>
      <c r="K287" s="452">
        <v>0</v>
      </c>
      <c r="L287" s="452">
        <v>0</v>
      </c>
      <c r="M287" s="452">
        <v>0</v>
      </c>
      <c r="N287" s="452">
        <v>0</v>
      </c>
      <c r="O287" s="452">
        <v>0</v>
      </c>
      <c r="P287" s="452">
        <v>0</v>
      </c>
      <c r="Q287" s="452">
        <v>0</v>
      </c>
      <c r="R287" s="452">
        <v>0</v>
      </c>
      <c r="S287" s="452">
        <v>0</v>
      </c>
      <c r="T287" s="452">
        <v>0</v>
      </c>
      <c r="U287" s="452">
        <v>0</v>
      </c>
      <c r="AC287" s="176"/>
      <c r="AD287" s="177"/>
      <c r="AE287" s="176"/>
      <c r="AF287" s="178"/>
      <c r="AG287" s="179"/>
      <c r="AH287" s="178"/>
      <c r="AI287" s="179"/>
      <c r="AJ287" s="178"/>
      <c r="AK287" s="179"/>
      <c r="AL287" s="178"/>
      <c r="AM287" s="84"/>
      <c r="AN287" s="178"/>
      <c r="AO287" s="84"/>
      <c r="AP287" s="178"/>
      <c r="AQ287" s="84"/>
      <c r="AR287" s="178"/>
      <c r="AS287" s="84"/>
      <c r="AT287" s="178"/>
      <c r="AU287" s="84"/>
      <c r="AV287" s="178"/>
      <c r="AW287" s="84"/>
      <c r="AX287" s="178"/>
      <c r="AY287" s="84"/>
      <c r="AZ287" s="178"/>
      <c r="BA287" s="84"/>
      <c r="BB287" s="178"/>
      <c r="BC287" s="84"/>
      <c r="BD287" s="204">
        <f t="shared" si="39"/>
        <v>0</v>
      </c>
      <c r="BE287" s="175" t="e">
        <f t="shared" si="40"/>
        <v>#DIV/0!</v>
      </c>
      <c r="BH287" s="205"/>
      <c r="BI287" s="205"/>
    </row>
    <row r="288" spans="1:64" ht="42" customHeight="1" x14ac:dyDescent="0.25">
      <c r="A288" s="714"/>
      <c r="B288" s="716" t="s">
        <v>868</v>
      </c>
      <c r="C288" s="618" t="s">
        <v>856</v>
      </c>
      <c r="D288" s="417" t="s">
        <v>869</v>
      </c>
      <c r="E288" s="418"/>
      <c r="F288" s="478">
        <f>+F289</f>
        <v>1500</v>
      </c>
      <c r="G288" s="403">
        <v>1500</v>
      </c>
      <c r="H288" s="403">
        <v>1525</v>
      </c>
      <c r="I288" s="403">
        <v>1530</v>
      </c>
      <c r="J288" s="405">
        <v>125</v>
      </c>
      <c r="K288" s="405">
        <v>125</v>
      </c>
      <c r="L288" s="405">
        <v>125</v>
      </c>
      <c r="M288" s="405">
        <v>125</v>
      </c>
      <c r="N288" s="405">
        <v>125</v>
      </c>
      <c r="O288" s="405">
        <v>125</v>
      </c>
      <c r="P288" s="405">
        <v>125</v>
      </c>
      <c r="Q288" s="405">
        <v>125</v>
      </c>
      <c r="R288" s="405">
        <v>125</v>
      </c>
      <c r="S288" s="405">
        <v>125</v>
      </c>
      <c r="T288" s="405">
        <v>125</v>
      </c>
      <c r="U288" s="405">
        <v>125</v>
      </c>
      <c r="AC288" s="176"/>
      <c r="AD288" s="177"/>
      <c r="AE288" s="176"/>
      <c r="AF288" s="178"/>
      <c r="AG288" s="179"/>
      <c r="AH288" s="178"/>
      <c r="AI288" s="179"/>
      <c r="AJ288" s="178"/>
      <c r="AK288" s="179"/>
      <c r="AL288" s="178"/>
      <c r="AM288" s="84"/>
      <c r="AN288" s="178"/>
      <c r="AO288" s="84"/>
      <c r="AP288" s="178"/>
      <c r="AQ288" s="84"/>
      <c r="AR288" s="178"/>
      <c r="AS288" s="84"/>
      <c r="AT288" s="178"/>
      <c r="AU288" s="84"/>
      <c r="AV288" s="178"/>
      <c r="AW288" s="84"/>
      <c r="AX288" s="178"/>
      <c r="AY288" s="84"/>
      <c r="AZ288" s="178"/>
      <c r="BA288" s="84"/>
      <c r="BB288" s="178"/>
      <c r="BC288" s="84"/>
      <c r="BD288" s="204"/>
      <c r="BE288" s="175"/>
      <c r="BH288" s="205"/>
      <c r="BI288" s="205"/>
    </row>
    <row r="289" spans="1:64" ht="42" customHeight="1" x14ac:dyDescent="0.25">
      <c r="A289" s="714"/>
      <c r="B289" s="717"/>
      <c r="C289" s="619"/>
      <c r="D289" s="376" t="s">
        <v>859</v>
      </c>
      <c r="E289" s="430" t="s">
        <v>936</v>
      </c>
      <c r="F289" s="442">
        <f t="shared" ref="F289:F292" si="51">SUM(J289:U289)</f>
        <v>1500</v>
      </c>
      <c r="G289" s="403">
        <v>1500</v>
      </c>
      <c r="H289" s="403">
        <v>1525</v>
      </c>
      <c r="I289" s="403">
        <v>1530</v>
      </c>
      <c r="J289" s="445">
        <v>125</v>
      </c>
      <c r="K289" s="445">
        <v>125</v>
      </c>
      <c r="L289" s="445">
        <v>125</v>
      </c>
      <c r="M289" s="445">
        <v>125</v>
      </c>
      <c r="N289" s="445">
        <v>125</v>
      </c>
      <c r="O289" s="445">
        <v>125</v>
      </c>
      <c r="P289" s="445">
        <v>125</v>
      </c>
      <c r="Q289" s="445">
        <v>125</v>
      </c>
      <c r="R289" s="445">
        <v>125</v>
      </c>
      <c r="S289" s="445">
        <v>125</v>
      </c>
      <c r="T289" s="445">
        <v>125</v>
      </c>
      <c r="U289" s="445">
        <v>125</v>
      </c>
      <c r="AC289" s="176"/>
      <c r="AD289" s="177"/>
      <c r="AE289" s="176"/>
      <c r="AF289" s="178"/>
      <c r="AG289" s="179"/>
      <c r="AH289" s="178"/>
      <c r="AI289" s="179"/>
      <c r="AJ289" s="178"/>
      <c r="AK289" s="179"/>
      <c r="AL289" s="178"/>
      <c r="AM289" s="84"/>
      <c r="AN289" s="178"/>
      <c r="AO289" s="84"/>
      <c r="AP289" s="178"/>
      <c r="AQ289" s="84"/>
      <c r="AR289" s="178"/>
      <c r="AS289" s="84"/>
      <c r="AT289" s="178"/>
      <c r="AU289" s="84"/>
      <c r="AV289" s="178"/>
      <c r="AW289" s="84"/>
      <c r="AX289" s="178"/>
      <c r="AY289" s="84"/>
      <c r="AZ289" s="178"/>
      <c r="BA289" s="84"/>
      <c r="BB289" s="178"/>
      <c r="BC289" s="84"/>
      <c r="BD289" s="204"/>
      <c r="BE289" s="175"/>
      <c r="BH289" s="205"/>
      <c r="BI289" s="205"/>
    </row>
    <row r="290" spans="1:64" ht="42" customHeight="1" x14ac:dyDescent="0.25">
      <c r="A290" s="714"/>
      <c r="B290" s="717"/>
      <c r="C290" s="619"/>
      <c r="D290" s="377" t="s">
        <v>861</v>
      </c>
      <c r="E290" s="370" t="s">
        <v>862</v>
      </c>
      <c r="F290" s="442">
        <f t="shared" si="51"/>
        <v>1500</v>
      </c>
      <c r="G290" s="403">
        <v>1500</v>
      </c>
      <c r="H290" s="403">
        <v>1525</v>
      </c>
      <c r="I290" s="403">
        <v>1530</v>
      </c>
      <c r="J290" s="445">
        <v>125</v>
      </c>
      <c r="K290" s="445">
        <v>125</v>
      </c>
      <c r="L290" s="445">
        <v>125</v>
      </c>
      <c r="M290" s="445">
        <v>125</v>
      </c>
      <c r="N290" s="445">
        <v>125</v>
      </c>
      <c r="O290" s="445">
        <v>125</v>
      </c>
      <c r="P290" s="445">
        <v>125</v>
      </c>
      <c r="Q290" s="445">
        <v>125</v>
      </c>
      <c r="R290" s="445">
        <v>125</v>
      </c>
      <c r="S290" s="445">
        <v>125</v>
      </c>
      <c r="T290" s="445">
        <v>125</v>
      </c>
      <c r="U290" s="445">
        <v>125</v>
      </c>
      <c r="AC290" s="176"/>
      <c r="AD290" s="177"/>
      <c r="AE290" s="176"/>
      <c r="AF290" s="178"/>
      <c r="AG290" s="179"/>
      <c r="AH290" s="178"/>
      <c r="AI290" s="179"/>
      <c r="AJ290" s="178"/>
      <c r="AK290" s="179"/>
      <c r="AL290" s="178"/>
      <c r="AM290" s="84"/>
      <c r="AN290" s="178"/>
      <c r="AO290" s="84"/>
      <c r="AP290" s="178"/>
      <c r="AQ290" s="84"/>
      <c r="AR290" s="178"/>
      <c r="AS290" s="84"/>
      <c r="AT290" s="178"/>
      <c r="AU290" s="84"/>
      <c r="AV290" s="178"/>
      <c r="AW290" s="84"/>
      <c r="AX290" s="178"/>
      <c r="AY290" s="84"/>
      <c r="AZ290" s="178"/>
      <c r="BA290" s="84"/>
      <c r="BB290" s="178"/>
      <c r="BC290" s="84"/>
      <c r="BD290" s="204"/>
      <c r="BE290" s="175"/>
      <c r="BH290" s="205"/>
      <c r="BI290" s="205"/>
    </row>
    <row r="291" spans="1:64" ht="42" customHeight="1" x14ac:dyDescent="0.25">
      <c r="A291" s="714"/>
      <c r="B291" s="717"/>
      <c r="C291" s="619"/>
      <c r="D291" s="377" t="s">
        <v>863</v>
      </c>
      <c r="E291" s="370" t="s">
        <v>481</v>
      </c>
      <c r="F291" s="442">
        <f t="shared" si="51"/>
        <v>1500</v>
      </c>
      <c r="G291" s="403">
        <v>1500</v>
      </c>
      <c r="H291" s="403">
        <v>1525</v>
      </c>
      <c r="I291" s="403">
        <v>1530</v>
      </c>
      <c r="J291" s="445">
        <v>125</v>
      </c>
      <c r="K291" s="445">
        <v>125</v>
      </c>
      <c r="L291" s="445">
        <v>125</v>
      </c>
      <c r="M291" s="445">
        <v>125</v>
      </c>
      <c r="N291" s="445">
        <v>125</v>
      </c>
      <c r="O291" s="445">
        <v>125</v>
      </c>
      <c r="P291" s="445">
        <v>125</v>
      </c>
      <c r="Q291" s="445">
        <v>125</v>
      </c>
      <c r="R291" s="445">
        <v>125</v>
      </c>
      <c r="S291" s="445">
        <v>125</v>
      </c>
      <c r="T291" s="445">
        <v>125</v>
      </c>
      <c r="U291" s="445">
        <v>125</v>
      </c>
      <c r="AC291" s="176"/>
      <c r="AD291" s="177"/>
      <c r="AE291" s="176"/>
      <c r="AF291" s="178"/>
      <c r="AG291" s="179"/>
      <c r="AH291" s="178"/>
      <c r="AI291" s="179"/>
      <c r="AJ291" s="178"/>
      <c r="AK291" s="179"/>
      <c r="AL291" s="178"/>
      <c r="AM291" s="84"/>
      <c r="AN291" s="178"/>
      <c r="AO291" s="84"/>
      <c r="AP291" s="178"/>
      <c r="AQ291" s="84"/>
      <c r="AR291" s="178"/>
      <c r="AS291" s="84"/>
      <c r="AT291" s="178"/>
      <c r="AU291" s="84"/>
      <c r="AV291" s="178"/>
      <c r="AW291" s="84"/>
      <c r="AX291" s="178"/>
      <c r="AY291" s="84"/>
      <c r="AZ291" s="178"/>
      <c r="BA291" s="84"/>
      <c r="BB291" s="178"/>
      <c r="BC291" s="84"/>
      <c r="BD291" s="204"/>
      <c r="BE291" s="175"/>
      <c r="BH291" s="205"/>
      <c r="BI291" s="205"/>
    </row>
    <row r="292" spans="1:64" ht="42" customHeight="1" x14ac:dyDescent="0.25">
      <c r="A292" s="714"/>
      <c r="B292" s="718"/>
      <c r="C292" s="620"/>
      <c r="D292" s="377" t="s">
        <v>864</v>
      </c>
      <c r="E292" s="370" t="s">
        <v>865</v>
      </c>
      <c r="F292" s="442">
        <f t="shared" si="51"/>
        <v>1500</v>
      </c>
      <c r="G292" s="403">
        <v>1500</v>
      </c>
      <c r="H292" s="403">
        <v>1525</v>
      </c>
      <c r="I292" s="403">
        <v>1530</v>
      </c>
      <c r="J292" s="445">
        <v>125</v>
      </c>
      <c r="K292" s="445">
        <v>125</v>
      </c>
      <c r="L292" s="445">
        <v>125</v>
      </c>
      <c r="M292" s="445">
        <v>125</v>
      </c>
      <c r="N292" s="445">
        <v>125</v>
      </c>
      <c r="O292" s="445">
        <v>125</v>
      </c>
      <c r="P292" s="445">
        <v>125</v>
      </c>
      <c r="Q292" s="445">
        <v>125</v>
      </c>
      <c r="R292" s="445">
        <v>125</v>
      </c>
      <c r="S292" s="445">
        <v>125</v>
      </c>
      <c r="T292" s="445">
        <v>125</v>
      </c>
      <c r="U292" s="445">
        <v>125</v>
      </c>
      <c r="AC292" s="176"/>
      <c r="AD292" s="177"/>
      <c r="AE292" s="176"/>
      <c r="AF292" s="178"/>
      <c r="AG292" s="179"/>
      <c r="AH292" s="178"/>
      <c r="AI292" s="179"/>
      <c r="AJ292" s="178"/>
      <c r="AK292" s="179"/>
      <c r="AL292" s="178"/>
      <c r="AM292" s="84"/>
      <c r="AN292" s="178"/>
      <c r="AO292" s="84"/>
      <c r="AP292" s="178"/>
      <c r="AQ292" s="84"/>
      <c r="AR292" s="178"/>
      <c r="AS292" s="84"/>
      <c r="AT292" s="178"/>
      <c r="AU292" s="84"/>
      <c r="AV292" s="178"/>
      <c r="AW292" s="84"/>
      <c r="AX292" s="178"/>
      <c r="AY292" s="84"/>
      <c r="AZ292" s="178"/>
      <c r="BA292" s="84"/>
      <c r="BB292" s="178"/>
      <c r="BC292" s="84"/>
      <c r="BD292" s="204"/>
      <c r="BE292" s="175"/>
      <c r="BH292" s="205"/>
      <c r="BI292" s="205"/>
    </row>
    <row r="293" spans="1:64" ht="42" customHeight="1" x14ac:dyDescent="0.25">
      <c r="A293" s="714"/>
      <c r="B293" s="769" t="s">
        <v>915</v>
      </c>
      <c r="C293" s="773" t="s">
        <v>916</v>
      </c>
      <c r="D293" s="404" t="s">
        <v>439</v>
      </c>
      <c r="E293" s="404"/>
      <c r="F293" s="442">
        <f t="shared" ref="F293:F295" si="52">+F294</f>
        <v>850</v>
      </c>
      <c r="G293" s="405">
        <v>850</v>
      </c>
      <c r="H293" s="405">
        <v>870</v>
      </c>
      <c r="I293" s="405">
        <v>890</v>
      </c>
      <c r="J293" s="405">
        <v>71</v>
      </c>
      <c r="K293" s="405">
        <v>71</v>
      </c>
      <c r="L293" s="405">
        <v>71</v>
      </c>
      <c r="M293" s="405">
        <v>71</v>
      </c>
      <c r="N293" s="405">
        <v>71</v>
      </c>
      <c r="O293" s="405">
        <v>71</v>
      </c>
      <c r="P293" s="405">
        <v>71</v>
      </c>
      <c r="Q293" s="405">
        <v>71</v>
      </c>
      <c r="R293" s="405">
        <v>71</v>
      </c>
      <c r="S293" s="405">
        <v>71</v>
      </c>
      <c r="T293" s="405">
        <v>70</v>
      </c>
      <c r="U293" s="405">
        <v>70</v>
      </c>
      <c r="AC293" s="176"/>
      <c r="AD293" s="177"/>
      <c r="AE293" s="176"/>
      <c r="AF293" s="178"/>
      <c r="AG293" s="179"/>
      <c r="AH293" s="178"/>
      <c r="AI293" s="179"/>
      <c r="AJ293" s="178"/>
      <c r="AK293" s="179"/>
      <c r="AL293" s="178"/>
      <c r="AM293" s="84"/>
      <c r="AN293" s="178"/>
      <c r="AO293" s="84"/>
      <c r="AP293" s="178"/>
      <c r="AQ293" s="84"/>
      <c r="AR293" s="178"/>
      <c r="AS293" s="84"/>
      <c r="AT293" s="178"/>
      <c r="AU293" s="84"/>
      <c r="AV293" s="178"/>
      <c r="AW293" s="84"/>
      <c r="AX293" s="178"/>
      <c r="AY293" s="84"/>
      <c r="AZ293" s="178"/>
      <c r="BA293" s="84"/>
      <c r="BB293" s="178"/>
      <c r="BC293" s="84"/>
      <c r="BD293" s="204"/>
      <c r="BE293" s="175"/>
      <c r="BH293" s="205"/>
      <c r="BI293" s="205"/>
    </row>
    <row r="294" spans="1:64" ht="42" customHeight="1" x14ac:dyDescent="0.25">
      <c r="A294" s="714"/>
      <c r="B294" s="769"/>
      <c r="C294" s="773"/>
      <c r="D294" s="53" t="s">
        <v>920</v>
      </c>
      <c r="E294" s="41" t="s">
        <v>101</v>
      </c>
      <c r="F294" s="442">
        <f>SUM(J294:U294)</f>
        <v>850</v>
      </c>
      <c r="G294" s="405">
        <v>850</v>
      </c>
      <c r="H294" s="405">
        <v>870</v>
      </c>
      <c r="I294" s="405">
        <v>890</v>
      </c>
      <c r="J294" s="445">
        <v>71</v>
      </c>
      <c r="K294" s="445">
        <v>71</v>
      </c>
      <c r="L294" s="445">
        <v>71</v>
      </c>
      <c r="M294" s="445">
        <v>71</v>
      </c>
      <c r="N294" s="445">
        <v>71</v>
      </c>
      <c r="O294" s="445">
        <v>71</v>
      </c>
      <c r="P294" s="445">
        <v>71</v>
      </c>
      <c r="Q294" s="445">
        <v>71</v>
      </c>
      <c r="R294" s="445">
        <v>71</v>
      </c>
      <c r="S294" s="445">
        <v>71</v>
      </c>
      <c r="T294" s="445">
        <v>70</v>
      </c>
      <c r="U294" s="445">
        <v>70</v>
      </c>
      <c r="AC294" s="176"/>
      <c r="AD294" s="177"/>
      <c r="AE294" s="176"/>
      <c r="AF294" s="178"/>
      <c r="AG294" s="179"/>
      <c r="AH294" s="178"/>
      <c r="AI294" s="179"/>
      <c r="AJ294" s="178"/>
      <c r="AK294" s="179"/>
      <c r="AL294" s="178"/>
      <c r="AM294" s="84"/>
      <c r="AN294" s="178"/>
      <c r="AO294" s="84"/>
      <c r="AP294" s="178"/>
      <c r="AQ294" s="84"/>
      <c r="AR294" s="178"/>
      <c r="AS294" s="84"/>
      <c r="AT294" s="178"/>
      <c r="AU294" s="84"/>
      <c r="AV294" s="178"/>
      <c r="AW294" s="84"/>
      <c r="AX294" s="178"/>
      <c r="AY294" s="84"/>
      <c r="AZ294" s="178"/>
      <c r="BA294" s="84"/>
      <c r="BB294" s="178"/>
      <c r="BC294" s="84"/>
      <c r="BD294" s="204"/>
      <c r="BE294" s="175"/>
      <c r="BH294" s="205"/>
      <c r="BI294" s="205"/>
    </row>
    <row r="295" spans="1:64" ht="42" customHeight="1" x14ac:dyDescent="0.25">
      <c r="A295" s="714"/>
      <c r="B295" s="769" t="s">
        <v>732</v>
      </c>
      <c r="C295" s="777" t="s">
        <v>721</v>
      </c>
      <c r="D295" s="488" t="s">
        <v>439</v>
      </c>
      <c r="E295" s="488"/>
      <c r="F295" s="442">
        <f t="shared" si="52"/>
        <v>3092</v>
      </c>
      <c r="G295" s="446"/>
      <c r="H295" s="446"/>
      <c r="I295" s="446"/>
      <c r="J295" s="405">
        <v>195</v>
      </c>
      <c r="K295" s="405">
        <v>195</v>
      </c>
      <c r="L295" s="405">
        <v>195</v>
      </c>
      <c r="M295" s="405">
        <v>195</v>
      </c>
      <c r="N295" s="405">
        <v>194</v>
      </c>
      <c r="O295" s="405">
        <v>194</v>
      </c>
      <c r="P295" s="405">
        <v>194</v>
      </c>
      <c r="Q295" s="405">
        <v>194</v>
      </c>
      <c r="R295" s="405">
        <v>194</v>
      </c>
      <c r="S295" s="405">
        <v>194</v>
      </c>
      <c r="T295" s="405">
        <v>194</v>
      </c>
      <c r="U295" s="405">
        <v>194</v>
      </c>
      <c r="AC295" s="176">
        <f>+AE295+AF295+AH295+AJ295+AL295+AN295+AP295+AR295+AT295+AV295+AX295+AZ295+BB295</f>
        <v>0</v>
      </c>
      <c r="AD295" s="177">
        <f>+AG295+AI295+AK295+AM295+AO295+AQ295+AS295+AU295+AW295+AY295+BA295+BC295</f>
        <v>0</v>
      </c>
      <c r="AE295" s="176">
        <v>0</v>
      </c>
      <c r="AF295" s="178"/>
      <c r="AG295" s="179"/>
      <c r="AH295" s="178"/>
      <c r="AI295" s="179"/>
      <c r="AJ295" s="178"/>
      <c r="AK295" s="179"/>
      <c r="AL295" s="178"/>
      <c r="AM295" s="84"/>
      <c r="AN295" s="178"/>
      <c r="AO295" s="84"/>
      <c r="AP295" s="178"/>
      <c r="AQ295" s="84"/>
      <c r="AR295" s="178"/>
      <c r="AS295" s="84"/>
      <c r="AT295" s="178"/>
      <c r="AU295" s="84"/>
      <c r="AV295" s="178"/>
      <c r="AW295" s="84"/>
      <c r="AX295" s="178"/>
      <c r="AY295" s="84"/>
      <c r="AZ295" s="178"/>
      <c r="BA295" s="84"/>
      <c r="BB295" s="178"/>
      <c r="BC295" s="84"/>
      <c r="BD295" s="204">
        <f t="shared" si="39"/>
        <v>0</v>
      </c>
      <c r="BE295" s="175" t="e">
        <f t="shared" si="40"/>
        <v>#DIV/0!</v>
      </c>
      <c r="BH295" s="181">
        <f>+BK295-AC295</f>
        <v>0</v>
      </c>
      <c r="BI295" s="181">
        <f>+BL295-AD295</f>
        <v>0</v>
      </c>
      <c r="BJ295" s="208"/>
      <c r="BK295" s="181"/>
      <c r="BL295" s="181"/>
    </row>
    <row r="296" spans="1:64" ht="42" customHeight="1" x14ac:dyDescent="0.25">
      <c r="A296" s="714"/>
      <c r="B296" s="769"/>
      <c r="C296" s="777"/>
      <c r="D296" s="53" t="s">
        <v>569</v>
      </c>
      <c r="E296" s="20" t="s">
        <v>60</v>
      </c>
      <c r="F296" s="442">
        <f>SUM(J296:U296)</f>
        <v>3092</v>
      </c>
      <c r="G296" s="446"/>
      <c r="H296" s="446"/>
      <c r="I296" s="446"/>
      <c r="J296" s="445">
        <v>258</v>
      </c>
      <c r="K296" s="445">
        <v>258</v>
      </c>
      <c r="L296" s="445">
        <v>258</v>
      </c>
      <c r="M296" s="445">
        <v>258</v>
      </c>
      <c r="N296" s="445">
        <v>258</v>
      </c>
      <c r="O296" s="445">
        <v>258</v>
      </c>
      <c r="P296" s="445">
        <v>258</v>
      </c>
      <c r="Q296" s="445">
        <v>258</v>
      </c>
      <c r="R296" s="445">
        <v>257</v>
      </c>
      <c r="S296" s="445">
        <v>257</v>
      </c>
      <c r="T296" s="445">
        <v>257</v>
      </c>
      <c r="U296" s="445">
        <v>257</v>
      </c>
      <c r="Y296" s="305"/>
      <c r="AA296" s="183" t="s">
        <v>17</v>
      </c>
      <c r="AB296" s="184">
        <f>SUM(AC238:AC295)</f>
        <v>2683710</v>
      </c>
      <c r="AC296" s="176"/>
      <c r="AD296" s="177"/>
      <c r="AE296" s="176"/>
      <c r="AF296" s="178"/>
      <c r="AG296" s="179"/>
      <c r="AH296" s="178"/>
      <c r="AI296" s="179"/>
      <c r="AJ296" s="178"/>
      <c r="AK296" s="179"/>
      <c r="AL296" s="178"/>
      <c r="AM296" s="84"/>
      <c r="AN296" s="178"/>
      <c r="AO296" s="84"/>
      <c r="AP296" s="178"/>
      <c r="AQ296" s="84"/>
      <c r="AR296" s="178"/>
      <c r="AS296" s="84"/>
      <c r="AT296" s="178"/>
      <c r="AU296" s="84"/>
      <c r="AV296" s="178"/>
      <c r="AW296" s="84"/>
      <c r="AX296" s="178"/>
      <c r="AY296" s="84"/>
      <c r="AZ296" s="178"/>
      <c r="BA296" s="84"/>
      <c r="BB296" s="178"/>
      <c r="BC296" s="84"/>
      <c r="BD296" s="204">
        <f t="shared" ref="BD296:BD299" si="53">+AG296+AI296+AK296+AM296+AO296+AQ296+AS296+AU296+AW296+AY296+BA296+BC296</f>
        <v>0</v>
      </c>
      <c r="BE296" s="175" t="e">
        <f t="shared" ref="BE296:BE299" si="54">+BD296/AC296*100</f>
        <v>#DIV/0!</v>
      </c>
      <c r="BH296" s="205"/>
      <c r="BI296" s="205"/>
    </row>
    <row r="297" spans="1:64" ht="42" customHeight="1" x14ac:dyDescent="0.25">
      <c r="A297" s="714"/>
      <c r="B297" s="769"/>
      <c r="C297" s="777"/>
      <c r="D297" s="53" t="s">
        <v>989</v>
      </c>
      <c r="E297" s="20" t="s">
        <v>519</v>
      </c>
      <c r="F297" s="403">
        <f t="shared" ref="F297:F298" si="55">SUM(J297:U297)</f>
        <v>152</v>
      </c>
      <c r="G297" s="446"/>
      <c r="H297" s="446"/>
      <c r="I297" s="446"/>
      <c r="J297" s="445"/>
      <c r="K297" s="445"/>
      <c r="L297" s="445"/>
      <c r="M297" s="445"/>
      <c r="N297" s="445"/>
      <c r="O297" s="445"/>
      <c r="P297" s="445"/>
      <c r="Q297" s="445"/>
      <c r="R297" s="445">
        <v>38</v>
      </c>
      <c r="S297" s="445">
        <v>38</v>
      </c>
      <c r="T297" s="445">
        <v>38</v>
      </c>
      <c r="U297" s="445">
        <v>38</v>
      </c>
      <c r="Y297" s="305"/>
      <c r="AA297" s="183"/>
      <c r="AB297" s="184"/>
      <c r="AC297" s="176"/>
      <c r="AD297" s="177"/>
      <c r="AE297" s="176"/>
      <c r="AF297" s="178"/>
      <c r="AG297" s="179"/>
      <c r="AH297" s="178"/>
      <c r="AI297" s="179"/>
      <c r="AJ297" s="178"/>
      <c r="AK297" s="179"/>
      <c r="AL297" s="178"/>
      <c r="AM297" s="84"/>
      <c r="AN297" s="178"/>
      <c r="AO297" s="84"/>
      <c r="AP297" s="178"/>
      <c r="AQ297" s="84"/>
      <c r="AR297" s="178"/>
      <c r="AS297" s="84"/>
      <c r="AT297" s="178"/>
      <c r="AU297" s="84"/>
      <c r="AV297" s="178"/>
      <c r="AW297" s="84"/>
      <c r="AX297" s="178"/>
      <c r="AY297" s="84"/>
      <c r="AZ297" s="178"/>
      <c r="BA297" s="84"/>
      <c r="BB297" s="178"/>
      <c r="BC297" s="84"/>
      <c r="BD297" s="204"/>
      <c r="BE297" s="175"/>
      <c r="BH297" s="205"/>
      <c r="BI297" s="205"/>
    </row>
    <row r="298" spans="1:64" ht="42" customHeight="1" x14ac:dyDescent="0.25">
      <c r="A298" s="714"/>
      <c r="B298" s="769"/>
      <c r="C298" s="777"/>
      <c r="D298" s="53" t="s">
        <v>990</v>
      </c>
      <c r="E298" s="20" t="s">
        <v>519</v>
      </c>
      <c r="F298" s="403">
        <f t="shared" si="55"/>
        <v>4</v>
      </c>
      <c r="G298" s="446"/>
      <c r="H298" s="446"/>
      <c r="I298" s="446"/>
      <c r="J298" s="445"/>
      <c r="K298" s="445"/>
      <c r="L298" s="445"/>
      <c r="M298" s="445"/>
      <c r="N298" s="445"/>
      <c r="O298" s="445"/>
      <c r="P298" s="445"/>
      <c r="Q298" s="445"/>
      <c r="R298" s="445">
        <v>1</v>
      </c>
      <c r="S298" s="445">
        <v>1</v>
      </c>
      <c r="T298" s="445">
        <v>1</v>
      </c>
      <c r="U298" s="445">
        <v>1</v>
      </c>
      <c r="Y298" s="305"/>
      <c r="AA298" s="183"/>
      <c r="AB298" s="184"/>
      <c r="AC298" s="176"/>
      <c r="AD298" s="177"/>
      <c r="AE298" s="176"/>
      <c r="AF298" s="178"/>
      <c r="AG298" s="179"/>
      <c r="AH298" s="178"/>
      <c r="AI298" s="179"/>
      <c r="AJ298" s="178"/>
      <c r="AK298" s="179"/>
      <c r="AL298" s="178"/>
      <c r="AM298" s="84"/>
      <c r="AN298" s="178"/>
      <c r="AO298" s="84"/>
      <c r="AP298" s="178"/>
      <c r="AQ298" s="84"/>
      <c r="AR298" s="178"/>
      <c r="AS298" s="84"/>
      <c r="AT298" s="178"/>
      <c r="AU298" s="84"/>
      <c r="AV298" s="178"/>
      <c r="AW298" s="84"/>
      <c r="AX298" s="178"/>
      <c r="AY298" s="84"/>
      <c r="AZ298" s="178"/>
      <c r="BA298" s="84"/>
      <c r="BB298" s="178"/>
      <c r="BC298" s="84"/>
      <c r="BD298" s="204"/>
      <c r="BE298" s="175"/>
      <c r="BH298" s="205"/>
      <c r="BI298" s="205"/>
    </row>
    <row r="299" spans="1:64" ht="42" customHeight="1" x14ac:dyDescent="0.25">
      <c r="A299" s="779"/>
      <c r="B299" s="781" t="s">
        <v>589</v>
      </c>
      <c r="C299" s="782"/>
      <c r="D299" s="782"/>
      <c r="E299" s="782"/>
      <c r="F299" s="783"/>
      <c r="G299" s="467"/>
      <c r="H299" s="116"/>
      <c r="I299" s="116"/>
      <c r="J299" s="117"/>
      <c r="K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AA299" s="183" t="s">
        <v>638</v>
      </c>
      <c r="AB299" s="184">
        <f>SUM(AD238:AD295)</f>
        <v>0</v>
      </c>
      <c r="AC299" s="176"/>
      <c r="AD299" s="177"/>
      <c r="AE299" s="176"/>
      <c r="AF299" s="178"/>
      <c r="AG299" s="84"/>
      <c r="AH299" s="178"/>
      <c r="AI299" s="179"/>
      <c r="AJ299" s="178"/>
      <c r="AK299" s="179"/>
      <c r="AL299" s="178"/>
      <c r="AM299" s="84"/>
      <c r="AN299" s="178"/>
      <c r="AO299" s="179"/>
      <c r="AP299" s="178"/>
      <c r="AQ299" s="84"/>
      <c r="AR299" s="178"/>
      <c r="AS299" s="84"/>
      <c r="AT299" s="178"/>
      <c r="AU299" s="84"/>
      <c r="AV299" s="178"/>
      <c r="AW299" s="84"/>
      <c r="AX299" s="178"/>
      <c r="AY299" s="84"/>
      <c r="AZ299" s="178"/>
      <c r="BA299" s="84"/>
      <c r="BB299" s="178"/>
      <c r="BC299" s="84"/>
      <c r="BD299" s="204">
        <f t="shared" si="53"/>
        <v>0</v>
      </c>
      <c r="BE299" s="175" t="e">
        <f t="shared" si="54"/>
        <v>#DIV/0!</v>
      </c>
      <c r="BH299" s="205"/>
      <c r="BI299" s="205"/>
    </row>
    <row r="300" spans="1:64" ht="51" customHeight="1" x14ac:dyDescent="0.3">
      <c r="A300" s="73"/>
      <c r="B300" s="431" t="s">
        <v>937</v>
      </c>
      <c r="C300" s="282" t="s">
        <v>642</v>
      </c>
      <c r="D300" s="283" t="s">
        <v>643</v>
      </c>
      <c r="E300" s="370" t="s">
        <v>481</v>
      </c>
      <c r="F300" s="126"/>
      <c r="G300" s="117"/>
      <c r="H300" s="117"/>
      <c r="I300" s="117"/>
      <c r="J300" s="117"/>
      <c r="K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Y300" s="44"/>
      <c r="Z300" s="44"/>
      <c r="BH300" s="205"/>
      <c r="BI300" s="205"/>
    </row>
    <row r="301" spans="1:64" ht="51" customHeight="1" x14ac:dyDescent="0.25">
      <c r="A301" s="54"/>
      <c r="B301" s="77"/>
      <c r="C301" s="77"/>
      <c r="D301" s="427" t="s">
        <v>927</v>
      </c>
      <c r="E301" s="77"/>
      <c r="F301" s="127"/>
      <c r="G301" s="146">
        <v>4685</v>
      </c>
      <c r="H301" s="117"/>
      <c r="I301" s="117"/>
      <c r="J301" s="117"/>
      <c r="K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Y301" s="44"/>
      <c r="Z301" s="44"/>
      <c r="BH301" s="205"/>
      <c r="BI301" s="205"/>
    </row>
    <row r="302" spans="1:64" ht="27" customHeight="1" x14ac:dyDescent="0.25">
      <c r="A302" s="18" t="s">
        <v>9</v>
      </c>
      <c r="B302" s="534" t="s">
        <v>10</v>
      </c>
      <c r="C302" s="534"/>
      <c r="D302" s="534"/>
      <c r="E302" s="534"/>
      <c r="F302" s="534"/>
      <c r="G302" s="534"/>
      <c r="H302" s="534"/>
      <c r="I302" s="114"/>
      <c r="J302" s="115"/>
      <c r="K302" s="115"/>
      <c r="L302" s="115"/>
      <c r="M302" s="115"/>
      <c r="N302" s="115"/>
      <c r="O302" s="115"/>
      <c r="P302" s="115"/>
      <c r="Q302" s="115"/>
      <c r="R302" s="115"/>
      <c r="S302" s="115"/>
      <c r="T302" s="115"/>
      <c r="U302" s="115"/>
      <c r="AC302" s="89"/>
      <c r="AD302" s="213"/>
      <c r="AE302" s="89"/>
      <c r="AF302" s="89"/>
      <c r="AG302" s="89"/>
      <c r="AH302" s="89"/>
      <c r="AI302" s="213"/>
      <c r="AJ302" s="89"/>
      <c r="AK302" s="89"/>
      <c r="AL302" s="89"/>
      <c r="AM302" s="89"/>
      <c r="AN302" s="89"/>
      <c r="AO302" s="89"/>
      <c r="AP302" s="89"/>
      <c r="AQ302" s="89"/>
      <c r="AR302" s="89"/>
      <c r="AS302" s="89"/>
      <c r="AT302" s="89"/>
      <c r="AU302" s="89"/>
      <c r="AV302" s="89"/>
      <c r="AW302" s="89"/>
      <c r="AX302" s="89"/>
      <c r="AY302" s="89"/>
      <c r="AZ302" s="89"/>
      <c r="BA302" s="89"/>
      <c r="BB302" s="89"/>
      <c r="BC302" s="89"/>
      <c r="BD302" s="213"/>
      <c r="BE302" s="213"/>
      <c r="BH302" s="205"/>
      <c r="BI302" s="205"/>
    </row>
    <row r="303" spans="1:64" ht="25.5" customHeight="1" x14ac:dyDescent="0.25">
      <c r="A303" s="16"/>
      <c r="B303" s="406" t="s">
        <v>96</v>
      </c>
      <c r="C303" s="534" t="s">
        <v>835</v>
      </c>
      <c r="D303" s="534"/>
      <c r="E303" s="534"/>
      <c r="F303" s="534"/>
      <c r="G303" s="534"/>
      <c r="H303" s="534"/>
      <c r="I303" s="114"/>
      <c r="J303" s="115"/>
      <c r="K303" s="115"/>
      <c r="L303" s="115"/>
      <c r="M303" s="115"/>
      <c r="N303" s="115"/>
      <c r="O303" s="115"/>
      <c r="P303" s="115"/>
      <c r="Q303" s="115"/>
      <c r="R303" s="115"/>
      <c r="S303" s="115"/>
      <c r="T303" s="115"/>
      <c r="U303" s="115"/>
      <c r="Y303" s="44"/>
      <c r="BH303" s="205"/>
      <c r="BI303" s="205"/>
    </row>
    <row r="304" spans="1:64" ht="27" customHeight="1" x14ac:dyDescent="0.25">
      <c r="A304" s="743" t="s">
        <v>12</v>
      </c>
      <c r="B304" s="746" t="s">
        <v>13</v>
      </c>
      <c r="C304" s="746" t="s">
        <v>14</v>
      </c>
      <c r="D304" s="749" t="s">
        <v>434</v>
      </c>
      <c r="E304" s="749" t="s">
        <v>16</v>
      </c>
      <c r="F304" s="735" t="s">
        <v>924</v>
      </c>
      <c r="G304" s="738" t="s">
        <v>433</v>
      </c>
      <c r="H304" s="739"/>
      <c r="I304" s="739"/>
      <c r="J304" s="740" t="s">
        <v>922</v>
      </c>
      <c r="K304" s="740"/>
      <c r="L304" s="740"/>
      <c r="M304" s="740"/>
      <c r="N304" s="740"/>
      <c r="O304" s="740"/>
      <c r="P304" s="740"/>
      <c r="Q304" s="740"/>
      <c r="R304" s="740"/>
      <c r="S304" s="740"/>
      <c r="T304" s="740"/>
      <c r="U304" s="740"/>
      <c r="Y304" s="44"/>
      <c r="Z304" s="44"/>
      <c r="BH304" s="205"/>
      <c r="BI304" s="205"/>
    </row>
    <row r="305" spans="1:65" ht="27" customHeight="1" x14ac:dyDescent="0.25">
      <c r="A305" s="744"/>
      <c r="B305" s="747"/>
      <c r="C305" s="747"/>
      <c r="D305" s="749"/>
      <c r="E305" s="749"/>
      <c r="F305" s="736"/>
      <c r="G305" s="741" t="s">
        <v>923</v>
      </c>
      <c r="H305" s="741"/>
      <c r="I305" s="738"/>
      <c r="J305" s="740" t="s">
        <v>526</v>
      </c>
      <c r="K305" s="740"/>
      <c r="L305" s="740"/>
      <c r="M305" s="740"/>
      <c r="N305" s="740"/>
      <c r="O305" s="740"/>
      <c r="P305" s="740"/>
      <c r="Q305" s="740"/>
      <c r="R305" s="740"/>
      <c r="S305" s="740"/>
      <c r="T305" s="740"/>
      <c r="U305" s="740"/>
      <c r="Y305" s="44"/>
      <c r="Z305" s="44"/>
      <c r="BH305" s="205"/>
      <c r="BI305" s="205"/>
    </row>
    <row r="306" spans="1:65" ht="27" customHeight="1" x14ac:dyDescent="0.25">
      <c r="A306" s="744"/>
      <c r="B306" s="747"/>
      <c r="C306" s="747"/>
      <c r="D306" s="749"/>
      <c r="E306" s="749"/>
      <c r="F306" s="736"/>
      <c r="G306" s="733">
        <v>2025</v>
      </c>
      <c r="H306" s="733">
        <v>2026</v>
      </c>
      <c r="I306" s="733">
        <v>2027</v>
      </c>
      <c r="J306" s="401"/>
      <c r="K306" s="401"/>
      <c r="L306" s="401"/>
      <c r="M306" s="401"/>
      <c r="N306" s="401"/>
      <c r="O306" s="401"/>
      <c r="P306" s="401"/>
      <c r="Q306" s="401"/>
      <c r="R306" s="401"/>
      <c r="S306" s="401"/>
      <c r="T306" s="401"/>
      <c r="U306" s="401"/>
      <c r="Y306" s="44"/>
      <c r="Z306" s="44"/>
      <c r="BH306" s="205"/>
      <c r="BI306" s="205"/>
    </row>
    <row r="307" spans="1:65" ht="27" customHeight="1" x14ac:dyDescent="0.35">
      <c r="A307" s="745"/>
      <c r="B307" s="748"/>
      <c r="C307" s="748"/>
      <c r="D307" s="749"/>
      <c r="E307" s="749"/>
      <c r="F307" s="737"/>
      <c r="G307" s="750"/>
      <c r="H307" s="750"/>
      <c r="I307" s="750"/>
      <c r="J307" s="443" t="s">
        <v>499</v>
      </c>
      <c r="K307" s="443" t="s">
        <v>500</v>
      </c>
      <c r="L307" s="443" t="s">
        <v>501</v>
      </c>
      <c r="M307" s="443" t="s">
        <v>502</v>
      </c>
      <c r="N307" s="443" t="s">
        <v>503</v>
      </c>
      <c r="O307" s="443" t="s">
        <v>504</v>
      </c>
      <c r="P307" s="443" t="s">
        <v>505</v>
      </c>
      <c r="Q307" s="443" t="s">
        <v>506</v>
      </c>
      <c r="R307" s="443" t="s">
        <v>507</v>
      </c>
      <c r="S307" s="443" t="s">
        <v>508</v>
      </c>
      <c r="T307" s="443" t="s">
        <v>509</v>
      </c>
      <c r="U307" s="443" t="s">
        <v>510</v>
      </c>
      <c r="Y307" s="44"/>
      <c r="Z307" s="44"/>
      <c r="AA307" s="172"/>
      <c r="AB307" s="172"/>
      <c r="BF307" s="172"/>
      <c r="BG307" s="172"/>
      <c r="BH307" s="169"/>
      <c r="BI307" s="169"/>
      <c r="BM307" s="172"/>
    </row>
    <row r="308" spans="1:65" ht="41.25" customHeight="1" x14ac:dyDescent="0.3">
      <c r="A308" s="709" t="s">
        <v>587</v>
      </c>
      <c r="B308" s="769" t="s">
        <v>446</v>
      </c>
      <c r="C308" s="770" t="s">
        <v>743</v>
      </c>
      <c r="D308" s="404" t="s">
        <v>439</v>
      </c>
      <c r="E308" s="404"/>
      <c r="F308" s="442">
        <f t="shared" ref="F308" si="56">+F309</f>
        <v>6</v>
      </c>
      <c r="G308" s="471">
        <v>4</v>
      </c>
      <c r="H308" s="471">
        <v>4</v>
      </c>
      <c r="I308" s="471">
        <v>4</v>
      </c>
      <c r="J308" s="471">
        <v>0</v>
      </c>
      <c r="K308" s="471">
        <v>0</v>
      </c>
      <c r="L308" s="471">
        <v>1</v>
      </c>
      <c r="M308" s="471">
        <v>0</v>
      </c>
      <c r="N308" s="471">
        <v>0</v>
      </c>
      <c r="O308" s="471">
        <v>2</v>
      </c>
      <c r="P308" s="471">
        <v>0</v>
      </c>
      <c r="Q308" s="471">
        <v>0</v>
      </c>
      <c r="R308" s="471">
        <v>1</v>
      </c>
      <c r="S308" s="471">
        <v>0</v>
      </c>
      <c r="T308" s="471">
        <v>0</v>
      </c>
      <c r="U308" s="471">
        <v>2</v>
      </c>
      <c r="AC308" s="176">
        <f>+AE308+AF308+AH308+AJ308+AL308+AN308+AP308+AR308+AT308+AV308+AX308+AZ308+BB308</f>
        <v>17196</v>
      </c>
      <c r="AD308" s="177">
        <f>+AG308+AI308+AK308+AM308+AO308+AQ308+AS308+AU308+AW308+AY308+BA308+BC308</f>
        <v>0</v>
      </c>
      <c r="AE308" s="176">
        <v>17196</v>
      </c>
      <c r="AF308" s="178">
        <v>0</v>
      </c>
      <c r="AG308" s="179"/>
      <c r="AH308" s="178"/>
      <c r="AI308" s="179"/>
      <c r="AJ308" s="178"/>
      <c r="AK308" s="179"/>
      <c r="AL308" s="178"/>
      <c r="AM308" s="84"/>
      <c r="AN308" s="178"/>
      <c r="AO308" s="179"/>
      <c r="AP308" s="178"/>
      <c r="AQ308" s="84"/>
      <c r="AR308" s="178"/>
      <c r="AS308" s="84"/>
      <c r="AT308" s="178"/>
      <c r="AU308" s="84"/>
      <c r="AV308" s="178"/>
      <c r="AW308" s="84"/>
      <c r="AX308" s="178"/>
      <c r="AY308" s="84"/>
      <c r="AZ308" s="178"/>
      <c r="BA308" s="84"/>
      <c r="BB308" s="178"/>
      <c r="BC308" s="84"/>
      <c r="BD308" s="204">
        <f t="shared" ref="BD308:BD332" si="57">+AG308+AI308+AK308+AM308+AO308+AQ308+AS308+AU308+AW308+AY308+BA308+BC308</f>
        <v>0</v>
      </c>
      <c r="BE308" s="175">
        <f t="shared" ref="BE308:BE332" si="58">+BD308/AC308*100</f>
        <v>0</v>
      </c>
      <c r="BH308" s="181">
        <f>+BK308-AC308</f>
        <v>-17196</v>
      </c>
      <c r="BI308" s="181">
        <f>+BL308-AD308</f>
        <v>0</v>
      </c>
      <c r="BJ308" s="208"/>
      <c r="BK308" s="181"/>
      <c r="BL308" s="181"/>
    </row>
    <row r="309" spans="1:65" ht="47.25" customHeight="1" x14ac:dyDescent="0.3">
      <c r="A309" s="710"/>
      <c r="B309" s="769"/>
      <c r="C309" s="770"/>
      <c r="D309" s="13" t="s">
        <v>135</v>
      </c>
      <c r="E309" s="9" t="s">
        <v>46</v>
      </c>
      <c r="F309" s="442">
        <f>SUM(J309:U309)</f>
        <v>6</v>
      </c>
      <c r="G309" s="469">
        <v>4</v>
      </c>
      <c r="H309" s="469">
        <v>4</v>
      </c>
      <c r="I309" s="469">
        <v>4</v>
      </c>
      <c r="J309" s="468"/>
      <c r="K309" s="468"/>
      <c r="L309" s="469">
        <v>1</v>
      </c>
      <c r="M309" s="468"/>
      <c r="N309" s="468"/>
      <c r="O309" s="469">
        <v>2</v>
      </c>
      <c r="P309" s="468"/>
      <c r="Q309" s="468"/>
      <c r="R309" s="469">
        <v>1</v>
      </c>
      <c r="S309" s="468"/>
      <c r="T309" s="468"/>
      <c r="U309" s="469">
        <v>2</v>
      </c>
      <c r="AC309" s="176"/>
      <c r="AD309" s="177"/>
      <c r="AE309" s="176"/>
      <c r="AF309" s="178"/>
      <c r="AG309" s="179"/>
      <c r="AH309" s="178"/>
      <c r="AI309" s="179"/>
      <c r="AJ309" s="178"/>
      <c r="AK309" s="179"/>
      <c r="AL309" s="178"/>
      <c r="AM309" s="84"/>
      <c r="AN309" s="178"/>
      <c r="AO309" s="179"/>
      <c r="AP309" s="178"/>
      <c r="AQ309" s="84"/>
      <c r="AR309" s="178"/>
      <c r="AS309" s="84"/>
      <c r="AT309" s="178"/>
      <c r="AU309" s="84"/>
      <c r="AV309" s="178"/>
      <c r="AW309" s="84"/>
      <c r="AX309" s="178"/>
      <c r="AY309" s="84"/>
      <c r="AZ309" s="178"/>
      <c r="BA309" s="84"/>
      <c r="BB309" s="178"/>
      <c r="BC309" s="84"/>
      <c r="BD309" s="204">
        <f t="shared" si="57"/>
        <v>0</v>
      </c>
      <c r="BE309" s="175" t="e">
        <f t="shared" si="58"/>
        <v>#DIV/0!</v>
      </c>
      <c r="BH309" s="169"/>
      <c r="BI309" s="169"/>
    </row>
    <row r="310" spans="1:65" ht="47.25" customHeight="1" x14ac:dyDescent="0.3">
      <c r="A310" s="710"/>
      <c r="B310" s="774" t="s">
        <v>736</v>
      </c>
      <c r="C310" s="723" t="s">
        <v>851</v>
      </c>
      <c r="D310" s="729"/>
      <c r="E310" s="730"/>
      <c r="F310" s="422">
        <f>+F311+F313</f>
        <v>30026</v>
      </c>
      <c r="G310" s="479">
        <v>29871</v>
      </c>
      <c r="H310" s="479">
        <v>29871</v>
      </c>
      <c r="I310" s="479">
        <v>29871</v>
      </c>
      <c r="J310" s="479">
        <v>2489</v>
      </c>
      <c r="K310" s="479">
        <v>2490</v>
      </c>
      <c r="L310" s="479">
        <v>2489</v>
      </c>
      <c r="M310" s="479">
        <v>2490</v>
      </c>
      <c r="N310" s="479">
        <v>2490</v>
      </c>
      <c r="O310" s="479">
        <v>2489</v>
      </c>
      <c r="P310" s="479">
        <v>2489</v>
      </c>
      <c r="Q310" s="479">
        <v>2489</v>
      </c>
      <c r="R310" s="479">
        <v>2489</v>
      </c>
      <c r="S310" s="479">
        <v>2489</v>
      </c>
      <c r="T310" s="479">
        <v>2489</v>
      </c>
      <c r="U310" s="479">
        <v>2489</v>
      </c>
      <c r="AC310" s="176"/>
      <c r="AD310" s="177"/>
      <c r="AE310" s="176"/>
      <c r="AF310" s="178"/>
      <c r="AG310" s="179"/>
      <c r="AH310" s="178"/>
      <c r="AI310" s="179"/>
      <c r="AJ310" s="178"/>
      <c r="AK310" s="179"/>
      <c r="AL310" s="178"/>
      <c r="AM310" s="84"/>
      <c r="AN310" s="178"/>
      <c r="AO310" s="179"/>
      <c r="AP310" s="178"/>
      <c r="AQ310" s="84"/>
      <c r="AR310" s="178"/>
      <c r="AS310" s="84"/>
      <c r="AT310" s="178"/>
      <c r="AU310" s="84"/>
      <c r="AV310" s="178"/>
      <c r="AW310" s="84"/>
      <c r="AX310" s="178"/>
      <c r="AY310" s="84"/>
      <c r="AZ310" s="178"/>
      <c r="BA310" s="84"/>
      <c r="BB310" s="178"/>
      <c r="BC310" s="84"/>
      <c r="BD310" s="204">
        <f t="shared" si="57"/>
        <v>0</v>
      </c>
      <c r="BE310" s="175" t="e">
        <f t="shared" si="58"/>
        <v>#DIV/0!</v>
      </c>
      <c r="BH310" s="169"/>
      <c r="BI310" s="169"/>
    </row>
    <row r="311" spans="1:65" ht="45" customHeight="1" x14ac:dyDescent="0.3">
      <c r="A311" s="710"/>
      <c r="B311" s="775"/>
      <c r="C311" s="770" t="s">
        <v>744</v>
      </c>
      <c r="D311" s="404" t="s">
        <v>439</v>
      </c>
      <c r="E311" s="404"/>
      <c r="F311" s="442">
        <f t="shared" ref="F311" si="59">+F312</f>
        <v>14570</v>
      </c>
      <c r="G311" s="453">
        <v>14570</v>
      </c>
      <c r="H311" s="453">
        <v>14570</v>
      </c>
      <c r="I311" s="453">
        <v>14570</v>
      </c>
      <c r="J311" s="453">
        <v>1214</v>
      </c>
      <c r="K311" s="453">
        <v>1215</v>
      </c>
      <c r="L311" s="453">
        <v>1214</v>
      </c>
      <c r="M311" s="453">
        <v>1215</v>
      </c>
      <c r="N311" s="453">
        <v>1214</v>
      </c>
      <c r="O311" s="453">
        <v>1214</v>
      </c>
      <c r="P311" s="453">
        <v>1214</v>
      </c>
      <c r="Q311" s="453">
        <v>1214</v>
      </c>
      <c r="R311" s="453">
        <v>1214</v>
      </c>
      <c r="S311" s="453">
        <v>1214</v>
      </c>
      <c r="T311" s="453">
        <v>1214</v>
      </c>
      <c r="U311" s="453">
        <v>1214</v>
      </c>
      <c r="AC311" s="176">
        <f>+AE311+AF311+AH311+AJ311+AL311+AN311+AP311+AR311+AT311+AV311+AX311+AZ311+BB311</f>
        <v>3378840</v>
      </c>
      <c r="AD311" s="177">
        <f>+AG311+AI311+AK311+AM311+AO311+AQ311+AS311+AU311+AW311+AY311+BA311+BC311</f>
        <v>0</v>
      </c>
      <c r="AE311" s="176">
        <v>3378840</v>
      </c>
      <c r="AF311" s="178">
        <v>0</v>
      </c>
      <c r="AG311" s="179"/>
      <c r="AH311" s="178"/>
      <c r="AI311" s="179"/>
      <c r="AJ311" s="178"/>
      <c r="AK311" s="179"/>
      <c r="AL311" s="178"/>
      <c r="AM311" s="84"/>
      <c r="AN311" s="178"/>
      <c r="AO311" s="179"/>
      <c r="AP311" s="178"/>
      <c r="AQ311" s="84"/>
      <c r="AR311" s="178"/>
      <c r="AS311" s="84"/>
      <c r="AT311" s="178"/>
      <c r="AU311" s="84"/>
      <c r="AV311" s="178"/>
      <c r="AW311" s="84"/>
      <c r="AX311" s="178"/>
      <c r="AY311" s="84"/>
      <c r="AZ311" s="178"/>
      <c r="BA311" s="84"/>
      <c r="BB311" s="178"/>
      <c r="BC311" s="84"/>
      <c r="BD311" s="204">
        <f t="shared" si="57"/>
        <v>0</v>
      </c>
      <c r="BE311" s="175">
        <f t="shared" si="58"/>
        <v>0</v>
      </c>
      <c r="BH311" s="181">
        <f>+BK311-AC311</f>
        <v>-3378840</v>
      </c>
      <c r="BI311" s="181">
        <f>+BL311-AD311</f>
        <v>0</v>
      </c>
      <c r="BJ311" s="208"/>
      <c r="BK311" s="181"/>
      <c r="BL311" s="181"/>
    </row>
    <row r="312" spans="1:65" ht="33.75" customHeight="1" x14ac:dyDescent="0.3">
      <c r="A312" s="710"/>
      <c r="B312" s="775"/>
      <c r="C312" s="770"/>
      <c r="D312" s="53" t="s">
        <v>138</v>
      </c>
      <c r="E312" s="9" t="s">
        <v>33</v>
      </c>
      <c r="F312" s="442">
        <f>SUM(J312:U312)</f>
        <v>14570</v>
      </c>
      <c r="G312" s="470">
        <v>14570</v>
      </c>
      <c r="H312" s="470">
        <v>14570</v>
      </c>
      <c r="I312" s="470">
        <v>14570</v>
      </c>
      <c r="J312" s="470">
        <v>1214</v>
      </c>
      <c r="K312" s="470">
        <v>1215</v>
      </c>
      <c r="L312" s="470">
        <v>1214</v>
      </c>
      <c r="M312" s="470">
        <v>1215</v>
      </c>
      <c r="N312" s="470">
        <v>1214</v>
      </c>
      <c r="O312" s="470">
        <v>1214</v>
      </c>
      <c r="P312" s="470">
        <v>1214</v>
      </c>
      <c r="Q312" s="470">
        <v>1214</v>
      </c>
      <c r="R312" s="470">
        <v>1214</v>
      </c>
      <c r="S312" s="470">
        <v>1214</v>
      </c>
      <c r="T312" s="470">
        <v>1214</v>
      </c>
      <c r="U312" s="470">
        <v>1214</v>
      </c>
      <c r="AC312" s="176"/>
      <c r="AD312" s="177"/>
      <c r="AE312" s="176"/>
      <c r="AF312" s="178"/>
      <c r="AG312" s="179"/>
      <c r="AH312" s="178"/>
      <c r="AI312" s="179"/>
      <c r="AJ312" s="178"/>
      <c r="AK312" s="179"/>
      <c r="AL312" s="178"/>
      <c r="AM312" s="84"/>
      <c r="AN312" s="178"/>
      <c r="AO312" s="179"/>
      <c r="AP312" s="178"/>
      <c r="AQ312" s="84"/>
      <c r="AR312" s="178"/>
      <c r="AS312" s="84"/>
      <c r="AT312" s="178"/>
      <c r="AU312" s="84"/>
      <c r="AV312" s="178"/>
      <c r="AW312" s="84"/>
      <c r="AX312" s="178"/>
      <c r="AY312" s="84"/>
      <c r="AZ312" s="178"/>
      <c r="BA312" s="84"/>
      <c r="BB312" s="178"/>
      <c r="BC312" s="84"/>
      <c r="BD312" s="204">
        <f t="shared" si="57"/>
        <v>0</v>
      </c>
      <c r="BE312" s="175" t="e">
        <f t="shared" si="58"/>
        <v>#DIV/0!</v>
      </c>
      <c r="BH312" s="169"/>
      <c r="BI312" s="169"/>
    </row>
    <row r="313" spans="1:65" ht="44.25" customHeight="1" x14ac:dyDescent="0.3">
      <c r="A313" s="710"/>
      <c r="B313" s="775"/>
      <c r="C313" s="770" t="s">
        <v>745</v>
      </c>
      <c r="D313" s="404" t="s">
        <v>439</v>
      </c>
      <c r="E313" s="404"/>
      <c r="F313" s="442">
        <f t="shared" ref="F313" si="60">+F314</f>
        <v>15456</v>
      </c>
      <c r="G313" s="453">
        <v>15301</v>
      </c>
      <c r="H313" s="453">
        <v>15301</v>
      </c>
      <c r="I313" s="453">
        <v>15301</v>
      </c>
      <c r="J313" s="453">
        <v>1275</v>
      </c>
      <c r="K313" s="453">
        <v>1275</v>
      </c>
      <c r="L313" s="453">
        <v>1275</v>
      </c>
      <c r="M313" s="453">
        <v>1275</v>
      </c>
      <c r="N313" s="453">
        <v>1276</v>
      </c>
      <c r="O313" s="453">
        <v>1275</v>
      </c>
      <c r="P313" s="453">
        <v>1275</v>
      </c>
      <c r="Q313" s="453">
        <v>1275</v>
      </c>
      <c r="R313" s="453">
        <v>1275</v>
      </c>
      <c r="S313" s="453">
        <v>1275</v>
      </c>
      <c r="T313" s="453">
        <v>1275</v>
      </c>
      <c r="U313" s="453">
        <v>1275</v>
      </c>
      <c r="AC313" s="176">
        <f>+AE313+AF313+AH313+AJ313+AL313+AN313+AP313+AR313+AT313+AV313+AX313+AZ313+BB313</f>
        <v>14000</v>
      </c>
      <c r="AD313" s="177">
        <f>+AG313+AI313+AK313+AM313+AO313+AQ313+AS313+AU313+AW313+AY313+BA313+BC313</f>
        <v>0</v>
      </c>
      <c r="AE313" s="176">
        <v>14000</v>
      </c>
      <c r="AF313" s="178">
        <v>0</v>
      </c>
      <c r="AG313" s="179"/>
      <c r="AH313" s="178"/>
      <c r="AI313" s="179"/>
      <c r="AJ313" s="178"/>
      <c r="AK313" s="179"/>
      <c r="AL313" s="178"/>
      <c r="AM313" s="84"/>
      <c r="AN313" s="178"/>
      <c r="AO313" s="179"/>
      <c r="AP313" s="178"/>
      <c r="AQ313" s="84"/>
      <c r="AR313" s="178"/>
      <c r="AS313" s="84"/>
      <c r="AT313" s="178"/>
      <c r="AU313" s="84"/>
      <c r="AV313" s="178"/>
      <c r="AW313" s="84"/>
      <c r="AX313" s="178"/>
      <c r="AY313" s="84"/>
      <c r="AZ313" s="178"/>
      <c r="BA313" s="84"/>
      <c r="BB313" s="178"/>
      <c r="BC313" s="84"/>
      <c r="BD313" s="204">
        <f t="shared" si="57"/>
        <v>0</v>
      </c>
      <c r="BE313" s="175">
        <f t="shared" si="58"/>
        <v>0</v>
      </c>
      <c r="BH313" s="181">
        <f>+BK313-AC313</f>
        <v>-14000</v>
      </c>
      <c r="BI313" s="181">
        <f>+BL313-AD313</f>
        <v>0</v>
      </c>
      <c r="BJ313" s="208"/>
      <c r="BK313" s="181"/>
      <c r="BL313" s="181"/>
    </row>
    <row r="314" spans="1:65" ht="46.5" customHeight="1" x14ac:dyDescent="0.3">
      <c r="A314" s="710"/>
      <c r="B314" s="776"/>
      <c r="C314" s="770"/>
      <c r="D314" s="13" t="s">
        <v>139</v>
      </c>
      <c r="E314" s="9" t="s">
        <v>33</v>
      </c>
      <c r="F314" s="442">
        <f>SUM(J314:U314)</f>
        <v>15456</v>
      </c>
      <c r="G314" s="453">
        <v>15301</v>
      </c>
      <c r="H314" s="453">
        <v>15301</v>
      </c>
      <c r="I314" s="453">
        <v>15301</v>
      </c>
      <c r="J314" s="454">
        <v>1288</v>
      </c>
      <c r="K314" s="454">
        <v>1288</v>
      </c>
      <c r="L314" s="454">
        <v>1288</v>
      </c>
      <c r="M314" s="454">
        <v>1288</v>
      </c>
      <c r="N314" s="454">
        <v>1288</v>
      </c>
      <c r="O314" s="454">
        <v>1288</v>
      </c>
      <c r="P314" s="454">
        <v>1288</v>
      </c>
      <c r="Q314" s="454">
        <v>1288</v>
      </c>
      <c r="R314" s="454">
        <v>1288</v>
      </c>
      <c r="S314" s="454">
        <v>1288</v>
      </c>
      <c r="T314" s="454">
        <v>1288</v>
      </c>
      <c r="U314" s="454">
        <v>1288</v>
      </c>
      <c r="AC314" s="176"/>
      <c r="AD314" s="177"/>
      <c r="AE314" s="176"/>
      <c r="AF314" s="178"/>
      <c r="AG314" s="179"/>
      <c r="AH314" s="178"/>
      <c r="AI314" s="179"/>
      <c r="AJ314" s="178"/>
      <c r="AK314" s="179"/>
      <c r="AL314" s="178"/>
      <c r="AM314" s="84"/>
      <c r="AN314" s="178"/>
      <c r="AO314" s="179"/>
      <c r="AP314" s="178"/>
      <c r="AQ314" s="84"/>
      <c r="AR314" s="178"/>
      <c r="AS314" s="84"/>
      <c r="AT314" s="178"/>
      <c r="AU314" s="84"/>
      <c r="AV314" s="178"/>
      <c r="AW314" s="84"/>
      <c r="AX314" s="178"/>
      <c r="AY314" s="84"/>
      <c r="AZ314" s="178"/>
      <c r="BA314" s="84"/>
      <c r="BB314" s="178"/>
      <c r="BC314" s="84"/>
      <c r="BD314" s="204">
        <f t="shared" si="57"/>
        <v>0</v>
      </c>
      <c r="BE314" s="175" t="e">
        <f t="shared" si="58"/>
        <v>#DIV/0!</v>
      </c>
      <c r="BH314" s="169"/>
      <c r="BI314" s="169"/>
    </row>
    <row r="315" spans="1:65" ht="35.25" customHeight="1" x14ac:dyDescent="0.3">
      <c r="A315" s="710"/>
      <c r="B315" s="655" t="s">
        <v>950</v>
      </c>
      <c r="C315" s="634" t="s">
        <v>951</v>
      </c>
      <c r="D315" s="304" t="s">
        <v>439</v>
      </c>
      <c r="E315" s="304"/>
      <c r="F315" s="442">
        <f>+F316</f>
        <v>22060</v>
      </c>
      <c r="G315" s="453">
        <v>22060</v>
      </c>
      <c r="H315" s="453">
        <v>22060</v>
      </c>
      <c r="I315" s="453">
        <v>22060</v>
      </c>
      <c r="J315" s="453">
        <v>1838</v>
      </c>
      <c r="K315" s="453">
        <v>1838</v>
      </c>
      <c r="L315" s="453">
        <v>1838</v>
      </c>
      <c r="M315" s="453">
        <v>1838</v>
      </c>
      <c r="N315" s="453">
        <v>1839</v>
      </c>
      <c r="O315" s="453">
        <v>1839</v>
      </c>
      <c r="P315" s="453">
        <v>1839</v>
      </c>
      <c r="Q315" s="453">
        <v>1838</v>
      </c>
      <c r="R315" s="453">
        <v>1839</v>
      </c>
      <c r="S315" s="453">
        <v>1838</v>
      </c>
      <c r="T315" s="453">
        <v>1838</v>
      </c>
      <c r="U315" s="453">
        <v>1838</v>
      </c>
      <c r="AC315" s="176">
        <f>+AE315+AF315+AH315+AJ315+AL315+AN315+AP315+AR315+AT315+AV315+AX315+AZ315+BB315</f>
        <v>2000</v>
      </c>
      <c r="AD315" s="177">
        <f>+AG315+AI315+AK315+AM315+AO315+AQ315+AS315+AU315+AW315+AY315+BA315+BC315</f>
        <v>0</v>
      </c>
      <c r="AE315" s="176">
        <v>2000</v>
      </c>
      <c r="AF315" s="178">
        <v>0</v>
      </c>
      <c r="AG315" s="179"/>
      <c r="AH315" s="178"/>
      <c r="AI315" s="179"/>
      <c r="AJ315" s="178"/>
      <c r="AK315" s="179"/>
      <c r="AL315" s="178"/>
      <c r="AM315" s="84"/>
      <c r="AN315" s="178"/>
      <c r="AO315" s="179"/>
      <c r="AP315" s="178"/>
      <c r="AQ315" s="84"/>
      <c r="AR315" s="178"/>
      <c r="AS315" s="84"/>
      <c r="AT315" s="178"/>
      <c r="AU315" s="84"/>
      <c r="AV315" s="178"/>
      <c r="AW315" s="84"/>
      <c r="AX315" s="178"/>
      <c r="AY315" s="84"/>
      <c r="AZ315" s="178"/>
      <c r="BA315" s="84"/>
      <c r="BB315" s="178"/>
      <c r="BC315" s="84"/>
      <c r="BD315" s="204">
        <f t="shared" si="57"/>
        <v>0</v>
      </c>
      <c r="BE315" s="175">
        <f t="shared" si="58"/>
        <v>0</v>
      </c>
      <c r="BH315" s="181">
        <f>+BK315-AC315</f>
        <v>-2000</v>
      </c>
      <c r="BI315" s="181">
        <f>+BL315-AD315</f>
        <v>0</v>
      </c>
      <c r="BJ315" s="208"/>
      <c r="BK315" s="181"/>
      <c r="BL315" s="181"/>
    </row>
    <row r="316" spans="1:65" ht="44.25" customHeight="1" x14ac:dyDescent="0.3">
      <c r="A316" s="710"/>
      <c r="B316" s="656"/>
      <c r="C316" s="635"/>
      <c r="D316" s="316" t="s">
        <v>952</v>
      </c>
      <c r="E316" s="304" t="s">
        <v>953</v>
      </c>
      <c r="F316" s="442">
        <f>SUM(J316:U316)</f>
        <v>22060</v>
      </c>
      <c r="G316" s="470">
        <v>22060</v>
      </c>
      <c r="H316" s="470">
        <v>22060</v>
      </c>
      <c r="I316" s="470">
        <v>22060</v>
      </c>
      <c r="J316" s="470">
        <v>1838</v>
      </c>
      <c r="K316" s="470">
        <v>1838</v>
      </c>
      <c r="L316" s="470">
        <v>1838</v>
      </c>
      <c r="M316" s="470">
        <v>1838</v>
      </c>
      <c r="N316" s="470">
        <v>1839</v>
      </c>
      <c r="O316" s="470">
        <v>1839</v>
      </c>
      <c r="P316" s="470">
        <v>1839</v>
      </c>
      <c r="Q316" s="470">
        <v>1838</v>
      </c>
      <c r="R316" s="470">
        <v>1839</v>
      </c>
      <c r="S316" s="470">
        <v>1838</v>
      </c>
      <c r="T316" s="470">
        <v>1838</v>
      </c>
      <c r="U316" s="470">
        <v>1838</v>
      </c>
      <c r="AC316" s="176"/>
      <c r="AD316" s="177"/>
      <c r="AE316" s="176"/>
      <c r="AF316" s="178"/>
      <c r="AG316" s="179"/>
      <c r="AH316" s="178"/>
      <c r="AI316" s="179"/>
      <c r="AJ316" s="178"/>
      <c r="AK316" s="179"/>
      <c r="AL316" s="178"/>
      <c r="AM316" s="84"/>
      <c r="AN316" s="178"/>
      <c r="AO316" s="179"/>
      <c r="AP316" s="178"/>
      <c r="AQ316" s="84"/>
      <c r="AR316" s="178"/>
      <c r="AS316" s="84"/>
      <c r="AT316" s="178"/>
      <c r="AU316" s="84"/>
      <c r="AV316" s="178"/>
      <c r="AW316" s="84"/>
      <c r="AX316" s="178"/>
      <c r="AY316" s="84"/>
      <c r="AZ316" s="178"/>
      <c r="BA316" s="84"/>
      <c r="BB316" s="178"/>
      <c r="BC316" s="84"/>
      <c r="BD316" s="204">
        <f t="shared" si="57"/>
        <v>0</v>
      </c>
      <c r="BE316" s="175" t="e">
        <f t="shared" si="58"/>
        <v>#DIV/0!</v>
      </c>
      <c r="BH316" s="169"/>
      <c r="BI316" s="169"/>
    </row>
    <row r="317" spans="1:65" ht="52.5" customHeight="1" x14ac:dyDescent="0.3">
      <c r="A317" s="710"/>
      <c r="B317" s="769" t="s">
        <v>738</v>
      </c>
      <c r="C317" s="770" t="s">
        <v>136</v>
      </c>
      <c r="D317" s="404" t="s">
        <v>439</v>
      </c>
      <c r="E317" s="404"/>
      <c r="F317" s="442">
        <f t="shared" ref="F317" si="61">+F318</f>
        <v>55234</v>
      </c>
      <c r="G317" s="453">
        <v>55234</v>
      </c>
      <c r="H317" s="453">
        <v>55234</v>
      </c>
      <c r="I317" s="453">
        <v>55234</v>
      </c>
      <c r="J317" s="453">
        <v>4602</v>
      </c>
      <c r="K317" s="453">
        <v>4603</v>
      </c>
      <c r="L317" s="453">
        <v>4603</v>
      </c>
      <c r="M317" s="453">
        <v>4603</v>
      </c>
      <c r="N317" s="453">
        <v>4603</v>
      </c>
      <c r="O317" s="453">
        <v>4603</v>
      </c>
      <c r="P317" s="453">
        <v>4603</v>
      </c>
      <c r="Q317" s="453">
        <v>4603</v>
      </c>
      <c r="R317" s="453">
        <v>4603</v>
      </c>
      <c r="S317" s="453">
        <v>4603</v>
      </c>
      <c r="T317" s="453">
        <v>4603</v>
      </c>
      <c r="U317" s="453">
        <v>4602</v>
      </c>
      <c r="AC317" s="176">
        <f>+AE317+AF317+AH317+AJ317+AL317+AN317+AP317+AR317+AT317+AV317+AX317+AZ317+BB317</f>
        <v>1700152</v>
      </c>
      <c r="AD317" s="177">
        <f>+AG317+AI317+AK317+AM317+AO317+AQ317+AS317+AU317+AW317+AY317+BA317+BC317</f>
        <v>0</v>
      </c>
      <c r="AE317" s="176">
        <v>1700152</v>
      </c>
      <c r="AF317" s="178">
        <v>0</v>
      </c>
      <c r="AG317" s="179"/>
      <c r="AH317" s="178"/>
      <c r="AI317" s="179"/>
      <c r="AJ317" s="178"/>
      <c r="AK317" s="179"/>
      <c r="AL317" s="178"/>
      <c r="AM317" s="84"/>
      <c r="AN317" s="178"/>
      <c r="AO317" s="179"/>
      <c r="AP317" s="178"/>
      <c r="AQ317" s="84"/>
      <c r="AR317" s="178"/>
      <c r="AS317" s="84"/>
      <c r="AT317" s="178"/>
      <c r="AU317" s="84"/>
      <c r="AV317" s="178"/>
      <c r="AW317" s="84"/>
      <c r="AX317" s="178"/>
      <c r="AY317" s="84"/>
      <c r="AZ317" s="178"/>
      <c r="BA317" s="84"/>
      <c r="BB317" s="178"/>
      <c r="BC317" s="84"/>
      <c r="BD317" s="204">
        <f t="shared" si="57"/>
        <v>0</v>
      </c>
      <c r="BE317" s="175">
        <f t="shared" si="58"/>
        <v>0</v>
      </c>
      <c r="BH317" s="181">
        <f>+BK317-AC317</f>
        <v>-1700152</v>
      </c>
      <c r="BI317" s="181">
        <f>+BL317-AD317</f>
        <v>0</v>
      </c>
      <c r="BJ317" s="208"/>
      <c r="BK317" s="181"/>
      <c r="BL317" s="181"/>
    </row>
    <row r="318" spans="1:65" ht="43.5" customHeight="1" x14ac:dyDescent="0.3">
      <c r="A318" s="710"/>
      <c r="B318" s="769"/>
      <c r="C318" s="770"/>
      <c r="D318" s="13" t="s">
        <v>803</v>
      </c>
      <c r="E318" s="9" t="s">
        <v>50</v>
      </c>
      <c r="F318" s="442">
        <f>SUM(J318:U318)</f>
        <v>55234</v>
      </c>
      <c r="G318" s="470">
        <v>55234</v>
      </c>
      <c r="H318" s="470">
        <v>55234</v>
      </c>
      <c r="I318" s="470">
        <v>55234</v>
      </c>
      <c r="J318" s="470">
        <v>4602</v>
      </c>
      <c r="K318" s="470">
        <v>4603</v>
      </c>
      <c r="L318" s="470">
        <v>4603</v>
      </c>
      <c r="M318" s="470">
        <v>4603</v>
      </c>
      <c r="N318" s="470">
        <v>4603</v>
      </c>
      <c r="O318" s="470">
        <v>4603</v>
      </c>
      <c r="P318" s="470">
        <v>4603</v>
      </c>
      <c r="Q318" s="470">
        <v>4603</v>
      </c>
      <c r="R318" s="470">
        <v>4603</v>
      </c>
      <c r="S318" s="470">
        <v>4603</v>
      </c>
      <c r="T318" s="470">
        <v>4603</v>
      </c>
      <c r="U318" s="470">
        <v>4602</v>
      </c>
      <c r="AC318" s="176"/>
      <c r="AD318" s="177"/>
      <c r="AE318" s="176"/>
      <c r="AF318" s="178"/>
      <c r="AG318" s="179"/>
      <c r="AH318" s="178"/>
      <c r="AI318" s="179"/>
      <c r="AJ318" s="178"/>
      <c r="AK318" s="179"/>
      <c r="AL318" s="178"/>
      <c r="AM318" s="84"/>
      <c r="AN318" s="178"/>
      <c r="AO318" s="179"/>
      <c r="AP318" s="178"/>
      <c r="AQ318" s="84"/>
      <c r="AR318" s="178"/>
      <c r="AS318" s="84"/>
      <c r="AT318" s="178"/>
      <c r="AU318" s="84"/>
      <c r="AV318" s="178"/>
      <c r="AW318" s="84"/>
      <c r="AX318" s="178"/>
      <c r="AY318" s="84"/>
      <c r="AZ318" s="178"/>
      <c r="BA318" s="84"/>
      <c r="BB318" s="178"/>
      <c r="BC318" s="84"/>
      <c r="BD318" s="204">
        <f t="shared" si="57"/>
        <v>0</v>
      </c>
      <c r="BE318" s="175" t="e">
        <f t="shared" si="58"/>
        <v>#DIV/0!</v>
      </c>
      <c r="BH318" s="169"/>
      <c r="BI318" s="169"/>
    </row>
    <row r="319" spans="1:65" ht="43.5" customHeight="1" x14ac:dyDescent="0.3">
      <c r="A319" s="710"/>
      <c r="B319" s="720" t="s">
        <v>739</v>
      </c>
      <c r="C319" s="723" t="s">
        <v>851</v>
      </c>
      <c r="D319" s="729"/>
      <c r="E319" s="730"/>
      <c r="F319" s="422">
        <f>+F322+F320</f>
        <v>21011</v>
      </c>
      <c r="G319" s="479">
        <v>21011</v>
      </c>
      <c r="H319" s="479">
        <v>21011</v>
      </c>
      <c r="I319" s="479">
        <v>21011</v>
      </c>
      <c r="J319" s="479">
        <v>1751</v>
      </c>
      <c r="K319" s="479">
        <v>1751</v>
      </c>
      <c r="L319" s="479">
        <v>1751</v>
      </c>
      <c r="M319" s="479">
        <v>1751</v>
      </c>
      <c r="N319" s="479">
        <v>1751</v>
      </c>
      <c r="O319" s="479">
        <v>1751</v>
      </c>
      <c r="P319" s="479">
        <v>1751</v>
      </c>
      <c r="Q319" s="479">
        <v>1751</v>
      </c>
      <c r="R319" s="479">
        <v>1751</v>
      </c>
      <c r="S319" s="479">
        <v>1751</v>
      </c>
      <c r="T319" s="479">
        <v>1751</v>
      </c>
      <c r="U319" s="479">
        <v>1750</v>
      </c>
      <c r="AC319" s="176"/>
      <c r="AD319" s="177"/>
      <c r="AE319" s="176"/>
      <c r="AF319" s="178">
        <v>0</v>
      </c>
      <c r="AG319" s="179"/>
      <c r="AH319" s="178"/>
      <c r="AI319" s="179"/>
      <c r="AJ319" s="178"/>
      <c r="AK319" s="179"/>
      <c r="AL319" s="178"/>
      <c r="AM319" s="84"/>
      <c r="AN319" s="178"/>
      <c r="AO319" s="179"/>
      <c r="AP319" s="178"/>
      <c r="AQ319" s="84"/>
      <c r="AR319" s="178"/>
      <c r="AS319" s="84"/>
      <c r="AT319" s="178"/>
      <c r="AU319" s="84"/>
      <c r="AV319" s="178"/>
      <c r="AW319" s="84"/>
      <c r="AX319" s="178"/>
      <c r="AY319" s="84"/>
      <c r="AZ319" s="178"/>
      <c r="BA319" s="84"/>
      <c r="BB319" s="178"/>
      <c r="BC319" s="84"/>
      <c r="BD319" s="204">
        <f t="shared" si="57"/>
        <v>0</v>
      </c>
      <c r="BE319" s="175" t="e">
        <f t="shared" si="58"/>
        <v>#DIV/0!</v>
      </c>
      <c r="BH319" s="169"/>
      <c r="BI319" s="169"/>
    </row>
    <row r="320" spans="1:65" ht="50.25" customHeight="1" x14ac:dyDescent="0.3">
      <c r="A320" s="710"/>
      <c r="B320" s="721"/>
      <c r="C320" s="770" t="s">
        <v>747</v>
      </c>
      <c r="D320" s="404" t="s">
        <v>439</v>
      </c>
      <c r="E320" s="404"/>
      <c r="F320" s="442">
        <f t="shared" ref="F320" si="62">+F321</f>
        <v>17711</v>
      </c>
      <c r="G320" s="453">
        <v>17711</v>
      </c>
      <c r="H320" s="453">
        <v>17711</v>
      </c>
      <c r="I320" s="453">
        <v>17711</v>
      </c>
      <c r="J320" s="453">
        <v>1476</v>
      </c>
      <c r="K320" s="453">
        <v>1476</v>
      </c>
      <c r="L320" s="453">
        <v>1476</v>
      </c>
      <c r="M320" s="453">
        <v>1476</v>
      </c>
      <c r="N320" s="453">
        <v>1476</v>
      </c>
      <c r="O320" s="453">
        <v>1476</v>
      </c>
      <c r="P320" s="453">
        <v>1476</v>
      </c>
      <c r="Q320" s="453">
        <v>1476</v>
      </c>
      <c r="R320" s="453">
        <v>1476</v>
      </c>
      <c r="S320" s="453">
        <v>1476</v>
      </c>
      <c r="T320" s="453">
        <v>1476</v>
      </c>
      <c r="U320" s="453">
        <v>1475</v>
      </c>
      <c r="AC320" s="176">
        <f>+AE320+AF320+AH320+AJ320+AL320+AN320+AP320+AR320+AT320+AV320+AX320+AZ320+BB320</f>
        <v>529872</v>
      </c>
      <c r="AD320" s="177">
        <f>+AG320+AI320+AK320+AM320+AO320+AQ320+AS320+AU320+AW320+AY320+BA320+BC320</f>
        <v>0</v>
      </c>
      <c r="AE320" s="176">
        <v>529872</v>
      </c>
      <c r="AF320" s="178">
        <v>0</v>
      </c>
      <c r="AG320" s="179"/>
      <c r="AH320" s="178"/>
      <c r="AI320" s="179"/>
      <c r="AJ320" s="178"/>
      <c r="AK320" s="179"/>
      <c r="AL320" s="178"/>
      <c r="AM320" s="84"/>
      <c r="AN320" s="178"/>
      <c r="AO320" s="179"/>
      <c r="AP320" s="178"/>
      <c r="AQ320" s="84"/>
      <c r="AR320" s="178"/>
      <c r="AS320" s="84"/>
      <c r="AT320" s="178"/>
      <c r="AU320" s="84"/>
      <c r="AV320" s="178"/>
      <c r="AW320" s="84"/>
      <c r="AX320" s="178"/>
      <c r="AY320" s="84"/>
      <c r="AZ320" s="178"/>
      <c r="BA320" s="84"/>
      <c r="BB320" s="178"/>
      <c r="BC320" s="84"/>
      <c r="BD320" s="204">
        <f t="shared" si="57"/>
        <v>0</v>
      </c>
      <c r="BE320" s="175">
        <f t="shared" si="58"/>
        <v>0</v>
      </c>
      <c r="BH320" s="181">
        <f>+BK320-AC320</f>
        <v>-529872</v>
      </c>
      <c r="BI320" s="181">
        <f>+BL320-AD320</f>
        <v>0</v>
      </c>
      <c r="BJ320" s="208"/>
      <c r="BK320" s="181"/>
      <c r="BL320" s="181"/>
    </row>
    <row r="321" spans="1:64" ht="37.5" customHeight="1" x14ac:dyDescent="0.3">
      <c r="A321" s="710"/>
      <c r="B321" s="721"/>
      <c r="C321" s="770"/>
      <c r="D321" s="13" t="s">
        <v>140</v>
      </c>
      <c r="E321" s="9" t="s">
        <v>33</v>
      </c>
      <c r="F321" s="442">
        <f>SUM(J321:U321)</f>
        <v>17711</v>
      </c>
      <c r="G321" s="453">
        <v>17711</v>
      </c>
      <c r="H321" s="453">
        <v>17711</v>
      </c>
      <c r="I321" s="453">
        <v>17711</v>
      </c>
      <c r="J321" s="454">
        <v>1476</v>
      </c>
      <c r="K321" s="454">
        <v>1476</v>
      </c>
      <c r="L321" s="454">
        <v>1476</v>
      </c>
      <c r="M321" s="454">
        <v>1476</v>
      </c>
      <c r="N321" s="454">
        <v>1476</v>
      </c>
      <c r="O321" s="454">
        <v>1476</v>
      </c>
      <c r="P321" s="454">
        <v>1476</v>
      </c>
      <c r="Q321" s="454">
        <v>1476</v>
      </c>
      <c r="R321" s="454">
        <v>1476</v>
      </c>
      <c r="S321" s="454">
        <v>1476</v>
      </c>
      <c r="T321" s="454">
        <v>1476</v>
      </c>
      <c r="U321" s="454">
        <v>1475</v>
      </c>
      <c r="AC321" s="176"/>
      <c r="AD321" s="177"/>
      <c r="AE321" s="176"/>
      <c r="AF321" s="178"/>
      <c r="AG321" s="179"/>
      <c r="AH321" s="178"/>
      <c r="AI321" s="179"/>
      <c r="AJ321" s="178"/>
      <c r="AK321" s="179"/>
      <c r="AL321" s="178"/>
      <c r="AM321" s="84"/>
      <c r="AN321" s="178"/>
      <c r="AO321" s="179"/>
      <c r="AP321" s="178"/>
      <c r="AQ321" s="84"/>
      <c r="AR321" s="178"/>
      <c r="AS321" s="84"/>
      <c r="AT321" s="178"/>
      <c r="AU321" s="84"/>
      <c r="AV321" s="178"/>
      <c r="AW321" s="84"/>
      <c r="AX321" s="178"/>
      <c r="AY321" s="84"/>
      <c r="AZ321" s="178"/>
      <c r="BA321" s="84"/>
      <c r="BB321" s="178"/>
      <c r="BC321" s="84"/>
      <c r="BD321" s="204">
        <f t="shared" si="57"/>
        <v>0</v>
      </c>
      <c r="BE321" s="175" t="e">
        <f t="shared" si="58"/>
        <v>#DIV/0!</v>
      </c>
      <c r="BF321" s="193"/>
      <c r="BH321" s="169"/>
      <c r="BI321" s="169"/>
    </row>
    <row r="322" spans="1:64" ht="47.25" customHeight="1" x14ac:dyDescent="0.3">
      <c r="A322" s="710"/>
      <c r="B322" s="721"/>
      <c r="C322" s="770" t="s">
        <v>748</v>
      </c>
      <c r="D322" s="404" t="s">
        <v>439</v>
      </c>
      <c r="E322" s="404"/>
      <c r="F322" s="442">
        <f t="shared" ref="F322" si="63">+F323</f>
        <v>3300</v>
      </c>
      <c r="G322" s="453">
        <v>3300</v>
      </c>
      <c r="H322" s="453">
        <v>3300</v>
      </c>
      <c r="I322" s="453">
        <v>3300</v>
      </c>
      <c r="J322" s="471">
        <v>275</v>
      </c>
      <c r="K322" s="471">
        <v>275</v>
      </c>
      <c r="L322" s="471">
        <v>275</v>
      </c>
      <c r="M322" s="471">
        <v>275</v>
      </c>
      <c r="N322" s="471">
        <v>275</v>
      </c>
      <c r="O322" s="471">
        <v>275</v>
      </c>
      <c r="P322" s="471">
        <v>275</v>
      </c>
      <c r="Q322" s="471">
        <v>275</v>
      </c>
      <c r="R322" s="471">
        <v>275</v>
      </c>
      <c r="S322" s="471">
        <v>275</v>
      </c>
      <c r="T322" s="471">
        <v>275</v>
      </c>
      <c r="U322" s="471">
        <v>275</v>
      </c>
      <c r="AC322" s="176">
        <f>+AE322+AF322+AH322+AJ322+AL322+AN322+AP322+AR322+AT322+AV322+AX322+AZ322+BB322</f>
        <v>5000</v>
      </c>
      <c r="AD322" s="177">
        <f>+AG322+AI322+AK322+AM322+AO322+AQ322+AS322+AU322+AW322+AY322+BA322+BC322</f>
        <v>0</v>
      </c>
      <c r="AE322" s="176">
        <v>5000</v>
      </c>
      <c r="AF322" s="178">
        <v>0</v>
      </c>
      <c r="AG322" s="179"/>
      <c r="AH322" s="178"/>
      <c r="AI322" s="179"/>
      <c r="AJ322" s="178"/>
      <c r="AK322" s="179"/>
      <c r="AL322" s="178"/>
      <c r="AM322" s="84"/>
      <c r="AN322" s="178"/>
      <c r="AO322" s="179"/>
      <c r="AP322" s="178"/>
      <c r="AQ322" s="84"/>
      <c r="AR322" s="178"/>
      <c r="AS322" s="84"/>
      <c r="AT322" s="178"/>
      <c r="AU322" s="84"/>
      <c r="AV322" s="178"/>
      <c r="AW322" s="84"/>
      <c r="AX322" s="178"/>
      <c r="AY322" s="84"/>
      <c r="AZ322" s="178"/>
      <c r="BA322" s="84"/>
      <c r="BB322" s="178"/>
      <c r="BC322" s="84"/>
      <c r="BD322" s="204">
        <f t="shared" si="57"/>
        <v>0</v>
      </c>
      <c r="BE322" s="175">
        <f t="shared" si="58"/>
        <v>0</v>
      </c>
      <c r="BH322" s="181">
        <f>+BK322-AC322</f>
        <v>-5000</v>
      </c>
      <c r="BI322" s="181">
        <f>+BL322-AD322</f>
        <v>0</v>
      </c>
      <c r="BJ322" s="208"/>
      <c r="BK322" s="181"/>
      <c r="BL322" s="181"/>
    </row>
    <row r="323" spans="1:64" ht="38.25" customHeight="1" x14ac:dyDescent="0.3">
      <c r="A323" s="710"/>
      <c r="B323" s="722"/>
      <c r="C323" s="770"/>
      <c r="D323" s="53" t="s">
        <v>804</v>
      </c>
      <c r="E323" s="9" t="s">
        <v>33</v>
      </c>
      <c r="F323" s="442">
        <f>SUM(J323:U323)</f>
        <v>3300</v>
      </c>
      <c r="G323" s="470">
        <v>3300</v>
      </c>
      <c r="H323" s="470">
        <v>3300</v>
      </c>
      <c r="I323" s="470">
        <v>3300</v>
      </c>
      <c r="J323" s="469">
        <v>275</v>
      </c>
      <c r="K323" s="469">
        <v>275</v>
      </c>
      <c r="L323" s="469">
        <v>275</v>
      </c>
      <c r="M323" s="469">
        <v>275</v>
      </c>
      <c r="N323" s="469">
        <v>275</v>
      </c>
      <c r="O323" s="469">
        <v>275</v>
      </c>
      <c r="P323" s="469">
        <v>275</v>
      </c>
      <c r="Q323" s="469">
        <v>275</v>
      </c>
      <c r="R323" s="469">
        <v>275</v>
      </c>
      <c r="S323" s="469">
        <v>275</v>
      </c>
      <c r="T323" s="469">
        <v>275</v>
      </c>
      <c r="U323" s="469">
        <v>275</v>
      </c>
      <c r="AC323" s="176"/>
      <c r="AD323" s="177"/>
      <c r="AE323" s="176"/>
      <c r="AF323" s="178"/>
      <c r="AG323" s="179"/>
      <c r="AH323" s="178"/>
      <c r="AI323" s="179"/>
      <c r="AJ323" s="178"/>
      <c r="AK323" s="179"/>
      <c r="AL323" s="178"/>
      <c r="AM323" s="84"/>
      <c r="AN323" s="178"/>
      <c r="AO323" s="179"/>
      <c r="AP323" s="178"/>
      <c r="AQ323" s="84"/>
      <c r="AR323" s="178"/>
      <c r="AS323" s="84"/>
      <c r="AT323" s="178"/>
      <c r="AU323" s="84"/>
      <c r="AV323" s="178"/>
      <c r="AW323" s="84"/>
      <c r="AX323" s="178"/>
      <c r="AY323" s="84"/>
      <c r="AZ323" s="178"/>
      <c r="BA323" s="84"/>
      <c r="BB323" s="178"/>
      <c r="BC323" s="84"/>
      <c r="BD323" s="204">
        <f t="shared" si="57"/>
        <v>0</v>
      </c>
      <c r="BE323" s="175" t="e">
        <f t="shared" si="58"/>
        <v>#DIV/0!</v>
      </c>
      <c r="BH323" s="169"/>
      <c r="BI323" s="169"/>
    </row>
    <row r="324" spans="1:64" ht="38.25" customHeight="1" x14ac:dyDescent="0.3">
      <c r="A324" s="710"/>
      <c r="B324" s="720" t="s">
        <v>740</v>
      </c>
      <c r="C324" s="723" t="s">
        <v>851</v>
      </c>
      <c r="D324" s="729"/>
      <c r="E324" s="730"/>
      <c r="F324" s="422">
        <f t="shared" ref="F324" si="64">+F325+F327</f>
        <v>13257</v>
      </c>
      <c r="G324" s="479">
        <v>13257</v>
      </c>
      <c r="H324" s="479">
        <v>13257</v>
      </c>
      <c r="I324" s="479">
        <v>13257</v>
      </c>
      <c r="J324" s="479">
        <v>1105</v>
      </c>
      <c r="K324" s="479">
        <v>1105</v>
      </c>
      <c r="L324" s="479">
        <v>1105</v>
      </c>
      <c r="M324" s="479">
        <v>1105</v>
      </c>
      <c r="N324" s="479">
        <v>1105</v>
      </c>
      <c r="O324" s="479">
        <v>1105</v>
      </c>
      <c r="P324" s="479">
        <v>1105</v>
      </c>
      <c r="Q324" s="479">
        <v>1105</v>
      </c>
      <c r="R324" s="479">
        <v>1105</v>
      </c>
      <c r="S324" s="479">
        <v>1104</v>
      </c>
      <c r="T324" s="479">
        <v>1104</v>
      </c>
      <c r="U324" s="479">
        <v>1104</v>
      </c>
      <c r="AC324" s="176"/>
      <c r="AD324" s="177"/>
      <c r="AE324" s="176"/>
      <c r="AF324" s="178">
        <v>0</v>
      </c>
      <c r="AG324" s="179"/>
      <c r="AH324" s="178"/>
      <c r="AI324" s="179"/>
      <c r="AJ324" s="178"/>
      <c r="AK324" s="179"/>
      <c r="AL324" s="178"/>
      <c r="AM324" s="84"/>
      <c r="AN324" s="178"/>
      <c r="AO324" s="179"/>
      <c r="AP324" s="178"/>
      <c r="AQ324" s="84"/>
      <c r="AR324" s="178"/>
      <c r="AS324" s="84"/>
      <c r="AT324" s="178"/>
      <c r="AU324" s="84"/>
      <c r="AV324" s="178"/>
      <c r="AW324" s="84"/>
      <c r="AX324" s="178"/>
      <c r="AY324" s="84"/>
      <c r="AZ324" s="178"/>
      <c r="BA324" s="84"/>
      <c r="BB324" s="178"/>
      <c r="BC324" s="84"/>
      <c r="BD324" s="204">
        <f t="shared" si="57"/>
        <v>0</v>
      </c>
      <c r="BE324" s="175" t="e">
        <f t="shared" si="58"/>
        <v>#DIV/0!</v>
      </c>
      <c r="BF324" s="193"/>
      <c r="BH324" s="169"/>
      <c r="BI324" s="169"/>
    </row>
    <row r="325" spans="1:64" ht="46.5" customHeight="1" x14ac:dyDescent="0.3">
      <c r="A325" s="710"/>
      <c r="B325" s="721"/>
      <c r="C325" s="770" t="s">
        <v>749</v>
      </c>
      <c r="D325" s="404" t="s">
        <v>439</v>
      </c>
      <c r="E325" s="404"/>
      <c r="F325" s="442">
        <f t="shared" ref="F325" si="65">+F326</f>
        <v>7813</v>
      </c>
      <c r="G325" s="453">
        <v>7813</v>
      </c>
      <c r="H325" s="453">
        <v>7813</v>
      </c>
      <c r="I325" s="453">
        <v>7813</v>
      </c>
      <c r="J325" s="471">
        <v>651</v>
      </c>
      <c r="K325" s="471">
        <v>651</v>
      </c>
      <c r="L325" s="471">
        <v>651</v>
      </c>
      <c r="M325" s="471">
        <v>651</v>
      </c>
      <c r="N325" s="471">
        <v>651</v>
      </c>
      <c r="O325" s="471">
        <v>651</v>
      </c>
      <c r="P325" s="471">
        <v>651</v>
      </c>
      <c r="Q325" s="471">
        <v>651</v>
      </c>
      <c r="R325" s="471">
        <v>652</v>
      </c>
      <c r="S325" s="471">
        <v>651</v>
      </c>
      <c r="T325" s="471">
        <v>651</v>
      </c>
      <c r="U325" s="471">
        <v>651</v>
      </c>
      <c r="AC325" s="176">
        <f>+AE325+AF325+AH325+AJ325+AL325+AN325+AP325+AR325+AT325+AV325+AX325+AZ325+BB325</f>
        <v>19142</v>
      </c>
      <c r="AD325" s="177">
        <f>+AG325+AI325+AK325+AM325+AO325+AQ325+AS325+AU325+AW325+AY325+BA325+BC325</f>
        <v>0</v>
      </c>
      <c r="AE325" s="176">
        <v>19142</v>
      </c>
      <c r="AF325" s="178">
        <v>0</v>
      </c>
      <c r="AG325" s="179"/>
      <c r="AH325" s="178"/>
      <c r="AI325" s="179"/>
      <c r="AJ325" s="178"/>
      <c r="AK325" s="179"/>
      <c r="AL325" s="178"/>
      <c r="AM325" s="84"/>
      <c r="AN325" s="178"/>
      <c r="AO325" s="179"/>
      <c r="AP325" s="178"/>
      <c r="AQ325" s="84"/>
      <c r="AR325" s="178"/>
      <c r="AS325" s="84"/>
      <c r="AT325" s="178"/>
      <c r="AU325" s="84"/>
      <c r="AV325" s="178"/>
      <c r="AW325" s="84"/>
      <c r="AX325" s="178"/>
      <c r="AY325" s="84"/>
      <c r="AZ325" s="178"/>
      <c r="BA325" s="84"/>
      <c r="BB325" s="178"/>
      <c r="BC325" s="84"/>
      <c r="BD325" s="204">
        <f t="shared" si="57"/>
        <v>0</v>
      </c>
      <c r="BE325" s="175">
        <f t="shared" si="58"/>
        <v>0</v>
      </c>
      <c r="BH325" s="181">
        <f>+BK325-AC325</f>
        <v>-19142</v>
      </c>
      <c r="BI325" s="181">
        <f>+BL325-AD325</f>
        <v>0</v>
      </c>
      <c r="BJ325" s="208"/>
      <c r="BK325" s="181"/>
      <c r="BL325" s="181"/>
    </row>
    <row r="326" spans="1:64" ht="36" customHeight="1" x14ac:dyDescent="0.3">
      <c r="A326" s="710"/>
      <c r="B326" s="721"/>
      <c r="C326" s="770"/>
      <c r="D326" s="13" t="s">
        <v>460</v>
      </c>
      <c r="E326" s="9" t="s">
        <v>33</v>
      </c>
      <c r="F326" s="442">
        <f>SUM(J326:U326)</f>
        <v>7813</v>
      </c>
      <c r="G326" s="453">
        <v>7813</v>
      </c>
      <c r="H326" s="453">
        <v>7813</v>
      </c>
      <c r="I326" s="453">
        <v>7813</v>
      </c>
      <c r="J326" s="452">
        <v>651</v>
      </c>
      <c r="K326" s="452">
        <v>651</v>
      </c>
      <c r="L326" s="452">
        <v>651</v>
      </c>
      <c r="M326" s="452">
        <v>651</v>
      </c>
      <c r="N326" s="452">
        <v>651</v>
      </c>
      <c r="O326" s="452">
        <v>651</v>
      </c>
      <c r="P326" s="452">
        <v>651</v>
      </c>
      <c r="Q326" s="452">
        <v>651</v>
      </c>
      <c r="R326" s="452">
        <v>652</v>
      </c>
      <c r="S326" s="452">
        <v>651</v>
      </c>
      <c r="T326" s="452">
        <v>651</v>
      </c>
      <c r="U326" s="452">
        <v>651</v>
      </c>
      <c r="AC326" s="176"/>
      <c r="AD326" s="177"/>
      <c r="AE326" s="176"/>
      <c r="AF326" s="178"/>
      <c r="AG326" s="179"/>
      <c r="AH326" s="178"/>
      <c r="AI326" s="179"/>
      <c r="AJ326" s="178"/>
      <c r="AK326" s="179"/>
      <c r="AL326" s="178"/>
      <c r="AM326" s="84"/>
      <c r="AN326" s="178"/>
      <c r="AO326" s="179"/>
      <c r="AP326" s="178"/>
      <c r="AQ326" s="84"/>
      <c r="AR326" s="178"/>
      <c r="AS326" s="84"/>
      <c r="AT326" s="178"/>
      <c r="AU326" s="84"/>
      <c r="AV326" s="178"/>
      <c r="AW326" s="84"/>
      <c r="AX326" s="178"/>
      <c r="AY326" s="84"/>
      <c r="AZ326" s="178"/>
      <c r="BA326" s="84"/>
      <c r="BB326" s="178"/>
      <c r="BC326" s="84"/>
      <c r="BD326" s="204">
        <f t="shared" si="57"/>
        <v>0</v>
      </c>
      <c r="BE326" s="175" t="e">
        <f t="shared" si="58"/>
        <v>#DIV/0!</v>
      </c>
      <c r="BH326" s="169"/>
      <c r="BI326" s="169"/>
    </row>
    <row r="327" spans="1:64" ht="45" customHeight="1" x14ac:dyDescent="0.3">
      <c r="A327" s="710"/>
      <c r="B327" s="721"/>
      <c r="C327" s="770" t="s">
        <v>750</v>
      </c>
      <c r="D327" s="404" t="s">
        <v>439</v>
      </c>
      <c r="E327" s="404"/>
      <c r="F327" s="442">
        <f t="shared" ref="F327" si="66">+F328</f>
        <v>5444</v>
      </c>
      <c r="G327" s="453">
        <v>5444</v>
      </c>
      <c r="H327" s="453">
        <v>5444</v>
      </c>
      <c r="I327" s="453">
        <v>5444</v>
      </c>
      <c r="J327" s="471">
        <v>454</v>
      </c>
      <c r="K327" s="471">
        <v>454</v>
      </c>
      <c r="L327" s="471">
        <v>454</v>
      </c>
      <c r="M327" s="471">
        <v>454</v>
      </c>
      <c r="N327" s="471">
        <v>454</v>
      </c>
      <c r="O327" s="471">
        <v>454</v>
      </c>
      <c r="P327" s="471">
        <v>454</v>
      </c>
      <c r="Q327" s="471">
        <v>454</v>
      </c>
      <c r="R327" s="471">
        <v>453</v>
      </c>
      <c r="S327" s="471">
        <v>453</v>
      </c>
      <c r="T327" s="471">
        <v>453</v>
      </c>
      <c r="U327" s="471">
        <v>453</v>
      </c>
      <c r="AC327" s="176">
        <f>+AE327+AF327+AH327+AJ327+AL327+AN327+AP327+AR327+AT327+AV327+AX327+AZ327+BB327</f>
        <v>3500</v>
      </c>
      <c r="AD327" s="177">
        <f>+AG327+AI327+AK327+AM327+AO327+AQ327+AS327+AU327+AW327+AY327+BA327+BC327</f>
        <v>0</v>
      </c>
      <c r="AE327" s="176">
        <v>3500</v>
      </c>
      <c r="AF327" s="178">
        <v>0</v>
      </c>
      <c r="AG327" s="179"/>
      <c r="AH327" s="178"/>
      <c r="AI327" s="179"/>
      <c r="AJ327" s="178"/>
      <c r="AK327" s="179"/>
      <c r="AL327" s="178"/>
      <c r="AM327" s="84"/>
      <c r="AN327" s="178"/>
      <c r="AO327" s="179"/>
      <c r="AP327" s="178"/>
      <c r="AQ327" s="84"/>
      <c r="AR327" s="178"/>
      <c r="AS327" s="84"/>
      <c r="AT327" s="178"/>
      <c r="AU327" s="84"/>
      <c r="AV327" s="178"/>
      <c r="AW327" s="84"/>
      <c r="AX327" s="178"/>
      <c r="AY327" s="84"/>
      <c r="AZ327" s="178"/>
      <c r="BA327" s="84"/>
      <c r="BB327" s="178"/>
      <c r="BC327" s="84"/>
      <c r="BD327" s="204">
        <f t="shared" si="57"/>
        <v>0</v>
      </c>
      <c r="BE327" s="175">
        <f t="shared" si="58"/>
        <v>0</v>
      </c>
      <c r="BH327" s="181">
        <f>+BK327-AC327</f>
        <v>-3500</v>
      </c>
      <c r="BI327" s="181">
        <f>+BL327-AD327</f>
        <v>0</v>
      </c>
      <c r="BJ327" s="208"/>
      <c r="BK327" s="181"/>
      <c r="BL327" s="181"/>
    </row>
    <row r="328" spans="1:64" ht="42" customHeight="1" x14ac:dyDescent="0.3">
      <c r="A328" s="710"/>
      <c r="B328" s="722"/>
      <c r="C328" s="770"/>
      <c r="D328" s="13" t="s">
        <v>141</v>
      </c>
      <c r="E328" s="9" t="s">
        <v>33</v>
      </c>
      <c r="F328" s="442">
        <f>SUM(J328:U328)</f>
        <v>5444</v>
      </c>
      <c r="G328" s="453">
        <v>5444</v>
      </c>
      <c r="H328" s="453">
        <v>5444</v>
      </c>
      <c r="I328" s="453">
        <v>5444</v>
      </c>
      <c r="J328" s="452">
        <v>454</v>
      </c>
      <c r="K328" s="452">
        <v>454</v>
      </c>
      <c r="L328" s="452">
        <v>454</v>
      </c>
      <c r="M328" s="452">
        <v>454</v>
      </c>
      <c r="N328" s="452">
        <v>454</v>
      </c>
      <c r="O328" s="452">
        <v>454</v>
      </c>
      <c r="P328" s="452">
        <v>454</v>
      </c>
      <c r="Q328" s="452">
        <v>454</v>
      </c>
      <c r="R328" s="452">
        <v>453</v>
      </c>
      <c r="S328" s="452">
        <v>453</v>
      </c>
      <c r="T328" s="452">
        <v>453</v>
      </c>
      <c r="U328" s="452">
        <v>453</v>
      </c>
      <c r="AC328" s="176"/>
      <c r="AD328" s="177"/>
      <c r="AE328" s="176"/>
      <c r="AF328" s="178"/>
      <c r="AG328" s="179"/>
      <c r="AH328" s="178"/>
      <c r="AI328" s="179"/>
      <c r="AJ328" s="178"/>
      <c r="AK328" s="179"/>
      <c r="AL328" s="178"/>
      <c r="AM328" s="84"/>
      <c r="AN328" s="178"/>
      <c r="AO328" s="179"/>
      <c r="AP328" s="178"/>
      <c r="AQ328" s="84"/>
      <c r="AR328" s="178"/>
      <c r="AS328" s="84"/>
      <c r="AT328" s="178"/>
      <c r="AU328" s="84"/>
      <c r="AV328" s="178"/>
      <c r="AW328" s="84"/>
      <c r="AX328" s="178"/>
      <c r="AY328" s="84"/>
      <c r="AZ328" s="178"/>
      <c r="BA328" s="84"/>
      <c r="BB328" s="178"/>
      <c r="BC328" s="84"/>
      <c r="BD328" s="204">
        <f t="shared" si="57"/>
        <v>0</v>
      </c>
      <c r="BE328" s="175" t="e">
        <f t="shared" si="58"/>
        <v>#DIV/0!</v>
      </c>
      <c r="BH328" s="169"/>
      <c r="BI328" s="169"/>
    </row>
    <row r="329" spans="1:64" ht="50.25" customHeight="1" x14ac:dyDescent="0.3">
      <c r="A329" s="710"/>
      <c r="B329" s="769" t="s">
        <v>741</v>
      </c>
      <c r="C329" s="770" t="s">
        <v>751</v>
      </c>
      <c r="D329" s="404" t="s">
        <v>439</v>
      </c>
      <c r="E329" s="404"/>
      <c r="F329" s="442">
        <f t="shared" ref="F329" si="67">+F330</f>
        <v>113</v>
      </c>
      <c r="G329" s="471">
        <v>113</v>
      </c>
      <c r="H329" s="471">
        <v>113</v>
      </c>
      <c r="I329" s="471">
        <v>113</v>
      </c>
      <c r="J329" s="471">
        <v>9</v>
      </c>
      <c r="K329" s="471">
        <v>9</v>
      </c>
      <c r="L329" s="471">
        <v>9</v>
      </c>
      <c r="M329" s="471">
        <v>9</v>
      </c>
      <c r="N329" s="471">
        <v>10</v>
      </c>
      <c r="O329" s="471">
        <v>10</v>
      </c>
      <c r="P329" s="471">
        <v>10</v>
      </c>
      <c r="Q329" s="471">
        <v>10</v>
      </c>
      <c r="R329" s="471">
        <v>10</v>
      </c>
      <c r="S329" s="471">
        <v>9</v>
      </c>
      <c r="T329" s="471">
        <v>9</v>
      </c>
      <c r="U329" s="471">
        <v>9</v>
      </c>
      <c r="AC329" s="176">
        <f>+AE329+AF329+AH329+AJ329+AL329+AN329+AP329+AR329+AT329+AV329+AX329+AZ329+BB329</f>
        <v>5000</v>
      </c>
      <c r="AD329" s="177">
        <f>+AG329+AI329+AK329+AM329+AO329+AQ329+AS329+AU329+AW329+AY329+BA329+BC329</f>
        <v>0</v>
      </c>
      <c r="AE329" s="176">
        <v>5000</v>
      </c>
      <c r="AF329" s="178">
        <v>0</v>
      </c>
      <c r="AG329" s="179"/>
      <c r="AH329" s="178"/>
      <c r="AI329" s="179"/>
      <c r="AJ329" s="178"/>
      <c r="AK329" s="179"/>
      <c r="AL329" s="178"/>
      <c r="AM329" s="84"/>
      <c r="AN329" s="178"/>
      <c r="AO329" s="179"/>
      <c r="AP329" s="178"/>
      <c r="AQ329" s="84"/>
      <c r="AR329" s="178"/>
      <c r="AS329" s="84"/>
      <c r="AT329" s="178"/>
      <c r="AU329" s="84"/>
      <c r="AV329" s="178"/>
      <c r="AW329" s="84"/>
      <c r="AX329" s="178"/>
      <c r="AY329" s="84"/>
      <c r="AZ329" s="178"/>
      <c r="BA329" s="84"/>
      <c r="BB329" s="178"/>
      <c r="BC329" s="84"/>
      <c r="BD329" s="204">
        <f t="shared" si="57"/>
        <v>0</v>
      </c>
      <c r="BE329" s="175">
        <f t="shared" si="58"/>
        <v>0</v>
      </c>
      <c r="BH329" s="181">
        <f>+BK329-AC329</f>
        <v>-5000</v>
      </c>
      <c r="BI329" s="181">
        <f>+BL329-AD329</f>
        <v>0</v>
      </c>
      <c r="BJ329" s="208"/>
      <c r="BK329" s="181"/>
      <c r="BL329" s="181"/>
    </row>
    <row r="330" spans="1:64" ht="44.25" customHeight="1" x14ac:dyDescent="0.3">
      <c r="A330" s="710"/>
      <c r="B330" s="769"/>
      <c r="C330" s="770"/>
      <c r="D330" s="13" t="s">
        <v>805</v>
      </c>
      <c r="E330" s="9" t="s">
        <v>60</v>
      </c>
      <c r="F330" s="442">
        <f>SUM(J330:U330)</f>
        <v>113</v>
      </c>
      <c r="G330" s="469">
        <v>113</v>
      </c>
      <c r="H330" s="469">
        <v>113</v>
      </c>
      <c r="I330" s="469">
        <v>113</v>
      </c>
      <c r="J330" s="469">
        <v>9</v>
      </c>
      <c r="K330" s="469">
        <v>9</v>
      </c>
      <c r="L330" s="469">
        <v>9</v>
      </c>
      <c r="M330" s="469">
        <v>9</v>
      </c>
      <c r="N330" s="469">
        <v>10</v>
      </c>
      <c r="O330" s="469">
        <v>10</v>
      </c>
      <c r="P330" s="469">
        <v>10</v>
      </c>
      <c r="Q330" s="469">
        <v>10</v>
      </c>
      <c r="R330" s="469">
        <v>10</v>
      </c>
      <c r="S330" s="469">
        <v>9</v>
      </c>
      <c r="T330" s="469">
        <v>9</v>
      </c>
      <c r="U330" s="469">
        <v>9</v>
      </c>
      <c r="AC330" s="176"/>
      <c r="AD330" s="177"/>
      <c r="AE330" s="176"/>
      <c r="AF330" s="178"/>
      <c r="AG330" s="179"/>
      <c r="AH330" s="178"/>
      <c r="AI330" s="179"/>
      <c r="AJ330" s="178"/>
      <c r="AK330" s="179"/>
      <c r="AL330" s="178"/>
      <c r="AM330" s="84"/>
      <c r="AN330" s="178"/>
      <c r="AO330" s="179"/>
      <c r="AP330" s="178"/>
      <c r="AQ330" s="84"/>
      <c r="AR330" s="178"/>
      <c r="AS330" s="84"/>
      <c r="AT330" s="178"/>
      <c r="AU330" s="84"/>
      <c r="AV330" s="178"/>
      <c r="AW330" s="84"/>
      <c r="AX330" s="178"/>
      <c r="AY330" s="84"/>
      <c r="AZ330" s="178"/>
      <c r="BA330" s="84"/>
      <c r="BB330" s="178"/>
      <c r="BC330" s="84"/>
      <c r="BD330" s="204">
        <f t="shared" si="57"/>
        <v>0</v>
      </c>
      <c r="BE330" s="175" t="e">
        <f t="shared" si="58"/>
        <v>#DIV/0!</v>
      </c>
      <c r="BF330" s="193"/>
      <c r="BH330" s="169"/>
      <c r="BI330" s="169"/>
    </row>
    <row r="331" spans="1:64" ht="48" customHeight="1" x14ac:dyDescent="0.3">
      <c r="A331" s="710"/>
      <c r="B331" s="771" t="s">
        <v>742</v>
      </c>
      <c r="C331" s="755" t="s">
        <v>752</v>
      </c>
      <c r="D331" s="404" t="s">
        <v>439</v>
      </c>
      <c r="E331" s="404"/>
      <c r="F331" s="442">
        <f t="shared" ref="F331" si="68">+F332</f>
        <v>759</v>
      </c>
      <c r="G331" s="471">
        <v>733</v>
      </c>
      <c r="H331" s="471">
        <v>733</v>
      </c>
      <c r="I331" s="471">
        <v>733</v>
      </c>
      <c r="J331" s="471">
        <v>61</v>
      </c>
      <c r="K331" s="471">
        <v>61</v>
      </c>
      <c r="L331" s="471">
        <v>61</v>
      </c>
      <c r="M331" s="471">
        <v>61</v>
      </c>
      <c r="N331" s="471">
        <v>61</v>
      </c>
      <c r="O331" s="471">
        <v>61</v>
      </c>
      <c r="P331" s="471">
        <v>61</v>
      </c>
      <c r="Q331" s="471">
        <v>61</v>
      </c>
      <c r="R331" s="471">
        <v>61</v>
      </c>
      <c r="S331" s="471">
        <v>62</v>
      </c>
      <c r="T331" s="471">
        <v>61</v>
      </c>
      <c r="U331" s="471">
        <v>61</v>
      </c>
      <c r="AA331" s="183" t="s">
        <v>17</v>
      </c>
      <c r="AB331" s="184">
        <f>SUM(AC280:AC317)</f>
        <v>5112188</v>
      </c>
      <c r="AC331" s="176">
        <f>+AE331+AF331+AH331+AJ331+AL331+AN331+AP331+AR331+AT331+AV331+AX331+AZ331+BB331</f>
        <v>77080</v>
      </c>
      <c r="AD331" s="177">
        <f>+AG331+AI331+AK331+AM331+AO331+AQ331+AS331+AU331+AW331+AY331+BA331+BC331</f>
        <v>0</v>
      </c>
      <c r="AE331" s="176">
        <v>77080</v>
      </c>
      <c r="AF331" s="178">
        <v>0</v>
      </c>
      <c r="AG331" s="179"/>
      <c r="AH331" s="178"/>
      <c r="AI331" s="179"/>
      <c r="AJ331" s="178"/>
      <c r="AK331" s="179"/>
      <c r="AL331" s="178"/>
      <c r="AM331" s="84"/>
      <c r="AN331" s="178"/>
      <c r="AO331" s="179"/>
      <c r="AP331" s="178"/>
      <c r="AQ331" s="84"/>
      <c r="AR331" s="178"/>
      <c r="AS331" s="84"/>
      <c r="AT331" s="178"/>
      <c r="AU331" s="84"/>
      <c r="AV331" s="178"/>
      <c r="AW331" s="84"/>
      <c r="AX331" s="178"/>
      <c r="AY331" s="84"/>
      <c r="AZ331" s="178"/>
      <c r="BA331" s="84"/>
      <c r="BB331" s="178"/>
      <c r="BC331" s="84"/>
      <c r="BD331" s="204">
        <f t="shared" si="57"/>
        <v>0</v>
      </c>
      <c r="BE331" s="175">
        <f t="shared" si="58"/>
        <v>0</v>
      </c>
      <c r="BH331" s="181">
        <f>+BK331-AC331</f>
        <v>-77080</v>
      </c>
      <c r="BI331" s="181">
        <f>+BL331-AD331</f>
        <v>0</v>
      </c>
      <c r="BJ331" s="208"/>
      <c r="BK331" s="181"/>
      <c r="BL331" s="181"/>
    </row>
    <row r="332" spans="1:64" ht="32.25" customHeight="1" x14ac:dyDescent="0.3">
      <c r="A332" s="710"/>
      <c r="B332" s="771"/>
      <c r="C332" s="755"/>
      <c r="D332" s="13" t="s">
        <v>516</v>
      </c>
      <c r="E332" s="9" t="s">
        <v>60</v>
      </c>
      <c r="F332" s="442">
        <f>SUM(J332:U332)</f>
        <v>759</v>
      </c>
      <c r="G332" s="469">
        <v>733</v>
      </c>
      <c r="H332" s="469">
        <v>733</v>
      </c>
      <c r="I332" s="469">
        <v>733</v>
      </c>
      <c r="J332" s="469">
        <v>63</v>
      </c>
      <c r="K332" s="469">
        <v>63</v>
      </c>
      <c r="L332" s="469">
        <v>63</v>
      </c>
      <c r="M332" s="469">
        <v>63</v>
      </c>
      <c r="N332" s="469">
        <v>64</v>
      </c>
      <c r="O332" s="469">
        <v>64</v>
      </c>
      <c r="P332" s="469">
        <v>64</v>
      </c>
      <c r="Q332" s="469">
        <v>63</v>
      </c>
      <c r="R332" s="469">
        <v>63</v>
      </c>
      <c r="S332" s="469">
        <v>63</v>
      </c>
      <c r="T332" s="469">
        <v>63</v>
      </c>
      <c r="U332" s="469">
        <v>63</v>
      </c>
      <c r="AA332" s="183" t="s">
        <v>638</v>
      </c>
      <c r="AB332" s="184">
        <f>SUM(AD280:AD317)</f>
        <v>0</v>
      </c>
      <c r="AC332" s="176"/>
      <c r="AD332" s="177"/>
      <c r="AE332" s="176"/>
      <c r="AF332" s="178"/>
      <c r="AG332" s="84"/>
      <c r="AH332" s="178"/>
      <c r="AI332" s="179"/>
      <c r="AJ332" s="178"/>
      <c r="AK332" s="179"/>
      <c r="AL332" s="178"/>
      <c r="AM332" s="84"/>
      <c r="AN332" s="178"/>
      <c r="AO332" s="179"/>
      <c r="AP332" s="178"/>
      <c r="AQ332" s="84"/>
      <c r="AR332" s="178"/>
      <c r="AS332" s="84"/>
      <c r="AT332" s="178"/>
      <c r="AU332" s="84"/>
      <c r="AV332" s="178"/>
      <c r="AW332" s="84"/>
      <c r="AX332" s="178"/>
      <c r="AY332" s="84"/>
      <c r="AZ332" s="178"/>
      <c r="BA332" s="84"/>
      <c r="BB332" s="178"/>
      <c r="BC332" s="84"/>
      <c r="BD332" s="204">
        <f t="shared" si="57"/>
        <v>0</v>
      </c>
      <c r="BE332" s="175" t="e">
        <f t="shared" si="58"/>
        <v>#DIV/0!</v>
      </c>
      <c r="BH332" s="169"/>
      <c r="BI332" s="169"/>
    </row>
    <row r="333" spans="1:64" ht="35.25" customHeight="1" x14ac:dyDescent="0.25">
      <c r="A333" s="772" t="s">
        <v>588</v>
      </c>
      <c r="B333" s="763"/>
      <c r="C333" s="763"/>
      <c r="D333" s="763"/>
      <c r="E333" s="763"/>
      <c r="F333" s="764"/>
      <c r="G333" s="467"/>
      <c r="H333" s="116"/>
      <c r="I333" s="116"/>
      <c r="J333" s="117"/>
      <c r="K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AC333" s="231"/>
      <c r="AD333" s="232"/>
      <c r="AE333" s="233"/>
      <c r="AF333" s="231"/>
      <c r="AG333" s="231"/>
      <c r="AH333" s="231"/>
      <c r="AI333" s="231"/>
      <c r="AJ333" s="231"/>
      <c r="AK333" s="231"/>
      <c r="AL333" s="231"/>
      <c r="AM333" s="231"/>
      <c r="AN333" s="231"/>
      <c r="AO333" s="231"/>
      <c r="AP333" s="231"/>
      <c r="AQ333" s="231"/>
      <c r="AR333" s="231"/>
      <c r="AS333" s="231"/>
      <c r="AT333" s="231"/>
      <c r="AU333" s="231"/>
      <c r="AV333" s="231"/>
      <c r="AW333" s="231"/>
      <c r="AX333" s="231"/>
      <c r="AY333" s="231"/>
      <c r="AZ333" s="231"/>
      <c r="BA333" s="231"/>
      <c r="BB333" s="231"/>
      <c r="BC333" s="231"/>
      <c r="BD333" s="231"/>
      <c r="BE333" s="231"/>
      <c r="BF333" s="193"/>
      <c r="BH333" s="169"/>
      <c r="BI333" s="169"/>
    </row>
    <row r="334" spans="1:64" ht="35.25" customHeight="1" x14ac:dyDescent="0.25">
      <c r="A334" s="69"/>
      <c r="B334" s="54"/>
      <c r="C334" s="54"/>
      <c r="D334" s="69"/>
      <c r="E334" s="54"/>
      <c r="F334" s="109"/>
      <c r="G334" s="117"/>
      <c r="H334" s="117"/>
      <c r="I334" s="117"/>
      <c r="J334" s="117"/>
      <c r="K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AC334" s="89"/>
      <c r="AD334" s="213"/>
      <c r="AE334" s="58"/>
      <c r="AF334" s="89"/>
      <c r="AG334" s="89"/>
      <c r="AH334" s="89"/>
      <c r="AI334" s="89"/>
      <c r="AJ334" s="89"/>
      <c r="AK334" s="89"/>
      <c r="AL334" s="89"/>
      <c r="AM334" s="89"/>
      <c r="AN334" s="89"/>
      <c r="AO334" s="89"/>
      <c r="AP334" s="89"/>
      <c r="AQ334" s="89"/>
      <c r="AR334" s="89"/>
      <c r="AS334" s="89"/>
      <c r="AT334" s="89"/>
      <c r="AU334" s="89"/>
      <c r="AV334" s="89"/>
      <c r="AW334" s="89"/>
      <c r="AX334" s="89"/>
      <c r="AY334" s="89"/>
      <c r="AZ334" s="89"/>
      <c r="BA334" s="89"/>
      <c r="BB334" s="89"/>
      <c r="BC334" s="89"/>
      <c r="BD334" s="89"/>
      <c r="BE334" s="89"/>
      <c r="BH334" s="169"/>
      <c r="BI334" s="169"/>
    </row>
    <row r="335" spans="1:64" ht="35.25" customHeight="1" x14ac:dyDescent="0.25">
      <c r="A335" s="69"/>
      <c r="B335" s="69"/>
      <c r="C335" s="69"/>
      <c r="D335" s="69"/>
      <c r="E335" s="69"/>
      <c r="F335" s="109"/>
      <c r="G335" s="117"/>
      <c r="H335" s="117"/>
      <c r="I335" s="117"/>
      <c r="J335" s="117"/>
      <c r="K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AC335" s="89"/>
      <c r="AD335" s="213"/>
      <c r="AE335" s="58"/>
      <c r="AF335" s="89"/>
      <c r="AG335" s="89"/>
      <c r="AH335" s="89"/>
      <c r="AI335" s="89"/>
      <c r="AJ335" s="89"/>
      <c r="AK335" s="89"/>
      <c r="AL335" s="89"/>
      <c r="AM335" s="89"/>
      <c r="AN335" s="89"/>
      <c r="AO335" s="89"/>
      <c r="AP335" s="89"/>
      <c r="AQ335" s="89"/>
      <c r="AR335" s="89"/>
      <c r="AS335" s="89"/>
      <c r="AT335" s="89"/>
      <c r="AU335" s="89"/>
      <c r="AV335" s="89"/>
      <c r="AW335" s="89"/>
      <c r="AX335" s="89"/>
      <c r="AY335" s="89"/>
      <c r="AZ335" s="89"/>
      <c r="BA335" s="89"/>
      <c r="BB335" s="89"/>
      <c r="BC335" s="89"/>
      <c r="BD335" s="89"/>
      <c r="BE335" s="89"/>
      <c r="BH335" s="169"/>
      <c r="BI335" s="169"/>
    </row>
    <row r="336" spans="1:64" ht="35.25" customHeight="1" x14ac:dyDescent="0.25">
      <c r="A336" s="69"/>
      <c r="B336" s="69"/>
      <c r="C336" s="69"/>
      <c r="D336" s="69"/>
      <c r="E336" s="69"/>
      <c r="F336" s="109"/>
      <c r="G336" s="117"/>
      <c r="H336" s="117"/>
      <c r="I336" s="117"/>
      <c r="J336" s="117"/>
      <c r="K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AC336" s="89"/>
      <c r="AD336" s="213"/>
      <c r="AE336" s="58"/>
      <c r="AF336" s="89"/>
      <c r="AG336" s="89"/>
      <c r="AH336" s="89"/>
      <c r="AI336" s="89"/>
      <c r="AJ336" s="89"/>
      <c r="AK336" s="89"/>
      <c r="AL336" s="89"/>
      <c r="AM336" s="89"/>
      <c r="AN336" s="89"/>
      <c r="AO336" s="89"/>
      <c r="AP336" s="89"/>
      <c r="AQ336" s="89"/>
      <c r="AR336" s="89"/>
      <c r="AS336" s="89"/>
      <c r="AT336" s="89"/>
      <c r="AU336" s="89"/>
      <c r="AV336" s="89"/>
      <c r="AW336" s="89"/>
      <c r="AX336" s="89"/>
      <c r="AY336" s="89"/>
      <c r="AZ336" s="89"/>
      <c r="BA336" s="89"/>
      <c r="BB336" s="89"/>
      <c r="BC336" s="89"/>
      <c r="BD336" s="89"/>
      <c r="BE336" s="89"/>
      <c r="BH336" s="169"/>
      <c r="BI336" s="169"/>
    </row>
    <row r="337" spans="1:64" ht="27" customHeight="1" x14ac:dyDescent="0.25">
      <c r="A337" s="18" t="s">
        <v>9</v>
      </c>
      <c r="B337" s="534" t="s">
        <v>10</v>
      </c>
      <c r="C337" s="534"/>
      <c r="D337" s="534"/>
      <c r="E337" s="534"/>
      <c r="F337" s="534"/>
      <c r="G337" s="534"/>
      <c r="H337" s="534"/>
      <c r="I337" s="114"/>
      <c r="J337" s="115"/>
      <c r="K337" s="115"/>
      <c r="L337" s="115"/>
      <c r="M337" s="115"/>
      <c r="N337" s="115"/>
      <c r="O337" s="115"/>
      <c r="P337" s="115"/>
      <c r="Q337" s="115"/>
      <c r="R337" s="115"/>
      <c r="S337" s="115"/>
      <c r="T337" s="115"/>
      <c r="U337" s="115"/>
      <c r="AC337" s="89"/>
      <c r="AD337" s="213"/>
      <c r="AE337" s="89"/>
      <c r="AF337" s="89"/>
      <c r="AG337" s="89"/>
      <c r="AH337" s="89"/>
      <c r="AI337" s="213"/>
      <c r="AJ337" s="89"/>
      <c r="AK337" s="89"/>
      <c r="AL337" s="89"/>
      <c r="AM337" s="89"/>
      <c r="AN337" s="89"/>
      <c r="AO337" s="89"/>
      <c r="AP337" s="89"/>
      <c r="AQ337" s="89"/>
      <c r="AR337" s="89"/>
      <c r="AS337" s="89"/>
      <c r="AT337" s="89"/>
      <c r="AU337" s="89"/>
      <c r="AV337" s="89"/>
      <c r="AW337" s="89"/>
      <c r="AX337" s="89"/>
      <c r="AY337" s="89"/>
      <c r="AZ337" s="89"/>
      <c r="BA337" s="89"/>
      <c r="BB337" s="89"/>
      <c r="BC337" s="89"/>
      <c r="BD337" s="213"/>
      <c r="BE337" s="213"/>
      <c r="BH337" s="205"/>
      <c r="BI337" s="205"/>
    </row>
    <row r="338" spans="1:64" ht="25.5" customHeight="1" x14ac:dyDescent="0.25">
      <c r="A338" s="16"/>
      <c r="B338" s="406" t="s">
        <v>96</v>
      </c>
      <c r="C338" s="692" t="s">
        <v>835</v>
      </c>
      <c r="D338" s="692"/>
      <c r="E338" s="692"/>
      <c r="F338" s="692"/>
      <c r="G338" s="692"/>
      <c r="H338" s="692"/>
      <c r="I338" s="114"/>
      <c r="J338" s="115"/>
      <c r="K338" s="115"/>
      <c r="L338" s="115"/>
      <c r="M338" s="115"/>
      <c r="N338" s="115"/>
      <c r="O338" s="115"/>
      <c r="P338" s="115"/>
      <c r="Q338" s="115"/>
      <c r="R338" s="115"/>
      <c r="S338" s="115"/>
      <c r="T338" s="115"/>
      <c r="U338" s="115"/>
      <c r="Y338" s="44"/>
      <c r="BH338" s="205"/>
      <c r="BI338" s="205"/>
    </row>
    <row r="339" spans="1:64" ht="35.25" customHeight="1" x14ac:dyDescent="0.25">
      <c r="A339" s="743" t="s">
        <v>12</v>
      </c>
      <c r="B339" s="746" t="s">
        <v>13</v>
      </c>
      <c r="C339" s="746" t="s">
        <v>14</v>
      </c>
      <c r="D339" s="749" t="s">
        <v>434</v>
      </c>
      <c r="E339" s="749" t="s">
        <v>16</v>
      </c>
      <c r="F339" s="735" t="s">
        <v>924</v>
      </c>
      <c r="G339" s="738" t="s">
        <v>433</v>
      </c>
      <c r="H339" s="739"/>
      <c r="I339" s="739"/>
      <c r="J339" s="740" t="s">
        <v>922</v>
      </c>
      <c r="K339" s="740"/>
      <c r="L339" s="740"/>
      <c r="M339" s="740"/>
      <c r="N339" s="740"/>
      <c r="O339" s="740"/>
      <c r="P339" s="740"/>
      <c r="Q339" s="740"/>
      <c r="R339" s="740"/>
      <c r="S339" s="740"/>
      <c r="T339" s="740"/>
      <c r="U339" s="740"/>
      <c r="AC339" s="89"/>
      <c r="AD339" s="213"/>
      <c r="AE339" s="58"/>
      <c r="AF339" s="89"/>
      <c r="AG339" s="89"/>
      <c r="AH339" s="89"/>
      <c r="AI339" s="89"/>
      <c r="AJ339" s="89"/>
      <c r="AK339" s="89"/>
      <c r="AL339" s="89"/>
      <c r="AM339" s="89"/>
      <c r="AN339" s="89"/>
      <c r="AO339" s="89"/>
      <c r="AP339" s="89"/>
      <c r="AQ339" s="89"/>
      <c r="AR339" s="89"/>
      <c r="AS339" s="89"/>
      <c r="AT339" s="89"/>
      <c r="AU339" s="89"/>
      <c r="AV339" s="89"/>
      <c r="AW339" s="89"/>
      <c r="AX339" s="89"/>
      <c r="AY339" s="89"/>
      <c r="AZ339" s="89"/>
      <c r="BA339" s="89"/>
      <c r="BB339" s="89"/>
      <c r="BC339" s="89"/>
      <c r="BD339" s="89"/>
      <c r="BE339" s="89"/>
      <c r="BH339" s="169"/>
      <c r="BI339" s="169"/>
    </row>
    <row r="340" spans="1:64" ht="35.25" customHeight="1" x14ac:dyDescent="0.25">
      <c r="A340" s="744"/>
      <c r="B340" s="747"/>
      <c r="C340" s="747"/>
      <c r="D340" s="749"/>
      <c r="E340" s="749"/>
      <c r="F340" s="736"/>
      <c r="G340" s="741" t="s">
        <v>923</v>
      </c>
      <c r="H340" s="741"/>
      <c r="I340" s="738"/>
      <c r="J340" s="740" t="s">
        <v>526</v>
      </c>
      <c r="K340" s="740"/>
      <c r="L340" s="740"/>
      <c r="M340" s="740"/>
      <c r="N340" s="740"/>
      <c r="O340" s="740"/>
      <c r="P340" s="740"/>
      <c r="Q340" s="740"/>
      <c r="R340" s="740"/>
      <c r="S340" s="740"/>
      <c r="T340" s="740"/>
      <c r="U340" s="740"/>
      <c r="AC340" s="89"/>
      <c r="AD340" s="213"/>
      <c r="AE340" s="58"/>
      <c r="AF340" s="89"/>
      <c r="AG340" s="89"/>
      <c r="AH340" s="89"/>
      <c r="AI340" s="89"/>
      <c r="AJ340" s="89"/>
      <c r="AK340" s="89"/>
      <c r="AL340" s="89"/>
      <c r="AM340" s="89"/>
      <c r="AN340" s="89"/>
      <c r="AO340" s="89"/>
      <c r="AP340" s="89"/>
      <c r="AQ340" s="89"/>
      <c r="AR340" s="89"/>
      <c r="AS340" s="89"/>
      <c r="AT340" s="89"/>
      <c r="AU340" s="89"/>
      <c r="AV340" s="89"/>
      <c r="AW340" s="89"/>
      <c r="AX340" s="89"/>
      <c r="AY340" s="89"/>
      <c r="AZ340" s="89"/>
      <c r="BA340" s="89"/>
      <c r="BB340" s="89"/>
      <c r="BC340" s="89"/>
      <c r="BD340" s="89"/>
      <c r="BE340" s="89"/>
      <c r="BH340" s="169"/>
      <c r="BI340" s="169"/>
    </row>
    <row r="341" spans="1:64" ht="35.25" customHeight="1" x14ac:dyDescent="0.25">
      <c r="A341" s="744"/>
      <c r="B341" s="747"/>
      <c r="C341" s="747"/>
      <c r="D341" s="749"/>
      <c r="E341" s="749"/>
      <c r="F341" s="736"/>
      <c r="G341" s="733">
        <v>2025</v>
      </c>
      <c r="H341" s="733">
        <v>2026</v>
      </c>
      <c r="I341" s="733">
        <v>2027</v>
      </c>
      <c r="J341" s="401"/>
      <c r="K341" s="401"/>
      <c r="L341" s="401"/>
      <c r="M341" s="401"/>
      <c r="N341" s="401"/>
      <c r="O341" s="401"/>
      <c r="P341" s="401"/>
      <c r="Q341" s="401"/>
      <c r="R341" s="401"/>
      <c r="S341" s="401"/>
      <c r="T341" s="401"/>
      <c r="U341" s="401"/>
      <c r="AC341" s="89"/>
      <c r="AD341" s="213"/>
      <c r="AE341" s="58"/>
      <c r="AF341" s="89"/>
      <c r="AG341" s="89"/>
      <c r="AH341" s="89"/>
      <c r="AI341" s="89"/>
      <c r="AJ341" s="89"/>
      <c r="AK341" s="89"/>
      <c r="AL341" s="89"/>
      <c r="AM341" s="89"/>
      <c r="AN341" s="89"/>
      <c r="AO341" s="89"/>
      <c r="AP341" s="89"/>
      <c r="AQ341" s="89"/>
      <c r="AR341" s="89"/>
      <c r="AS341" s="89"/>
      <c r="AT341" s="89"/>
      <c r="AU341" s="89"/>
      <c r="AV341" s="89"/>
      <c r="AW341" s="89"/>
      <c r="AX341" s="89"/>
      <c r="AY341" s="89"/>
      <c r="AZ341" s="89"/>
      <c r="BA341" s="89"/>
      <c r="BB341" s="89"/>
      <c r="BC341" s="89"/>
      <c r="BD341" s="89"/>
      <c r="BE341" s="89"/>
      <c r="BH341" s="169"/>
      <c r="BI341" s="169"/>
    </row>
    <row r="342" spans="1:64" ht="35.25" customHeight="1" x14ac:dyDescent="0.25">
      <c r="A342" s="745"/>
      <c r="B342" s="748"/>
      <c r="C342" s="748"/>
      <c r="D342" s="749"/>
      <c r="E342" s="749"/>
      <c r="F342" s="737"/>
      <c r="G342" s="750"/>
      <c r="H342" s="750"/>
      <c r="I342" s="750"/>
      <c r="J342" s="443" t="s">
        <v>499</v>
      </c>
      <c r="K342" s="443" t="s">
        <v>500</v>
      </c>
      <c r="L342" s="443" t="s">
        <v>501</v>
      </c>
      <c r="M342" s="443" t="s">
        <v>502</v>
      </c>
      <c r="N342" s="443" t="s">
        <v>503</v>
      </c>
      <c r="O342" s="443" t="s">
        <v>504</v>
      </c>
      <c r="P342" s="443" t="s">
        <v>505</v>
      </c>
      <c r="Q342" s="443" t="s">
        <v>506</v>
      </c>
      <c r="R342" s="443" t="s">
        <v>507</v>
      </c>
      <c r="S342" s="443" t="s">
        <v>508</v>
      </c>
      <c r="T342" s="443" t="s">
        <v>509</v>
      </c>
      <c r="U342" s="443" t="s">
        <v>510</v>
      </c>
      <c r="AC342" s="89"/>
      <c r="AD342" s="213"/>
      <c r="AE342" s="58"/>
      <c r="AF342" s="89"/>
      <c r="AG342" s="89"/>
      <c r="AH342" s="89"/>
      <c r="AI342" s="89"/>
      <c r="AJ342" s="89"/>
      <c r="AK342" s="89"/>
      <c r="AL342" s="89"/>
      <c r="AM342" s="89"/>
      <c r="AN342" s="89"/>
      <c r="AO342" s="89"/>
      <c r="AP342" s="89"/>
      <c r="AQ342" s="89"/>
      <c r="AR342" s="89"/>
      <c r="AS342" s="89"/>
      <c r="AT342" s="89"/>
      <c r="AU342" s="89"/>
      <c r="AV342" s="89"/>
      <c r="AW342" s="89"/>
      <c r="AX342" s="89"/>
      <c r="AY342" s="89"/>
      <c r="AZ342" s="89"/>
      <c r="BA342" s="89"/>
      <c r="BB342" s="89"/>
      <c r="BC342" s="89"/>
      <c r="BD342" s="89"/>
      <c r="BE342" s="89"/>
      <c r="BH342" s="169"/>
      <c r="BI342" s="169"/>
    </row>
    <row r="343" spans="1:64" ht="35.25" customHeight="1" x14ac:dyDescent="0.25">
      <c r="A343" s="709" t="s">
        <v>597</v>
      </c>
      <c r="B343" s="702" t="s">
        <v>782</v>
      </c>
      <c r="C343" s="723" t="s">
        <v>851</v>
      </c>
      <c r="D343" s="729"/>
      <c r="E343" s="730"/>
      <c r="F343" s="441">
        <f>+F344+F346</f>
        <v>3060</v>
      </c>
      <c r="G343" s="421">
        <v>3060</v>
      </c>
      <c r="H343" s="421">
        <v>3060</v>
      </c>
      <c r="I343" s="421">
        <v>3060</v>
      </c>
      <c r="J343" s="444">
        <v>254</v>
      </c>
      <c r="K343" s="444">
        <v>254</v>
      </c>
      <c r="L343" s="444">
        <v>255</v>
      </c>
      <c r="M343" s="444">
        <v>255</v>
      </c>
      <c r="N343" s="444">
        <v>255</v>
      </c>
      <c r="O343" s="444">
        <v>255</v>
      </c>
      <c r="P343" s="444">
        <v>255</v>
      </c>
      <c r="Q343" s="444">
        <v>255</v>
      </c>
      <c r="R343" s="444">
        <v>255</v>
      </c>
      <c r="S343" s="444">
        <v>255</v>
      </c>
      <c r="T343" s="444">
        <v>256</v>
      </c>
      <c r="U343" s="444">
        <v>256</v>
      </c>
      <c r="AC343" s="89"/>
      <c r="AD343" s="213"/>
      <c r="AE343" s="58"/>
      <c r="AF343" s="89"/>
      <c r="AG343" s="89"/>
      <c r="AH343" s="89"/>
      <c r="AI343" s="89"/>
      <c r="AJ343" s="89"/>
      <c r="AK343" s="89"/>
      <c r="AL343" s="89"/>
      <c r="AM343" s="89"/>
      <c r="AN343" s="89"/>
      <c r="AO343" s="89"/>
      <c r="AP343" s="89"/>
      <c r="AQ343" s="89"/>
      <c r="AR343" s="89"/>
      <c r="AS343" s="89"/>
      <c r="AT343" s="89"/>
      <c r="AU343" s="89"/>
      <c r="AV343" s="89"/>
      <c r="AW343" s="89"/>
      <c r="AX343" s="89"/>
      <c r="AY343" s="89"/>
      <c r="AZ343" s="89"/>
      <c r="BA343" s="89"/>
      <c r="BB343" s="89"/>
      <c r="BC343" s="89"/>
      <c r="BD343" s="89"/>
      <c r="BE343" s="89"/>
      <c r="BH343" s="169"/>
      <c r="BI343" s="169"/>
    </row>
    <row r="344" spans="1:64" ht="40.5" customHeight="1" x14ac:dyDescent="0.25">
      <c r="A344" s="710"/>
      <c r="B344" s="703"/>
      <c r="C344" s="759" t="s">
        <v>142</v>
      </c>
      <c r="D344" s="410" t="s">
        <v>439</v>
      </c>
      <c r="E344" s="412"/>
      <c r="F344" s="442">
        <f t="shared" ref="F344" si="69">+F345</f>
        <v>50</v>
      </c>
      <c r="G344" s="405">
        <v>50</v>
      </c>
      <c r="H344" s="405">
        <v>50</v>
      </c>
      <c r="I344" s="405">
        <v>50</v>
      </c>
      <c r="J344" s="405">
        <v>4</v>
      </c>
      <c r="K344" s="405">
        <v>4</v>
      </c>
      <c r="L344" s="405">
        <v>4</v>
      </c>
      <c r="M344" s="405">
        <v>4</v>
      </c>
      <c r="N344" s="405">
        <v>4</v>
      </c>
      <c r="O344" s="405">
        <v>4</v>
      </c>
      <c r="P344" s="405">
        <v>4</v>
      </c>
      <c r="Q344" s="405">
        <v>4</v>
      </c>
      <c r="R344" s="405">
        <v>4</v>
      </c>
      <c r="S344" s="405">
        <v>4</v>
      </c>
      <c r="T344" s="405">
        <v>5</v>
      </c>
      <c r="U344" s="405">
        <v>5</v>
      </c>
      <c r="AC344" s="176">
        <f>+AE344+AF344+AH344+AJ344+AL344+AN344+AP344+AR344+AT344+AV344+AX344+AZ344+BB344</f>
        <v>0</v>
      </c>
      <c r="AD344" s="177">
        <f>+AG344+AI344+AK344+AM344+AO344+AQ344+AS344+AU344+AW344+AY344+BA344+BC344</f>
        <v>0</v>
      </c>
      <c r="AE344" s="176">
        <v>0</v>
      </c>
      <c r="AF344" s="178"/>
      <c r="AG344" s="179"/>
      <c r="AH344" s="178"/>
      <c r="AI344" s="179"/>
      <c r="AJ344" s="178"/>
      <c r="AK344" s="84"/>
      <c r="AL344" s="178"/>
      <c r="AM344" s="179"/>
      <c r="AN344" s="178"/>
      <c r="AO344" s="84"/>
      <c r="AP344" s="178"/>
      <c r="AQ344" s="84"/>
      <c r="AR344" s="178"/>
      <c r="AS344" s="84"/>
      <c r="AT344" s="178"/>
      <c r="AU344" s="84"/>
      <c r="AV344" s="178"/>
      <c r="AW344" s="84"/>
      <c r="AX344" s="178"/>
      <c r="AY344" s="84"/>
      <c r="AZ344" s="178"/>
      <c r="BA344" s="84"/>
      <c r="BB344" s="178"/>
      <c r="BC344" s="84"/>
      <c r="BD344" s="204">
        <f t="shared" ref="BD344:BD353" si="70">+AG344+AI344+AK344+AM344+AO344+AQ344+AS344+AU344+AW344+AY344+BA344+BC344</f>
        <v>0</v>
      </c>
      <c r="BE344" s="175" t="e">
        <f t="shared" ref="BE344:BE353" si="71">+BD344/AC344*100</f>
        <v>#DIV/0!</v>
      </c>
      <c r="BH344" s="181">
        <f>+BK344-AC344</f>
        <v>0</v>
      </c>
      <c r="BI344" s="181">
        <f>+BL344-AD344</f>
        <v>0</v>
      </c>
      <c r="BJ344" s="208"/>
      <c r="BK344" s="181"/>
      <c r="BL344" s="181"/>
    </row>
    <row r="345" spans="1:64" ht="55.5" customHeight="1" x14ac:dyDescent="0.25">
      <c r="A345" s="710"/>
      <c r="B345" s="703"/>
      <c r="C345" s="760"/>
      <c r="D345" s="49" t="s">
        <v>818</v>
      </c>
      <c r="E345" s="20" t="s">
        <v>129</v>
      </c>
      <c r="F345" s="442">
        <f>SUM(J345:U345)</f>
        <v>50</v>
      </c>
      <c r="G345" s="405">
        <v>50</v>
      </c>
      <c r="H345" s="405">
        <v>50</v>
      </c>
      <c r="I345" s="405">
        <v>50</v>
      </c>
      <c r="J345" s="445">
        <v>4</v>
      </c>
      <c r="K345" s="445">
        <v>4</v>
      </c>
      <c r="L345" s="445">
        <v>4</v>
      </c>
      <c r="M345" s="445">
        <v>4</v>
      </c>
      <c r="N345" s="445">
        <v>4</v>
      </c>
      <c r="O345" s="445">
        <v>4</v>
      </c>
      <c r="P345" s="445">
        <v>4</v>
      </c>
      <c r="Q345" s="445">
        <v>4</v>
      </c>
      <c r="R345" s="445">
        <v>4</v>
      </c>
      <c r="S345" s="445">
        <v>4</v>
      </c>
      <c r="T345" s="445">
        <v>5</v>
      </c>
      <c r="U345" s="445">
        <v>5</v>
      </c>
      <c r="AC345" s="176"/>
      <c r="AD345" s="177"/>
      <c r="AE345" s="176"/>
      <c r="AF345" s="178"/>
      <c r="AG345" s="179"/>
      <c r="AH345" s="178"/>
      <c r="AI345" s="179"/>
      <c r="AJ345" s="178"/>
      <c r="AK345" s="84"/>
      <c r="AL345" s="178"/>
      <c r="AM345" s="179"/>
      <c r="AN345" s="178"/>
      <c r="AO345" s="84"/>
      <c r="AP345" s="178"/>
      <c r="AQ345" s="84"/>
      <c r="AR345" s="178"/>
      <c r="AS345" s="84"/>
      <c r="AT345" s="178"/>
      <c r="AU345" s="84"/>
      <c r="AV345" s="178"/>
      <c r="AW345" s="84"/>
      <c r="AX345" s="178"/>
      <c r="AY345" s="84"/>
      <c r="AZ345" s="178"/>
      <c r="BA345" s="84"/>
      <c r="BB345" s="178"/>
      <c r="BC345" s="84"/>
      <c r="BD345" s="204">
        <f t="shared" si="70"/>
        <v>0</v>
      </c>
      <c r="BE345" s="175" t="e">
        <f t="shared" si="71"/>
        <v>#DIV/0!</v>
      </c>
      <c r="BH345" s="169"/>
      <c r="BI345" s="169"/>
    </row>
    <row r="346" spans="1:64" ht="55.5" customHeight="1" x14ac:dyDescent="0.25">
      <c r="A346" s="710"/>
      <c r="B346" s="703"/>
      <c r="C346" s="765" t="s">
        <v>518</v>
      </c>
      <c r="D346" s="410" t="s">
        <v>439</v>
      </c>
      <c r="E346" s="412"/>
      <c r="F346" s="442">
        <f t="shared" ref="F346" si="72">SUM(F347:F351)</f>
        <v>3010</v>
      </c>
      <c r="G346" s="403">
        <v>3010</v>
      </c>
      <c r="H346" s="403">
        <v>3010</v>
      </c>
      <c r="I346" s="403">
        <v>3010</v>
      </c>
      <c r="J346" s="405">
        <v>250</v>
      </c>
      <c r="K346" s="405">
        <v>250</v>
      </c>
      <c r="L346" s="405">
        <v>251</v>
      </c>
      <c r="M346" s="405">
        <v>251</v>
      </c>
      <c r="N346" s="405">
        <v>251</v>
      </c>
      <c r="O346" s="405">
        <v>251</v>
      </c>
      <c r="P346" s="405">
        <v>251</v>
      </c>
      <c r="Q346" s="405">
        <v>251</v>
      </c>
      <c r="R346" s="405">
        <v>251</v>
      </c>
      <c r="S346" s="405">
        <v>251</v>
      </c>
      <c r="T346" s="405">
        <v>251</v>
      </c>
      <c r="U346" s="405">
        <v>251</v>
      </c>
      <c r="AC346" s="176">
        <f>+AE346+AF346+AH346+AJ346+AL346+AN346+AP346+AR346+AT346+AV346+AX346+AZ346+BB346</f>
        <v>0</v>
      </c>
      <c r="AD346" s="177">
        <f>+AG346+AI346+AK346+AM346+AO346+AQ346+AS346+AU346+AW346+AY346+BA346+BC346</f>
        <v>0</v>
      </c>
      <c r="AE346" s="176">
        <v>0</v>
      </c>
      <c r="AF346" s="178"/>
      <c r="AG346" s="179"/>
      <c r="AH346" s="178"/>
      <c r="AI346" s="179"/>
      <c r="AJ346" s="178"/>
      <c r="AK346" s="84"/>
      <c r="AL346" s="178"/>
      <c r="AM346" s="179"/>
      <c r="AN346" s="178"/>
      <c r="AO346" s="84"/>
      <c r="AP346" s="178"/>
      <c r="AQ346" s="84"/>
      <c r="AR346" s="178"/>
      <c r="AS346" s="84"/>
      <c r="AT346" s="178"/>
      <c r="AU346" s="84"/>
      <c r="AV346" s="178"/>
      <c r="AW346" s="84"/>
      <c r="AX346" s="178"/>
      <c r="AY346" s="84"/>
      <c r="AZ346" s="178"/>
      <c r="BA346" s="84"/>
      <c r="BB346" s="178"/>
      <c r="BC346" s="84"/>
      <c r="BD346" s="204">
        <f t="shared" si="70"/>
        <v>0</v>
      </c>
      <c r="BE346" s="175" t="e">
        <f t="shared" si="71"/>
        <v>#DIV/0!</v>
      </c>
      <c r="BF346" s="193"/>
      <c r="BH346" s="181">
        <f>+BK346-AC346</f>
        <v>0</v>
      </c>
      <c r="BI346" s="181">
        <f>+BL346-AD346</f>
        <v>0</v>
      </c>
      <c r="BJ346" s="208"/>
      <c r="BK346" s="181"/>
      <c r="BL346" s="181"/>
    </row>
    <row r="347" spans="1:64" ht="33.75" customHeight="1" x14ac:dyDescent="0.25">
      <c r="A347" s="710"/>
      <c r="B347" s="703"/>
      <c r="C347" s="766"/>
      <c r="D347" s="419" t="s">
        <v>844</v>
      </c>
      <c r="E347" s="74" t="s">
        <v>519</v>
      </c>
      <c r="F347" s="442">
        <f t="shared" ref="F347:F351" si="73">SUM(J347:U347)</f>
        <v>850</v>
      </c>
      <c r="G347" s="405">
        <v>850</v>
      </c>
      <c r="H347" s="405">
        <v>850</v>
      </c>
      <c r="I347" s="405">
        <v>850</v>
      </c>
      <c r="J347" s="445">
        <v>71</v>
      </c>
      <c r="K347" s="445">
        <v>71</v>
      </c>
      <c r="L347" s="445">
        <v>71</v>
      </c>
      <c r="M347" s="445">
        <v>71</v>
      </c>
      <c r="N347" s="445">
        <v>71</v>
      </c>
      <c r="O347" s="445">
        <v>71</v>
      </c>
      <c r="P347" s="445">
        <v>71</v>
      </c>
      <c r="Q347" s="445">
        <v>71</v>
      </c>
      <c r="R347" s="445">
        <v>71</v>
      </c>
      <c r="S347" s="445">
        <v>71</v>
      </c>
      <c r="T347" s="445">
        <v>70</v>
      </c>
      <c r="U347" s="445">
        <v>70</v>
      </c>
      <c r="Y347" s="44"/>
      <c r="Z347" s="44"/>
      <c r="AC347" s="176"/>
      <c r="AD347" s="177"/>
      <c r="AE347" s="176"/>
      <c r="AF347" s="178"/>
      <c r="AG347" s="179"/>
      <c r="AH347" s="178"/>
      <c r="AI347" s="179"/>
      <c r="AJ347" s="178"/>
      <c r="AK347" s="84"/>
      <c r="AL347" s="178"/>
      <c r="AM347" s="179"/>
      <c r="AN347" s="178"/>
      <c r="AO347" s="84"/>
      <c r="AP347" s="178"/>
      <c r="AQ347" s="84"/>
      <c r="AR347" s="178"/>
      <c r="AS347" s="84"/>
      <c r="AT347" s="178"/>
      <c r="AU347" s="84"/>
      <c r="AV347" s="178"/>
      <c r="AW347" s="84"/>
      <c r="AX347" s="178"/>
      <c r="AY347" s="84"/>
      <c r="AZ347" s="178"/>
      <c r="BA347" s="84"/>
      <c r="BB347" s="178"/>
      <c r="BC347" s="84"/>
      <c r="BD347" s="204">
        <f t="shared" si="70"/>
        <v>0</v>
      </c>
      <c r="BE347" s="175" t="e">
        <f t="shared" si="71"/>
        <v>#DIV/0!</v>
      </c>
      <c r="BH347" s="169"/>
      <c r="BI347" s="169"/>
    </row>
    <row r="348" spans="1:64" ht="33.75" customHeight="1" x14ac:dyDescent="0.25">
      <c r="A348" s="710"/>
      <c r="B348" s="703"/>
      <c r="C348" s="766"/>
      <c r="D348" s="420" t="s">
        <v>845</v>
      </c>
      <c r="E348" s="74" t="s">
        <v>519</v>
      </c>
      <c r="F348" s="442">
        <f t="shared" si="73"/>
        <v>550</v>
      </c>
      <c r="G348" s="405">
        <v>550</v>
      </c>
      <c r="H348" s="405">
        <v>550</v>
      </c>
      <c r="I348" s="405">
        <v>550</v>
      </c>
      <c r="J348" s="445">
        <v>46</v>
      </c>
      <c r="K348" s="445">
        <v>46</v>
      </c>
      <c r="L348" s="445">
        <v>46</v>
      </c>
      <c r="M348" s="445">
        <v>46</v>
      </c>
      <c r="N348" s="445">
        <v>46</v>
      </c>
      <c r="O348" s="445">
        <v>46</v>
      </c>
      <c r="P348" s="445">
        <v>46</v>
      </c>
      <c r="Q348" s="445">
        <v>46</v>
      </c>
      <c r="R348" s="445">
        <v>46</v>
      </c>
      <c r="S348" s="445">
        <v>46</v>
      </c>
      <c r="T348" s="445">
        <v>45</v>
      </c>
      <c r="U348" s="445">
        <v>45</v>
      </c>
      <c r="Y348" s="44"/>
      <c r="Z348" s="44"/>
      <c r="AC348" s="176"/>
      <c r="AD348" s="177"/>
      <c r="AE348" s="176"/>
      <c r="AF348" s="178"/>
      <c r="AG348" s="179"/>
      <c r="AH348" s="178"/>
      <c r="AI348" s="179"/>
      <c r="AJ348" s="178"/>
      <c r="AK348" s="84"/>
      <c r="AL348" s="178"/>
      <c r="AM348" s="179"/>
      <c r="AN348" s="178"/>
      <c r="AO348" s="84"/>
      <c r="AP348" s="178"/>
      <c r="AQ348" s="84"/>
      <c r="AR348" s="178"/>
      <c r="AS348" s="84"/>
      <c r="AT348" s="178"/>
      <c r="AU348" s="84"/>
      <c r="AV348" s="178"/>
      <c r="AW348" s="84"/>
      <c r="AX348" s="178"/>
      <c r="AY348" s="84"/>
      <c r="AZ348" s="178"/>
      <c r="BA348" s="84"/>
      <c r="BB348" s="178"/>
      <c r="BC348" s="84"/>
      <c r="BD348" s="204">
        <f t="shared" si="70"/>
        <v>0</v>
      </c>
      <c r="BE348" s="175" t="e">
        <f t="shared" si="71"/>
        <v>#DIV/0!</v>
      </c>
      <c r="BH348" s="169"/>
      <c r="BI348" s="169"/>
    </row>
    <row r="349" spans="1:64" ht="48" customHeight="1" x14ac:dyDescent="0.25">
      <c r="A349" s="710"/>
      <c r="B349" s="703"/>
      <c r="C349" s="766"/>
      <c r="D349" s="420" t="s">
        <v>846</v>
      </c>
      <c r="E349" s="74" t="s">
        <v>519</v>
      </c>
      <c r="F349" s="442">
        <f t="shared" si="73"/>
        <v>650</v>
      </c>
      <c r="G349" s="405">
        <v>650</v>
      </c>
      <c r="H349" s="405">
        <v>650</v>
      </c>
      <c r="I349" s="405">
        <v>650</v>
      </c>
      <c r="J349" s="445">
        <v>54</v>
      </c>
      <c r="K349" s="445">
        <v>54</v>
      </c>
      <c r="L349" s="445">
        <v>54</v>
      </c>
      <c r="M349" s="445">
        <v>54</v>
      </c>
      <c r="N349" s="445">
        <v>54</v>
      </c>
      <c r="O349" s="445">
        <v>54</v>
      </c>
      <c r="P349" s="445">
        <v>54</v>
      </c>
      <c r="Q349" s="445">
        <v>54</v>
      </c>
      <c r="R349" s="445">
        <v>54</v>
      </c>
      <c r="S349" s="445">
        <v>54</v>
      </c>
      <c r="T349" s="445">
        <v>55</v>
      </c>
      <c r="U349" s="445">
        <v>55</v>
      </c>
      <c r="Y349" s="44"/>
      <c r="Z349" s="44"/>
      <c r="AC349" s="176"/>
      <c r="AD349" s="177"/>
      <c r="AE349" s="176"/>
      <c r="AF349" s="178"/>
      <c r="AG349" s="179"/>
      <c r="AH349" s="178"/>
      <c r="AI349" s="179"/>
      <c r="AJ349" s="178"/>
      <c r="AK349" s="84"/>
      <c r="AL349" s="178"/>
      <c r="AM349" s="179"/>
      <c r="AN349" s="178"/>
      <c r="AO349" s="84"/>
      <c r="AP349" s="178"/>
      <c r="AQ349" s="84"/>
      <c r="AR349" s="178"/>
      <c r="AS349" s="84"/>
      <c r="AT349" s="178"/>
      <c r="AU349" s="84"/>
      <c r="AV349" s="178"/>
      <c r="AW349" s="84"/>
      <c r="AX349" s="178"/>
      <c r="AY349" s="84"/>
      <c r="AZ349" s="178"/>
      <c r="BA349" s="84"/>
      <c r="BB349" s="178"/>
      <c r="BC349" s="84"/>
      <c r="BD349" s="204">
        <f t="shared" si="70"/>
        <v>0</v>
      </c>
      <c r="BE349" s="175" t="e">
        <f t="shared" si="71"/>
        <v>#DIV/0!</v>
      </c>
      <c r="BH349" s="169"/>
      <c r="BI349" s="169"/>
    </row>
    <row r="350" spans="1:64" ht="33.75" customHeight="1" x14ac:dyDescent="0.25">
      <c r="A350" s="710"/>
      <c r="B350" s="703"/>
      <c r="C350" s="766"/>
      <c r="D350" s="420" t="s">
        <v>843</v>
      </c>
      <c r="E350" s="74" t="s">
        <v>519</v>
      </c>
      <c r="F350" s="442">
        <f t="shared" si="73"/>
        <v>10</v>
      </c>
      <c r="G350" s="405">
        <v>10</v>
      </c>
      <c r="H350" s="405">
        <v>10</v>
      </c>
      <c r="I350" s="405">
        <v>10</v>
      </c>
      <c r="J350" s="445">
        <v>0</v>
      </c>
      <c r="K350" s="445">
        <v>0</v>
      </c>
      <c r="L350" s="445">
        <v>1</v>
      </c>
      <c r="M350" s="445">
        <v>1</v>
      </c>
      <c r="N350" s="445">
        <v>1</v>
      </c>
      <c r="O350" s="445">
        <v>1</v>
      </c>
      <c r="P350" s="445">
        <v>1</v>
      </c>
      <c r="Q350" s="445">
        <v>1</v>
      </c>
      <c r="R350" s="445">
        <v>1</v>
      </c>
      <c r="S350" s="445">
        <v>1</v>
      </c>
      <c r="T350" s="445">
        <v>1</v>
      </c>
      <c r="U350" s="445">
        <v>1</v>
      </c>
      <c r="Y350" s="44"/>
      <c r="Z350" s="44"/>
      <c r="AC350" s="176"/>
      <c r="AD350" s="177"/>
      <c r="AE350" s="176"/>
      <c r="AF350" s="178"/>
      <c r="AG350" s="179"/>
      <c r="AH350" s="178"/>
      <c r="AI350" s="179"/>
      <c r="AJ350" s="178"/>
      <c r="AK350" s="84"/>
      <c r="AL350" s="178"/>
      <c r="AM350" s="179"/>
      <c r="AN350" s="178"/>
      <c r="AO350" s="84"/>
      <c r="AP350" s="178"/>
      <c r="AQ350" s="84"/>
      <c r="AR350" s="178"/>
      <c r="AS350" s="84"/>
      <c r="AT350" s="178"/>
      <c r="AU350" s="84"/>
      <c r="AV350" s="178"/>
      <c r="AW350" s="84"/>
      <c r="AX350" s="178"/>
      <c r="AY350" s="84"/>
      <c r="AZ350" s="178"/>
      <c r="BA350" s="84"/>
      <c r="BB350" s="178"/>
      <c r="BC350" s="84"/>
      <c r="BD350" s="204"/>
      <c r="BE350" s="175"/>
      <c r="BH350" s="169"/>
      <c r="BI350" s="169"/>
    </row>
    <row r="351" spans="1:64" ht="33.75" customHeight="1" x14ac:dyDescent="0.25">
      <c r="A351" s="710"/>
      <c r="B351" s="704"/>
      <c r="C351" s="767"/>
      <c r="D351" s="420" t="s">
        <v>847</v>
      </c>
      <c r="E351" s="20" t="s">
        <v>519</v>
      </c>
      <c r="F351" s="442">
        <f t="shared" si="73"/>
        <v>950</v>
      </c>
      <c r="G351" s="405">
        <v>950</v>
      </c>
      <c r="H351" s="405">
        <v>950</v>
      </c>
      <c r="I351" s="405">
        <v>950</v>
      </c>
      <c r="J351" s="445">
        <v>79</v>
      </c>
      <c r="K351" s="445">
        <v>79</v>
      </c>
      <c r="L351" s="445">
        <v>79</v>
      </c>
      <c r="M351" s="445">
        <v>79</v>
      </c>
      <c r="N351" s="445">
        <v>79</v>
      </c>
      <c r="O351" s="445">
        <v>79</v>
      </c>
      <c r="P351" s="445">
        <v>79</v>
      </c>
      <c r="Q351" s="445">
        <v>79</v>
      </c>
      <c r="R351" s="445">
        <v>79</v>
      </c>
      <c r="S351" s="445">
        <v>79</v>
      </c>
      <c r="T351" s="445">
        <v>80</v>
      </c>
      <c r="U351" s="445">
        <v>80</v>
      </c>
      <c r="AC351" s="176"/>
      <c r="AD351" s="177"/>
      <c r="AE351" s="176"/>
      <c r="AF351" s="178"/>
      <c r="AG351" s="179"/>
      <c r="AH351" s="178"/>
      <c r="AI351" s="179"/>
      <c r="AJ351" s="178"/>
      <c r="AK351" s="84"/>
      <c r="AL351" s="178"/>
      <c r="AM351" s="179"/>
      <c r="AN351" s="178"/>
      <c r="AO351" s="84"/>
      <c r="AP351" s="178"/>
      <c r="AQ351" s="84"/>
      <c r="AR351" s="178"/>
      <c r="AS351" s="84"/>
      <c r="AT351" s="178"/>
      <c r="AU351" s="84"/>
      <c r="AV351" s="178"/>
      <c r="AW351" s="84"/>
      <c r="AX351" s="178"/>
      <c r="AY351" s="84"/>
      <c r="AZ351" s="178"/>
      <c r="BA351" s="84"/>
      <c r="BB351" s="178"/>
      <c r="BC351" s="84"/>
      <c r="BD351" s="204">
        <f t="shared" si="70"/>
        <v>0</v>
      </c>
      <c r="BE351" s="175" t="e">
        <f t="shared" si="71"/>
        <v>#DIV/0!</v>
      </c>
      <c r="BH351" s="169"/>
      <c r="BI351" s="169"/>
    </row>
    <row r="352" spans="1:64" ht="57" customHeight="1" x14ac:dyDescent="0.25">
      <c r="A352" s="710"/>
      <c r="B352" s="768" t="s">
        <v>783</v>
      </c>
      <c r="C352" s="759" t="s">
        <v>143</v>
      </c>
      <c r="D352" s="410" t="s">
        <v>439</v>
      </c>
      <c r="E352" s="412"/>
      <c r="F352" s="442">
        <f t="shared" ref="F352" si="74">+F353</f>
        <v>2100</v>
      </c>
      <c r="G352" s="403">
        <v>2100</v>
      </c>
      <c r="H352" s="403">
        <v>2100</v>
      </c>
      <c r="I352" s="403">
        <v>2100</v>
      </c>
      <c r="J352" s="405">
        <v>175</v>
      </c>
      <c r="K352" s="405">
        <v>175</v>
      </c>
      <c r="L352" s="405">
        <v>175</v>
      </c>
      <c r="M352" s="405">
        <v>175</v>
      </c>
      <c r="N352" s="405">
        <v>175</v>
      </c>
      <c r="O352" s="405">
        <v>175</v>
      </c>
      <c r="P352" s="405">
        <v>175</v>
      </c>
      <c r="Q352" s="405">
        <v>175</v>
      </c>
      <c r="R352" s="405">
        <v>175</v>
      </c>
      <c r="S352" s="405">
        <v>175</v>
      </c>
      <c r="T352" s="405">
        <v>175</v>
      </c>
      <c r="U352" s="405">
        <v>175</v>
      </c>
      <c r="AA352" s="183" t="s">
        <v>17</v>
      </c>
      <c r="AB352" s="184">
        <f>SUM(AC307:AC329)</f>
        <v>5674702</v>
      </c>
      <c r="AC352" s="176">
        <f>+AE352+AF352+AH352+AJ352+AL352+AN352+AP352+AR352+AT352+AV352+AX352+AZ352+BB352</f>
        <v>1500</v>
      </c>
      <c r="AD352" s="177">
        <f>+AG352+AI352+AK352+AM352+AO352+AQ352+AS352+AU352+AW352+AY352+BA352+BC352</f>
        <v>0</v>
      </c>
      <c r="AE352" s="176">
        <v>1500</v>
      </c>
      <c r="AF352" s="178"/>
      <c r="AG352" s="179"/>
      <c r="AH352" s="178"/>
      <c r="AI352" s="179"/>
      <c r="AJ352" s="178"/>
      <c r="AK352" s="84"/>
      <c r="AL352" s="178"/>
      <c r="AM352" s="179"/>
      <c r="AN352" s="178"/>
      <c r="AO352" s="179"/>
      <c r="AP352" s="178"/>
      <c r="AQ352" s="84"/>
      <c r="AR352" s="178"/>
      <c r="AS352" s="84"/>
      <c r="AT352" s="178"/>
      <c r="AU352" s="84"/>
      <c r="AV352" s="178"/>
      <c r="AW352" s="84"/>
      <c r="AX352" s="178"/>
      <c r="AY352" s="84"/>
      <c r="AZ352" s="178"/>
      <c r="BA352" s="84"/>
      <c r="BB352" s="178"/>
      <c r="BC352" s="84"/>
      <c r="BD352" s="204">
        <f t="shared" si="70"/>
        <v>0</v>
      </c>
      <c r="BE352" s="175">
        <f t="shared" si="71"/>
        <v>0</v>
      </c>
      <c r="BH352" s="181">
        <f>+BK352-AC352</f>
        <v>-1500</v>
      </c>
      <c r="BI352" s="181">
        <f>+BL352-AD352</f>
        <v>0</v>
      </c>
      <c r="BJ352" s="208"/>
      <c r="BK352" s="181"/>
      <c r="BL352" s="181"/>
    </row>
    <row r="353" spans="1:64" ht="32.25" customHeight="1" x14ac:dyDescent="0.25">
      <c r="A353" s="711"/>
      <c r="B353" s="768"/>
      <c r="C353" s="760"/>
      <c r="D353" s="13" t="s">
        <v>572</v>
      </c>
      <c r="E353" s="9" t="s">
        <v>60</v>
      </c>
      <c r="F353" s="442">
        <f>SUM(J353:U353)</f>
        <v>2100</v>
      </c>
      <c r="G353" s="403">
        <v>2100</v>
      </c>
      <c r="H353" s="403">
        <v>2100</v>
      </c>
      <c r="I353" s="403">
        <v>2100</v>
      </c>
      <c r="J353" s="445">
        <v>175</v>
      </c>
      <c r="K353" s="445">
        <v>175</v>
      </c>
      <c r="L353" s="445">
        <v>175</v>
      </c>
      <c r="M353" s="445">
        <v>175</v>
      </c>
      <c r="N353" s="445">
        <v>175</v>
      </c>
      <c r="O353" s="445">
        <v>175</v>
      </c>
      <c r="P353" s="445">
        <v>175</v>
      </c>
      <c r="Q353" s="445">
        <v>175</v>
      </c>
      <c r="R353" s="445">
        <v>175</v>
      </c>
      <c r="S353" s="445">
        <v>175</v>
      </c>
      <c r="T353" s="445">
        <v>175</v>
      </c>
      <c r="U353" s="445">
        <v>175</v>
      </c>
      <c r="AA353" s="183" t="s">
        <v>638</v>
      </c>
      <c r="AB353" s="184">
        <f>SUM(AD307:AD329)</f>
        <v>0</v>
      </c>
      <c r="AC353" s="176"/>
      <c r="AD353" s="177"/>
      <c r="AE353" s="176"/>
      <c r="AF353" s="178"/>
      <c r="AG353" s="84"/>
      <c r="AH353" s="178"/>
      <c r="AI353" s="179"/>
      <c r="AJ353" s="178"/>
      <c r="AK353" s="84"/>
      <c r="AL353" s="178"/>
      <c r="AM353" s="179"/>
      <c r="AN353" s="178"/>
      <c r="AO353" s="179"/>
      <c r="AP353" s="178"/>
      <c r="AQ353" s="84"/>
      <c r="AR353" s="178"/>
      <c r="AS353" s="84"/>
      <c r="AT353" s="178"/>
      <c r="AU353" s="84"/>
      <c r="AV353" s="178"/>
      <c r="AW353" s="84"/>
      <c r="AX353" s="178"/>
      <c r="AY353" s="84"/>
      <c r="AZ353" s="178"/>
      <c r="BA353" s="84"/>
      <c r="BB353" s="178"/>
      <c r="BC353" s="84"/>
      <c r="BD353" s="204">
        <f t="shared" si="70"/>
        <v>0</v>
      </c>
      <c r="BE353" s="175" t="e">
        <f t="shared" si="71"/>
        <v>#DIV/0!</v>
      </c>
      <c r="BH353" s="169"/>
      <c r="BI353" s="169"/>
    </row>
    <row r="354" spans="1:64" ht="37.5" customHeight="1" x14ac:dyDescent="0.25">
      <c r="A354" s="763" t="s">
        <v>596</v>
      </c>
      <c r="B354" s="763"/>
      <c r="C354" s="763"/>
      <c r="D354" s="763"/>
      <c r="E354" s="763"/>
      <c r="F354" s="764"/>
      <c r="G354" s="467"/>
      <c r="H354" s="116"/>
      <c r="I354" s="116"/>
      <c r="J354" s="117"/>
      <c r="K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AA354" s="170"/>
      <c r="AB354" s="242"/>
      <c r="BH354" s="169"/>
      <c r="BI354" s="169"/>
    </row>
    <row r="355" spans="1:64" ht="37.5" customHeight="1" x14ac:dyDescent="0.25">
      <c r="A355" s="58"/>
      <c r="B355" s="58"/>
      <c r="C355" s="58"/>
      <c r="D355" s="58"/>
      <c r="E355" s="58"/>
      <c r="F355" s="109"/>
      <c r="G355" s="116"/>
      <c r="H355" s="116"/>
      <c r="I355" s="116"/>
      <c r="J355" s="117"/>
      <c r="K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AA355" s="170"/>
      <c r="AB355" s="242"/>
      <c r="BH355" s="169"/>
      <c r="BI355" s="169"/>
    </row>
    <row r="356" spans="1:64" ht="37.5" customHeight="1" x14ac:dyDescent="0.25">
      <c r="A356" s="58"/>
      <c r="B356" s="58"/>
      <c r="C356" s="58"/>
      <c r="F356" s="109"/>
      <c r="G356" s="116"/>
      <c r="H356" s="116"/>
      <c r="I356" s="116"/>
      <c r="J356" s="117"/>
      <c r="K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AA356" s="170"/>
      <c r="AB356" s="242"/>
      <c r="BH356" s="169"/>
      <c r="BI356" s="169"/>
    </row>
    <row r="357" spans="1:64" ht="37.5" customHeight="1" x14ac:dyDescent="0.25">
      <c r="A357" s="58"/>
      <c r="B357" s="58"/>
      <c r="C357" s="58"/>
      <c r="D357" s="58"/>
      <c r="E357" s="58"/>
      <c r="F357" s="109"/>
      <c r="G357" s="116"/>
      <c r="H357" s="116"/>
      <c r="I357" s="116"/>
      <c r="J357" s="117"/>
      <c r="K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AA357" s="170"/>
      <c r="AB357" s="242"/>
      <c r="BH357" s="169"/>
      <c r="BI357" s="169"/>
    </row>
    <row r="358" spans="1:64" ht="37.5" customHeight="1" x14ac:dyDescent="0.25">
      <c r="A358" s="58"/>
      <c r="B358" s="58"/>
      <c r="C358" s="58"/>
      <c r="D358" s="58"/>
      <c r="E358" s="58"/>
      <c r="F358" s="109"/>
      <c r="G358" s="116"/>
      <c r="H358" s="116"/>
      <c r="I358" s="116"/>
      <c r="J358" s="117"/>
      <c r="K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AA358" s="170"/>
      <c r="AB358" s="242"/>
      <c r="BH358" s="169"/>
      <c r="BI358" s="169"/>
    </row>
    <row r="359" spans="1:64" ht="27" customHeight="1" x14ac:dyDescent="0.25">
      <c r="A359" s="18" t="s">
        <v>9</v>
      </c>
      <c r="B359" s="534" t="s">
        <v>10</v>
      </c>
      <c r="C359" s="534"/>
      <c r="D359" s="534"/>
      <c r="E359" s="534"/>
      <c r="F359" s="534"/>
      <c r="G359" s="534"/>
      <c r="H359" s="534"/>
      <c r="I359" s="114"/>
      <c r="J359" s="115"/>
      <c r="K359" s="115"/>
      <c r="L359" s="115"/>
      <c r="M359" s="115"/>
      <c r="N359" s="115"/>
      <c r="O359" s="115"/>
      <c r="P359" s="115"/>
      <c r="Q359" s="115"/>
      <c r="R359" s="115"/>
      <c r="S359" s="115"/>
      <c r="T359" s="115"/>
      <c r="U359" s="115"/>
      <c r="AC359" s="89"/>
      <c r="AD359" s="213"/>
      <c r="AE359" s="89"/>
      <c r="AF359" s="89"/>
      <c r="AG359" s="89"/>
      <c r="AH359" s="89"/>
      <c r="AI359" s="213"/>
      <c r="AJ359" s="89"/>
      <c r="AK359" s="89"/>
      <c r="AL359" s="89"/>
      <c r="AM359" s="89"/>
      <c r="AN359" s="89"/>
      <c r="AO359" s="89"/>
      <c r="AP359" s="89"/>
      <c r="AQ359" s="89"/>
      <c r="AR359" s="89"/>
      <c r="AS359" s="89"/>
      <c r="AT359" s="89"/>
      <c r="AU359" s="89"/>
      <c r="AV359" s="89"/>
      <c r="AW359" s="89"/>
      <c r="AX359" s="89"/>
      <c r="AY359" s="89"/>
      <c r="AZ359" s="89"/>
      <c r="BA359" s="89"/>
      <c r="BB359" s="89"/>
      <c r="BC359" s="89"/>
      <c r="BD359" s="213"/>
      <c r="BE359" s="213"/>
      <c r="BH359" s="205"/>
      <c r="BI359" s="205"/>
    </row>
    <row r="360" spans="1:64" ht="25.5" customHeight="1" x14ac:dyDescent="0.25">
      <c r="A360" s="16"/>
      <c r="B360" s="406" t="s">
        <v>96</v>
      </c>
      <c r="C360" s="534" t="s">
        <v>835</v>
      </c>
      <c r="D360" s="534"/>
      <c r="E360" s="534"/>
      <c r="F360" s="534"/>
      <c r="G360" s="534"/>
      <c r="H360" s="534"/>
      <c r="I360" s="114"/>
      <c r="J360" s="115"/>
      <c r="K360" s="115"/>
      <c r="L360" s="115"/>
      <c r="M360" s="115"/>
      <c r="N360" s="115"/>
      <c r="O360" s="115"/>
      <c r="P360" s="115"/>
      <c r="Q360" s="115"/>
      <c r="R360" s="115"/>
      <c r="S360" s="115"/>
      <c r="T360" s="115"/>
      <c r="U360" s="115"/>
      <c r="Y360" s="44"/>
      <c r="BH360" s="205"/>
      <c r="BI360" s="205"/>
    </row>
    <row r="361" spans="1:64" ht="37.5" customHeight="1" x14ac:dyDescent="0.25">
      <c r="A361" s="743" t="s">
        <v>12</v>
      </c>
      <c r="B361" s="746" t="s">
        <v>13</v>
      </c>
      <c r="C361" s="746" t="s">
        <v>14</v>
      </c>
      <c r="D361" s="749" t="s">
        <v>434</v>
      </c>
      <c r="E361" s="749" t="s">
        <v>16</v>
      </c>
      <c r="F361" s="735" t="s">
        <v>924</v>
      </c>
      <c r="G361" s="738" t="s">
        <v>433</v>
      </c>
      <c r="H361" s="739"/>
      <c r="I361" s="739"/>
      <c r="J361" s="740" t="s">
        <v>922</v>
      </c>
      <c r="K361" s="740"/>
      <c r="L361" s="740"/>
      <c r="M361" s="740"/>
      <c r="N361" s="740"/>
      <c r="O361" s="740"/>
      <c r="P361" s="740"/>
      <c r="Q361" s="740"/>
      <c r="R361" s="740"/>
      <c r="S361" s="740"/>
      <c r="T361" s="740"/>
      <c r="U361" s="740"/>
      <c r="AA361" s="170"/>
      <c r="AB361" s="242"/>
      <c r="BH361" s="169"/>
      <c r="BI361" s="169"/>
    </row>
    <row r="362" spans="1:64" ht="37.5" customHeight="1" x14ac:dyDescent="0.25">
      <c r="A362" s="744"/>
      <c r="B362" s="747"/>
      <c r="C362" s="747"/>
      <c r="D362" s="749"/>
      <c r="E362" s="749"/>
      <c r="F362" s="736"/>
      <c r="G362" s="741" t="s">
        <v>923</v>
      </c>
      <c r="H362" s="741"/>
      <c r="I362" s="738"/>
      <c r="J362" s="740" t="s">
        <v>526</v>
      </c>
      <c r="K362" s="740"/>
      <c r="L362" s="740"/>
      <c r="M362" s="740"/>
      <c r="N362" s="740"/>
      <c r="O362" s="740"/>
      <c r="P362" s="740"/>
      <c r="Q362" s="740"/>
      <c r="R362" s="740"/>
      <c r="S362" s="740"/>
      <c r="T362" s="740"/>
      <c r="U362" s="740"/>
      <c r="AA362" s="170"/>
      <c r="AB362" s="242"/>
      <c r="BH362" s="169"/>
      <c r="BI362" s="169"/>
    </row>
    <row r="363" spans="1:64" ht="37.5" customHeight="1" x14ac:dyDescent="0.25">
      <c r="A363" s="744"/>
      <c r="B363" s="747"/>
      <c r="C363" s="747"/>
      <c r="D363" s="749"/>
      <c r="E363" s="749"/>
      <c r="F363" s="736"/>
      <c r="G363" s="733">
        <v>2025</v>
      </c>
      <c r="H363" s="733">
        <v>2026</v>
      </c>
      <c r="I363" s="733">
        <v>2027</v>
      </c>
      <c r="J363" s="401"/>
      <c r="K363" s="401"/>
      <c r="L363" s="401"/>
      <c r="M363" s="401"/>
      <c r="N363" s="401"/>
      <c r="O363" s="401"/>
      <c r="P363" s="401"/>
      <c r="Q363" s="401"/>
      <c r="R363" s="401"/>
      <c r="S363" s="401"/>
      <c r="T363" s="401"/>
      <c r="U363" s="401"/>
      <c r="AC363" s="89"/>
      <c r="AD363" s="213"/>
      <c r="AE363" s="58"/>
      <c r="AF363" s="89"/>
      <c r="AG363" s="89"/>
      <c r="AH363" s="89"/>
      <c r="AI363" s="213"/>
      <c r="AJ363" s="89"/>
      <c r="AK363" s="89"/>
      <c r="AL363" s="89"/>
      <c r="AM363" s="89"/>
      <c r="AN363" s="89"/>
      <c r="AO363" s="89"/>
      <c r="AP363" s="89"/>
      <c r="AQ363" s="89"/>
      <c r="AR363" s="89"/>
      <c r="AS363" s="89"/>
      <c r="AT363" s="89"/>
      <c r="AU363" s="89"/>
      <c r="AV363" s="89"/>
      <c r="AW363" s="89"/>
      <c r="AX363" s="89"/>
      <c r="AY363" s="89"/>
      <c r="AZ363" s="89"/>
      <c r="BA363" s="89"/>
      <c r="BB363" s="89"/>
      <c r="BC363" s="89"/>
      <c r="BD363" s="89"/>
      <c r="BE363" s="89"/>
      <c r="BH363" s="169"/>
      <c r="BI363" s="169"/>
    </row>
    <row r="364" spans="1:64" ht="37.5" customHeight="1" x14ac:dyDescent="0.25">
      <c r="A364" s="745"/>
      <c r="B364" s="748"/>
      <c r="C364" s="748"/>
      <c r="D364" s="749"/>
      <c r="E364" s="749"/>
      <c r="F364" s="737"/>
      <c r="G364" s="750"/>
      <c r="H364" s="750"/>
      <c r="I364" s="750"/>
      <c r="J364" s="443" t="s">
        <v>499</v>
      </c>
      <c r="K364" s="443" t="s">
        <v>500</v>
      </c>
      <c r="L364" s="443" t="s">
        <v>501</v>
      </c>
      <c r="M364" s="443" t="s">
        <v>502</v>
      </c>
      <c r="N364" s="443" t="s">
        <v>503</v>
      </c>
      <c r="O364" s="443" t="s">
        <v>504</v>
      </c>
      <c r="P364" s="443" t="s">
        <v>505</v>
      </c>
      <c r="Q364" s="443" t="s">
        <v>506</v>
      </c>
      <c r="R364" s="443" t="s">
        <v>507</v>
      </c>
      <c r="S364" s="443" t="s">
        <v>508</v>
      </c>
      <c r="T364" s="443" t="s">
        <v>509</v>
      </c>
      <c r="U364" s="443" t="s">
        <v>510</v>
      </c>
      <c r="AC364" s="89"/>
      <c r="AD364" s="213"/>
      <c r="AE364" s="58"/>
      <c r="AF364" s="89"/>
      <c r="AG364" s="89"/>
      <c r="AH364" s="89"/>
      <c r="AI364" s="213"/>
      <c r="AJ364" s="89"/>
      <c r="AK364" s="89"/>
      <c r="AL364" s="89"/>
      <c r="AM364" s="89"/>
      <c r="AN364" s="89"/>
      <c r="AO364" s="89"/>
      <c r="AP364" s="89"/>
      <c r="AQ364" s="89"/>
      <c r="AR364" s="89"/>
      <c r="AS364" s="89"/>
      <c r="AT364" s="89"/>
      <c r="AU364" s="89"/>
      <c r="AV364" s="89"/>
      <c r="AW364" s="89"/>
      <c r="AX364" s="89"/>
      <c r="AY364" s="89"/>
      <c r="AZ364" s="89"/>
      <c r="BA364" s="89"/>
      <c r="BB364" s="89"/>
      <c r="BC364" s="89"/>
      <c r="BD364" s="89"/>
      <c r="BE364" s="89"/>
      <c r="BH364" s="205"/>
      <c r="BI364" s="205"/>
    </row>
    <row r="365" spans="1:64" ht="37.5" customHeight="1" x14ac:dyDescent="0.25">
      <c r="A365" s="708" t="s">
        <v>598</v>
      </c>
      <c r="B365" s="756" t="s">
        <v>446</v>
      </c>
      <c r="C365" s="723" t="s">
        <v>851</v>
      </c>
      <c r="D365" s="729"/>
      <c r="E365" s="730"/>
      <c r="F365" s="422">
        <f>+F366+F368</f>
        <v>320</v>
      </c>
      <c r="G365" s="444">
        <v>320</v>
      </c>
      <c r="H365" s="444">
        <v>320</v>
      </c>
      <c r="I365" s="444">
        <v>320</v>
      </c>
      <c r="J365" s="444">
        <v>26</v>
      </c>
      <c r="K365" s="444">
        <v>26</v>
      </c>
      <c r="L365" s="444">
        <v>27</v>
      </c>
      <c r="M365" s="444">
        <v>26</v>
      </c>
      <c r="N365" s="444">
        <v>27</v>
      </c>
      <c r="O365" s="444">
        <v>26</v>
      </c>
      <c r="P365" s="444">
        <v>27</v>
      </c>
      <c r="Q365" s="444">
        <v>26</v>
      </c>
      <c r="R365" s="444">
        <v>27</v>
      </c>
      <c r="S365" s="444">
        <v>27</v>
      </c>
      <c r="T365" s="444">
        <v>27</v>
      </c>
      <c r="U365" s="444">
        <v>28</v>
      </c>
      <c r="AC365" s="176"/>
      <c r="AD365" s="177"/>
      <c r="AE365" s="234"/>
      <c r="AF365" s="178"/>
      <c r="AG365" s="238"/>
      <c r="AH365" s="178"/>
      <c r="AI365" s="235"/>
      <c r="AJ365" s="178"/>
      <c r="AK365" s="238"/>
      <c r="AL365" s="178"/>
      <c r="AM365" s="238"/>
      <c r="AN365" s="178"/>
      <c r="AO365" s="238"/>
      <c r="AP365" s="178"/>
      <c r="AQ365" s="238"/>
      <c r="AR365" s="178"/>
      <c r="AS365" s="238"/>
      <c r="AT365" s="178"/>
      <c r="AU365" s="238"/>
      <c r="AV365" s="178"/>
      <c r="AW365" s="238"/>
      <c r="AX365" s="178"/>
      <c r="AY365" s="238"/>
      <c r="AZ365" s="178"/>
      <c r="BA365" s="238"/>
      <c r="BB365" s="178"/>
      <c r="BC365" s="84"/>
      <c r="BD365" s="204"/>
      <c r="BE365" s="175"/>
      <c r="BH365" s="181">
        <f>+BK365-AC365</f>
        <v>0</v>
      </c>
      <c r="BI365" s="181">
        <f>+BL365-AD365</f>
        <v>0</v>
      </c>
      <c r="BJ365" s="208"/>
      <c r="BK365" s="181"/>
      <c r="BL365" s="181"/>
    </row>
    <row r="366" spans="1:64" ht="36.75" customHeight="1" x14ac:dyDescent="0.25">
      <c r="A366" s="708"/>
      <c r="B366" s="757"/>
      <c r="C366" s="715" t="s">
        <v>146</v>
      </c>
      <c r="D366" s="404" t="s">
        <v>439</v>
      </c>
      <c r="E366" s="404"/>
      <c r="F366" s="442">
        <f t="shared" ref="F366" si="75">+F367</f>
        <v>6</v>
      </c>
      <c r="G366" s="405">
        <v>6</v>
      </c>
      <c r="H366" s="405">
        <v>6</v>
      </c>
      <c r="I366" s="405">
        <v>6</v>
      </c>
      <c r="J366" s="405">
        <v>0</v>
      </c>
      <c r="K366" s="405">
        <v>0</v>
      </c>
      <c r="L366" s="405">
        <v>1</v>
      </c>
      <c r="M366" s="405">
        <v>0</v>
      </c>
      <c r="N366" s="405">
        <v>1</v>
      </c>
      <c r="O366" s="405">
        <v>0</v>
      </c>
      <c r="P366" s="405">
        <v>1</v>
      </c>
      <c r="Q366" s="405">
        <v>0</v>
      </c>
      <c r="R366" s="405">
        <v>1</v>
      </c>
      <c r="S366" s="405">
        <v>1</v>
      </c>
      <c r="T366" s="405">
        <v>0</v>
      </c>
      <c r="U366" s="405">
        <v>1</v>
      </c>
      <c r="V366" s="109"/>
      <c r="W366" s="109"/>
      <c r="X366" s="109"/>
      <c r="Y366" s="109"/>
      <c r="Z366" s="109"/>
      <c r="AC366" s="176">
        <f>+AE366+AF366+AH366+AJ366+AL366+AN366+AP366+AR366+AT366+AV366+AX366+AZ366+BB366</f>
        <v>50000</v>
      </c>
      <c r="AD366" s="177">
        <f>+AG366+AI366+AK366+AM366+AO366+AQ366+AS366+AU366+AW366+AY366+BA366+BC366</f>
        <v>0</v>
      </c>
      <c r="AE366" s="234">
        <v>50000</v>
      </c>
      <c r="AF366" s="178"/>
      <c r="AG366" s="235"/>
      <c r="AH366" s="178"/>
      <c r="AI366" s="235"/>
      <c r="AJ366" s="178"/>
      <c r="AK366" s="236"/>
      <c r="AL366" s="178"/>
      <c r="AM366" s="238"/>
      <c r="AN366" s="178"/>
      <c r="AO366" s="238"/>
      <c r="AP366" s="178"/>
      <c r="AQ366" s="237"/>
      <c r="AR366" s="178"/>
      <c r="AS366" s="237"/>
      <c r="AT366" s="178"/>
      <c r="AU366" s="237"/>
      <c r="AV366" s="178"/>
      <c r="AW366" s="237"/>
      <c r="AX366" s="178"/>
      <c r="AY366" s="237"/>
      <c r="AZ366" s="178"/>
      <c r="BA366" s="237"/>
      <c r="BB366" s="178"/>
      <c r="BC366" s="84"/>
      <c r="BD366" s="204">
        <f t="shared" ref="BD366:BD395" si="76">+AG366+AI366+AK366+AM366+AO366+AQ366+AS366+AU366+AW366+AY366+BA366+BC366</f>
        <v>0</v>
      </c>
      <c r="BE366" s="175">
        <f t="shared" ref="BE366:BE395" si="77">+BD366/AC366*100</f>
        <v>0</v>
      </c>
      <c r="BH366" s="169"/>
      <c r="BI366" s="169"/>
    </row>
    <row r="367" spans="1:64" ht="51" customHeight="1" x14ac:dyDescent="0.25">
      <c r="A367" s="708"/>
      <c r="B367" s="757"/>
      <c r="C367" s="715"/>
      <c r="D367" s="324" t="s">
        <v>809</v>
      </c>
      <c r="E367" s="9" t="s">
        <v>46</v>
      </c>
      <c r="F367" s="442">
        <f>SUM(J367:U367)</f>
        <v>6</v>
      </c>
      <c r="G367" s="405">
        <v>6</v>
      </c>
      <c r="H367" s="405">
        <v>6</v>
      </c>
      <c r="I367" s="405">
        <v>6</v>
      </c>
      <c r="J367" s="445">
        <v>0</v>
      </c>
      <c r="K367" s="445">
        <v>0</v>
      </c>
      <c r="L367" s="445">
        <v>1</v>
      </c>
      <c r="M367" s="445">
        <v>0</v>
      </c>
      <c r="N367" s="445">
        <v>1</v>
      </c>
      <c r="O367" s="445">
        <v>0</v>
      </c>
      <c r="P367" s="445">
        <v>1</v>
      </c>
      <c r="Q367" s="445">
        <v>0</v>
      </c>
      <c r="R367" s="445">
        <v>1</v>
      </c>
      <c r="S367" s="445">
        <v>1</v>
      </c>
      <c r="T367" s="445">
        <v>0</v>
      </c>
      <c r="U367" s="445">
        <v>1</v>
      </c>
      <c r="AC367" s="176"/>
      <c r="AD367" s="177"/>
      <c r="AE367" s="234"/>
      <c r="AF367" s="178"/>
      <c r="AG367" s="235"/>
      <c r="AH367" s="178"/>
      <c r="AI367" s="235"/>
      <c r="AJ367" s="178"/>
      <c r="AK367" s="236"/>
      <c r="AL367" s="178"/>
      <c r="AM367" s="238"/>
      <c r="AN367" s="178"/>
      <c r="AO367" s="238"/>
      <c r="AP367" s="178"/>
      <c r="AQ367" s="237"/>
      <c r="AR367" s="178"/>
      <c r="AS367" s="237"/>
      <c r="AT367" s="178"/>
      <c r="AU367" s="237"/>
      <c r="AV367" s="178"/>
      <c r="AW367" s="237"/>
      <c r="AX367" s="178"/>
      <c r="AY367" s="237"/>
      <c r="AZ367" s="178"/>
      <c r="BA367" s="237"/>
      <c r="BB367" s="178"/>
      <c r="BC367" s="84"/>
      <c r="BD367" s="204">
        <f t="shared" si="76"/>
        <v>0</v>
      </c>
      <c r="BE367" s="175" t="e">
        <f t="shared" si="77"/>
        <v>#DIV/0!</v>
      </c>
      <c r="BH367" s="169"/>
      <c r="BI367" s="169"/>
    </row>
    <row r="368" spans="1:64" ht="38.25" customHeight="1" x14ac:dyDescent="0.25">
      <c r="A368" s="708"/>
      <c r="B368" s="757"/>
      <c r="C368" s="715" t="s">
        <v>468</v>
      </c>
      <c r="D368" s="404" t="s">
        <v>439</v>
      </c>
      <c r="E368" s="404"/>
      <c r="F368" s="442">
        <f t="shared" ref="F368" si="78">+F369</f>
        <v>314</v>
      </c>
      <c r="G368" s="405">
        <v>314</v>
      </c>
      <c r="H368" s="405">
        <v>314</v>
      </c>
      <c r="I368" s="405">
        <v>314</v>
      </c>
      <c r="J368" s="405">
        <v>26</v>
      </c>
      <c r="K368" s="405">
        <v>26</v>
      </c>
      <c r="L368" s="405">
        <v>26</v>
      </c>
      <c r="M368" s="405">
        <v>26</v>
      </c>
      <c r="N368" s="405">
        <v>26</v>
      </c>
      <c r="O368" s="405">
        <v>26</v>
      </c>
      <c r="P368" s="405">
        <v>26</v>
      </c>
      <c r="Q368" s="405">
        <v>26</v>
      </c>
      <c r="R368" s="405">
        <v>26</v>
      </c>
      <c r="S368" s="405">
        <v>26</v>
      </c>
      <c r="T368" s="405">
        <v>27</v>
      </c>
      <c r="U368" s="405">
        <v>27</v>
      </c>
      <c r="AC368" s="176">
        <f>+AE368+AF368+AH368+AJ368+AL368+AN368+AP368+AR368+AT368+AV368+AX368+AZ368+BB368</f>
        <v>6000</v>
      </c>
      <c r="AD368" s="177">
        <f>+AG368+AI368+AK368+AM368+AO368+AQ368+AS368+AU368+AW368+AY368+BA368+BC368</f>
        <v>0</v>
      </c>
      <c r="AE368" s="234">
        <v>6000</v>
      </c>
      <c r="AF368" s="178"/>
      <c r="AG368" s="235"/>
      <c r="AH368" s="178"/>
      <c r="AI368" s="235"/>
      <c r="AJ368" s="178"/>
      <c r="AK368" s="236"/>
      <c r="AL368" s="178"/>
      <c r="AM368" s="238"/>
      <c r="AN368" s="178"/>
      <c r="AO368" s="238"/>
      <c r="AP368" s="178"/>
      <c r="AQ368" s="237"/>
      <c r="AR368" s="178"/>
      <c r="AS368" s="237"/>
      <c r="AT368" s="178"/>
      <c r="AU368" s="237"/>
      <c r="AV368" s="178"/>
      <c r="AW368" s="237"/>
      <c r="AX368" s="178"/>
      <c r="AY368" s="237"/>
      <c r="AZ368" s="178"/>
      <c r="BA368" s="237"/>
      <c r="BB368" s="178"/>
      <c r="BC368" s="84"/>
      <c r="BD368" s="204">
        <f t="shared" si="76"/>
        <v>0</v>
      </c>
      <c r="BE368" s="175">
        <f t="shared" si="77"/>
        <v>0</v>
      </c>
      <c r="BH368" s="181">
        <f>+BK368-AC368</f>
        <v>-6000</v>
      </c>
      <c r="BI368" s="181">
        <f>+BL368-AD368</f>
        <v>0</v>
      </c>
      <c r="BJ368" s="208"/>
      <c r="BK368" s="181"/>
      <c r="BL368" s="181"/>
    </row>
    <row r="369" spans="1:64" ht="48.75" customHeight="1" x14ac:dyDescent="0.25">
      <c r="A369" s="708"/>
      <c r="B369" s="758"/>
      <c r="C369" s="715"/>
      <c r="D369" s="32" t="s">
        <v>469</v>
      </c>
      <c r="E369" s="9" t="s">
        <v>147</v>
      </c>
      <c r="F369" s="442">
        <f>SUM(J369:U369)</f>
        <v>314</v>
      </c>
      <c r="G369" s="405">
        <v>314</v>
      </c>
      <c r="H369" s="405">
        <v>314</v>
      </c>
      <c r="I369" s="405">
        <v>314</v>
      </c>
      <c r="J369" s="445">
        <v>26</v>
      </c>
      <c r="K369" s="445">
        <v>26</v>
      </c>
      <c r="L369" s="445">
        <v>26</v>
      </c>
      <c r="M369" s="445">
        <v>26</v>
      </c>
      <c r="N369" s="445">
        <v>26</v>
      </c>
      <c r="O369" s="445">
        <v>26</v>
      </c>
      <c r="P369" s="445">
        <v>26</v>
      </c>
      <c r="Q369" s="445">
        <v>26</v>
      </c>
      <c r="R369" s="445">
        <v>26</v>
      </c>
      <c r="S369" s="445">
        <v>26</v>
      </c>
      <c r="T369" s="445">
        <v>27</v>
      </c>
      <c r="U369" s="445">
        <v>27</v>
      </c>
      <c r="AC369" s="176"/>
      <c r="AD369" s="177"/>
      <c r="AE369" s="234"/>
      <c r="AF369" s="178"/>
      <c r="AG369" s="235"/>
      <c r="AH369" s="178"/>
      <c r="AI369" s="235"/>
      <c r="AJ369" s="178"/>
      <c r="AK369" s="236"/>
      <c r="AL369" s="178"/>
      <c r="AM369" s="238"/>
      <c r="AN369" s="178"/>
      <c r="AO369" s="238"/>
      <c r="AP369" s="178"/>
      <c r="AQ369" s="237"/>
      <c r="AR369" s="178"/>
      <c r="AS369" s="237"/>
      <c r="AT369" s="178"/>
      <c r="AU369" s="237"/>
      <c r="AV369" s="178"/>
      <c r="AW369" s="237"/>
      <c r="AX369" s="178"/>
      <c r="AY369" s="237"/>
      <c r="AZ369" s="178"/>
      <c r="BA369" s="237"/>
      <c r="BB369" s="178"/>
      <c r="BC369" s="84"/>
      <c r="BD369" s="204">
        <f t="shared" si="76"/>
        <v>0</v>
      </c>
      <c r="BE369" s="175" t="e">
        <f t="shared" si="77"/>
        <v>#DIV/0!</v>
      </c>
      <c r="BH369" s="169"/>
      <c r="BI369" s="169"/>
    </row>
    <row r="370" spans="1:64" ht="48.75" customHeight="1" x14ac:dyDescent="0.25">
      <c r="A370" s="708"/>
      <c r="B370" s="709" t="s">
        <v>784</v>
      </c>
      <c r="C370" s="723" t="s">
        <v>851</v>
      </c>
      <c r="D370" s="729"/>
      <c r="E370" s="730"/>
      <c r="F370" s="422">
        <f>+F371+F373</f>
        <v>175840</v>
      </c>
      <c r="G370" s="421">
        <v>175840</v>
      </c>
      <c r="H370" s="421">
        <v>175840</v>
      </c>
      <c r="I370" s="421">
        <v>175840</v>
      </c>
      <c r="J370" s="421">
        <v>14653</v>
      </c>
      <c r="K370" s="421">
        <v>14653</v>
      </c>
      <c r="L370" s="421">
        <v>14653</v>
      </c>
      <c r="M370" s="421">
        <v>14653</v>
      </c>
      <c r="N370" s="421">
        <v>14653</v>
      </c>
      <c r="O370" s="421">
        <v>14653</v>
      </c>
      <c r="P370" s="421">
        <v>14653</v>
      </c>
      <c r="Q370" s="421">
        <v>14653</v>
      </c>
      <c r="R370" s="421">
        <v>14653</v>
      </c>
      <c r="S370" s="421">
        <v>14653</v>
      </c>
      <c r="T370" s="421">
        <v>14655</v>
      </c>
      <c r="U370" s="421">
        <v>14655</v>
      </c>
      <c r="AC370" s="176"/>
      <c r="AD370" s="177"/>
      <c r="AE370" s="234"/>
      <c r="AF370" s="178"/>
      <c r="AG370" s="235"/>
      <c r="AH370" s="178"/>
      <c r="AI370" s="235"/>
      <c r="AJ370" s="178"/>
      <c r="AK370" s="236"/>
      <c r="AL370" s="178"/>
      <c r="AM370" s="238"/>
      <c r="AN370" s="178"/>
      <c r="AO370" s="238"/>
      <c r="AP370" s="178"/>
      <c r="AQ370" s="237"/>
      <c r="AR370" s="178"/>
      <c r="AS370" s="237"/>
      <c r="AT370" s="178"/>
      <c r="AU370" s="237"/>
      <c r="AV370" s="178"/>
      <c r="AW370" s="237"/>
      <c r="AX370" s="178"/>
      <c r="AY370" s="237"/>
      <c r="AZ370" s="178"/>
      <c r="BA370" s="237"/>
      <c r="BB370" s="178"/>
      <c r="BC370" s="84"/>
      <c r="BD370" s="204">
        <f t="shared" si="76"/>
        <v>0</v>
      </c>
      <c r="BE370" s="175" t="e">
        <f t="shared" si="77"/>
        <v>#DIV/0!</v>
      </c>
      <c r="BH370" s="169"/>
      <c r="BI370" s="169"/>
    </row>
    <row r="371" spans="1:64" ht="42" customHeight="1" x14ac:dyDescent="0.25">
      <c r="A371" s="708"/>
      <c r="B371" s="710"/>
      <c r="C371" s="715" t="s">
        <v>789</v>
      </c>
      <c r="D371" s="404" t="s">
        <v>439</v>
      </c>
      <c r="E371" s="404"/>
      <c r="F371" s="442">
        <f t="shared" ref="F371" si="79">+F372</f>
        <v>110450</v>
      </c>
      <c r="G371" s="403">
        <v>110450</v>
      </c>
      <c r="H371" s="403">
        <v>110450</v>
      </c>
      <c r="I371" s="403">
        <v>110450</v>
      </c>
      <c r="J371" s="403">
        <v>9204</v>
      </c>
      <c r="K371" s="403">
        <v>9204</v>
      </c>
      <c r="L371" s="403">
        <v>9204</v>
      </c>
      <c r="M371" s="403">
        <v>9204</v>
      </c>
      <c r="N371" s="403">
        <v>9204</v>
      </c>
      <c r="O371" s="403">
        <v>9204</v>
      </c>
      <c r="P371" s="403">
        <v>9204</v>
      </c>
      <c r="Q371" s="403">
        <v>9204</v>
      </c>
      <c r="R371" s="403">
        <v>9204</v>
      </c>
      <c r="S371" s="403">
        <v>9204</v>
      </c>
      <c r="T371" s="403">
        <v>9205</v>
      </c>
      <c r="U371" s="403">
        <v>9205</v>
      </c>
      <c r="AC371" s="176">
        <f>+AE371+AF371+AH371+AJ371+AL371+AN371+AP371+AR371+AT371+AV371+AX371+AZ371+BB371</f>
        <v>34296</v>
      </c>
      <c r="AD371" s="177">
        <f>+AG371+AI371+AK371+AM371+AO371+AQ371+AS371+AU371+AW371+AY371+BA371+BC371</f>
        <v>0</v>
      </c>
      <c r="AE371" s="234">
        <v>34296</v>
      </c>
      <c r="AF371" s="178"/>
      <c r="AG371" s="235"/>
      <c r="AH371" s="178"/>
      <c r="AI371" s="235"/>
      <c r="AJ371" s="178"/>
      <c r="AK371" s="236"/>
      <c r="AL371" s="178"/>
      <c r="AM371" s="238"/>
      <c r="AN371" s="178"/>
      <c r="AO371" s="238"/>
      <c r="AP371" s="178"/>
      <c r="AQ371" s="237"/>
      <c r="AR371" s="178"/>
      <c r="AS371" s="237"/>
      <c r="AT371" s="178"/>
      <c r="AU371" s="237"/>
      <c r="AV371" s="178"/>
      <c r="AW371" s="237"/>
      <c r="AX371" s="178"/>
      <c r="AY371" s="237"/>
      <c r="AZ371" s="178"/>
      <c r="BA371" s="237"/>
      <c r="BB371" s="178"/>
      <c r="BC371" s="84"/>
      <c r="BD371" s="204">
        <f t="shared" si="76"/>
        <v>0</v>
      </c>
      <c r="BE371" s="175">
        <f t="shared" si="77"/>
        <v>0</v>
      </c>
      <c r="BH371" s="181">
        <f>+BK371-AC371</f>
        <v>-34296</v>
      </c>
      <c r="BI371" s="181">
        <f>+BL371-AD371</f>
        <v>0</v>
      </c>
      <c r="BJ371" s="208"/>
      <c r="BK371" s="181"/>
      <c r="BL371" s="181"/>
    </row>
    <row r="372" spans="1:64" ht="42" customHeight="1" x14ac:dyDescent="0.25">
      <c r="A372" s="708"/>
      <c r="B372" s="710"/>
      <c r="C372" s="715"/>
      <c r="D372" s="32" t="s">
        <v>574</v>
      </c>
      <c r="E372" s="9" t="s">
        <v>33</v>
      </c>
      <c r="F372" s="442">
        <f>SUM(J372:U372)</f>
        <v>110450</v>
      </c>
      <c r="G372" s="403">
        <v>110450</v>
      </c>
      <c r="H372" s="403">
        <v>110450</v>
      </c>
      <c r="I372" s="403">
        <v>110450</v>
      </c>
      <c r="J372" s="449">
        <v>9204</v>
      </c>
      <c r="K372" s="449">
        <v>9204</v>
      </c>
      <c r="L372" s="449">
        <v>9204</v>
      </c>
      <c r="M372" s="449">
        <v>9204</v>
      </c>
      <c r="N372" s="449">
        <v>9204</v>
      </c>
      <c r="O372" s="449">
        <v>9204</v>
      </c>
      <c r="P372" s="449">
        <v>9204</v>
      </c>
      <c r="Q372" s="449">
        <v>9204</v>
      </c>
      <c r="R372" s="449">
        <v>9204</v>
      </c>
      <c r="S372" s="449">
        <v>9204</v>
      </c>
      <c r="T372" s="449">
        <v>9205</v>
      </c>
      <c r="U372" s="449">
        <v>9205</v>
      </c>
      <c r="AC372" s="176"/>
      <c r="AD372" s="177"/>
      <c r="AE372" s="234"/>
      <c r="AF372" s="178"/>
      <c r="AG372" s="235"/>
      <c r="AH372" s="178"/>
      <c r="AI372" s="235"/>
      <c r="AJ372" s="178"/>
      <c r="AK372" s="236"/>
      <c r="AL372" s="178"/>
      <c r="AM372" s="238"/>
      <c r="AN372" s="178"/>
      <c r="AO372" s="238"/>
      <c r="AP372" s="178"/>
      <c r="AQ372" s="237"/>
      <c r="AR372" s="178"/>
      <c r="AS372" s="237"/>
      <c r="AT372" s="178"/>
      <c r="AU372" s="237"/>
      <c r="AV372" s="178"/>
      <c r="AW372" s="237"/>
      <c r="AX372" s="178"/>
      <c r="AY372" s="237"/>
      <c r="AZ372" s="178"/>
      <c r="BA372" s="237"/>
      <c r="BB372" s="178"/>
      <c r="BC372" s="84"/>
      <c r="BD372" s="204">
        <f t="shared" si="76"/>
        <v>0</v>
      </c>
      <c r="BE372" s="175" t="e">
        <f t="shared" si="77"/>
        <v>#DIV/0!</v>
      </c>
      <c r="BH372" s="169"/>
      <c r="BI372" s="169"/>
    </row>
    <row r="373" spans="1:64" ht="42" customHeight="1" x14ac:dyDescent="0.25">
      <c r="A373" s="708"/>
      <c r="B373" s="710"/>
      <c r="C373" s="708" t="s">
        <v>790</v>
      </c>
      <c r="D373" s="404" t="s">
        <v>439</v>
      </c>
      <c r="E373" s="404"/>
      <c r="F373" s="442">
        <f t="shared" ref="F373" si="80">+F374</f>
        <v>65390</v>
      </c>
      <c r="G373" s="403">
        <v>65390</v>
      </c>
      <c r="H373" s="403">
        <v>65390</v>
      </c>
      <c r="I373" s="403">
        <v>65390</v>
      </c>
      <c r="J373" s="403">
        <v>5449</v>
      </c>
      <c r="K373" s="403">
        <v>5449</v>
      </c>
      <c r="L373" s="403">
        <v>5449</v>
      </c>
      <c r="M373" s="403">
        <v>5449</v>
      </c>
      <c r="N373" s="403">
        <v>5449</v>
      </c>
      <c r="O373" s="403">
        <v>5449</v>
      </c>
      <c r="P373" s="403">
        <v>5449</v>
      </c>
      <c r="Q373" s="403">
        <v>5449</v>
      </c>
      <c r="R373" s="403">
        <v>5449</v>
      </c>
      <c r="S373" s="403">
        <v>5449</v>
      </c>
      <c r="T373" s="403">
        <v>5450</v>
      </c>
      <c r="U373" s="403">
        <v>5450</v>
      </c>
      <c r="AC373" s="176">
        <f>+AE373+AF373+AH373+AJ373+AL373+AN373+AP373+AR373+AT373+AV373+AX373+AZ373+BB373</f>
        <v>25000</v>
      </c>
      <c r="AD373" s="177">
        <f>+AG373+AI373+AK373+AM373+AO373+AQ373+AS373+AU373+AW373+AY373+BA373+BC373</f>
        <v>0</v>
      </c>
      <c r="AE373" s="234">
        <v>25000</v>
      </c>
      <c r="AF373" s="178"/>
      <c r="AG373" s="235"/>
      <c r="AH373" s="178"/>
      <c r="AI373" s="235"/>
      <c r="AJ373" s="178"/>
      <c r="AK373" s="236"/>
      <c r="AL373" s="178"/>
      <c r="AM373" s="238"/>
      <c r="AN373" s="178"/>
      <c r="AO373" s="238"/>
      <c r="AP373" s="178"/>
      <c r="AQ373" s="237"/>
      <c r="AR373" s="178"/>
      <c r="AS373" s="237"/>
      <c r="AT373" s="178"/>
      <c r="AU373" s="237"/>
      <c r="AV373" s="178"/>
      <c r="AW373" s="237"/>
      <c r="AX373" s="178"/>
      <c r="AY373" s="237"/>
      <c r="AZ373" s="178"/>
      <c r="BA373" s="237"/>
      <c r="BB373" s="178"/>
      <c r="BC373" s="84"/>
      <c r="BD373" s="204">
        <f t="shared" si="76"/>
        <v>0</v>
      </c>
      <c r="BE373" s="175">
        <f t="shared" si="77"/>
        <v>0</v>
      </c>
      <c r="BH373" s="181">
        <f>+BK373-AC373</f>
        <v>-25000</v>
      </c>
      <c r="BI373" s="181">
        <f>+BL373-AD373</f>
        <v>0</v>
      </c>
      <c r="BJ373" s="208"/>
      <c r="BK373" s="181"/>
      <c r="BL373" s="181"/>
    </row>
    <row r="374" spans="1:64" ht="122.25" customHeight="1" x14ac:dyDescent="0.25">
      <c r="A374" s="708"/>
      <c r="B374" s="711"/>
      <c r="C374" s="708"/>
      <c r="D374" s="24" t="s">
        <v>954</v>
      </c>
      <c r="E374" s="9" t="s">
        <v>33</v>
      </c>
      <c r="F374" s="442">
        <f>SUM(J374:U374)</f>
        <v>65390</v>
      </c>
      <c r="G374" s="403">
        <v>65390</v>
      </c>
      <c r="H374" s="403">
        <v>65390</v>
      </c>
      <c r="I374" s="403">
        <v>65390</v>
      </c>
      <c r="J374" s="449">
        <v>5449</v>
      </c>
      <c r="K374" s="449">
        <v>5449</v>
      </c>
      <c r="L374" s="449">
        <v>5449</v>
      </c>
      <c r="M374" s="449">
        <v>5449</v>
      </c>
      <c r="N374" s="449">
        <v>5449</v>
      </c>
      <c r="O374" s="449">
        <v>5449</v>
      </c>
      <c r="P374" s="449">
        <v>5449</v>
      </c>
      <c r="Q374" s="449">
        <v>5449</v>
      </c>
      <c r="R374" s="449">
        <v>5449</v>
      </c>
      <c r="S374" s="449">
        <v>5449</v>
      </c>
      <c r="T374" s="449">
        <v>5450</v>
      </c>
      <c r="U374" s="449">
        <v>5450</v>
      </c>
      <c r="AC374" s="176"/>
      <c r="AD374" s="177"/>
      <c r="AE374" s="234"/>
      <c r="AF374" s="178"/>
      <c r="AG374" s="235"/>
      <c r="AH374" s="178"/>
      <c r="AI374" s="235"/>
      <c r="AJ374" s="178"/>
      <c r="AK374" s="236"/>
      <c r="AL374" s="178"/>
      <c r="AM374" s="238"/>
      <c r="AN374" s="178"/>
      <c r="AO374" s="238"/>
      <c r="AP374" s="178"/>
      <c r="AQ374" s="237"/>
      <c r="AR374" s="178"/>
      <c r="AS374" s="237"/>
      <c r="AT374" s="178"/>
      <c r="AU374" s="237"/>
      <c r="AV374" s="178"/>
      <c r="AW374" s="237"/>
      <c r="AX374" s="178"/>
      <c r="AY374" s="237"/>
      <c r="AZ374" s="178"/>
      <c r="BA374" s="237"/>
      <c r="BB374" s="178"/>
      <c r="BC374" s="84"/>
      <c r="BD374" s="204">
        <f t="shared" si="76"/>
        <v>0</v>
      </c>
      <c r="BE374" s="175" t="e">
        <f t="shared" si="77"/>
        <v>#DIV/0!</v>
      </c>
      <c r="BH374" s="169"/>
      <c r="BI374" s="169"/>
    </row>
    <row r="375" spans="1:64" ht="49.5" customHeight="1" x14ac:dyDescent="0.25">
      <c r="A375" s="708"/>
      <c r="B375" s="709" t="s">
        <v>785</v>
      </c>
      <c r="C375" s="723" t="s">
        <v>851</v>
      </c>
      <c r="D375" s="729"/>
      <c r="E375" s="730"/>
      <c r="F375" s="422">
        <f>+F376+F378</f>
        <v>10270</v>
      </c>
      <c r="G375" s="421">
        <v>10270</v>
      </c>
      <c r="H375" s="421">
        <v>10270</v>
      </c>
      <c r="I375" s="421">
        <v>10270</v>
      </c>
      <c r="J375" s="444">
        <v>856</v>
      </c>
      <c r="K375" s="444">
        <v>856</v>
      </c>
      <c r="L375" s="444">
        <v>856</v>
      </c>
      <c r="M375" s="444">
        <v>856</v>
      </c>
      <c r="N375" s="444">
        <v>856</v>
      </c>
      <c r="O375" s="444">
        <v>856</v>
      </c>
      <c r="P375" s="444">
        <v>855</v>
      </c>
      <c r="Q375" s="444">
        <v>855</v>
      </c>
      <c r="R375" s="444">
        <v>856</v>
      </c>
      <c r="S375" s="444">
        <v>856</v>
      </c>
      <c r="T375" s="444">
        <v>856</v>
      </c>
      <c r="U375" s="444">
        <v>856</v>
      </c>
      <c r="AC375" s="176"/>
      <c r="AD375" s="177"/>
      <c r="AE375" s="234"/>
      <c r="AF375" s="178"/>
      <c r="AG375" s="235"/>
      <c r="AH375" s="178"/>
      <c r="AI375" s="235"/>
      <c r="AJ375" s="178"/>
      <c r="AK375" s="236"/>
      <c r="AL375" s="178"/>
      <c r="AM375" s="238"/>
      <c r="AN375" s="178"/>
      <c r="AO375" s="238"/>
      <c r="AP375" s="178"/>
      <c r="AQ375" s="237"/>
      <c r="AR375" s="178"/>
      <c r="AS375" s="237"/>
      <c r="AT375" s="178"/>
      <c r="AU375" s="237"/>
      <c r="AV375" s="178"/>
      <c r="AW375" s="237"/>
      <c r="AX375" s="178"/>
      <c r="AY375" s="237"/>
      <c r="AZ375" s="178"/>
      <c r="BA375" s="237"/>
      <c r="BB375" s="178"/>
      <c r="BC375" s="84"/>
      <c r="BD375" s="204">
        <f t="shared" si="76"/>
        <v>0</v>
      </c>
      <c r="BE375" s="175" t="e">
        <f t="shared" si="77"/>
        <v>#DIV/0!</v>
      </c>
      <c r="BH375" s="169"/>
      <c r="BI375" s="169"/>
    </row>
    <row r="376" spans="1:64" ht="42" customHeight="1" x14ac:dyDescent="0.25">
      <c r="A376" s="708"/>
      <c r="B376" s="710"/>
      <c r="C376" s="715" t="s">
        <v>148</v>
      </c>
      <c r="D376" s="410" t="s">
        <v>439</v>
      </c>
      <c r="E376" s="412"/>
      <c r="F376" s="442">
        <f t="shared" ref="F376" si="81">+F377</f>
        <v>6150</v>
      </c>
      <c r="G376" s="403">
        <v>6150</v>
      </c>
      <c r="H376" s="403">
        <v>6150</v>
      </c>
      <c r="I376" s="403">
        <v>6150</v>
      </c>
      <c r="J376" s="405">
        <v>513</v>
      </c>
      <c r="K376" s="405">
        <v>513</v>
      </c>
      <c r="L376" s="405">
        <v>513</v>
      </c>
      <c r="M376" s="405">
        <v>513</v>
      </c>
      <c r="N376" s="405">
        <v>513</v>
      </c>
      <c r="O376" s="405">
        <v>513</v>
      </c>
      <c r="P376" s="405">
        <v>512</v>
      </c>
      <c r="Q376" s="405">
        <v>512</v>
      </c>
      <c r="R376" s="405">
        <v>512</v>
      </c>
      <c r="S376" s="405">
        <v>512</v>
      </c>
      <c r="T376" s="405">
        <v>512</v>
      </c>
      <c r="U376" s="405">
        <v>512</v>
      </c>
      <c r="AC376" s="176">
        <f>+AE376+AF376+AH376+AJ376+AL376+AN376+AP376+AR376+AT376+AV376+AX376+AZ376+BB376</f>
        <v>374140</v>
      </c>
      <c r="AD376" s="177">
        <f>+AG376+AI376+AK376+AM376+AO376+AQ376+AS376+AU376+AW376+AY376+BA376+BC376</f>
        <v>0</v>
      </c>
      <c r="AE376" s="234">
        <v>374140</v>
      </c>
      <c r="AF376" s="178"/>
      <c r="AG376" s="235"/>
      <c r="AH376" s="178"/>
      <c r="AI376" s="235"/>
      <c r="AJ376" s="178"/>
      <c r="AK376" s="236"/>
      <c r="AL376" s="178"/>
      <c r="AM376" s="238"/>
      <c r="AN376" s="178"/>
      <c r="AO376" s="238"/>
      <c r="AP376" s="178"/>
      <c r="AQ376" s="237"/>
      <c r="AR376" s="178"/>
      <c r="AS376" s="237"/>
      <c r="AT376" s="178"/>
      <c r="AU376" s="237"/>
      <c r="AV376" s="178"/>
      <c r="AW376" s="237"/>
      <c r="AX376" s="178"/>
      <c r="AY376" s="237"/>
      <c r="AZ376" s="178"/>
      <c r="BA376" s="237"/>
      <c r="BB376" s="178"/>
      <c r="BC376" s="84"/>
      <c r="BD376" s="204">
        <f t="shared" si="76"/>
        <v>0</v>
      </c>
      <c r="BE376" s="175">
        <f t="shared" si="77"/>
        <v>0</v>
      </c>
      <c r="BH376" s="181">
        <f>+BK376-AC376</f>
        <v>-374140</v>
      </c>
      <c r="BI376" s="181">
        <f>+BL376-AD376</f>
        <v>0</v>
      </c>
      <c r="BJ376" s="208"/>
      <c r="BK376" s="181"/>
      <c r="BL376" s="181"/>
    </row>
    <row r="377" spans="1:64" ht="42" customHeight="1" x14ac:dyDescent="0.25">
      <c r="A377" s="708"/>
      <c r="B377" s="710"/>
      <c r="C377" s="715"/>
      <c r="D377" s="21" t="s">
        <v>470</v>
      </c>
      <c r="E377" s="9" t="s">
        <v>101</v>
      </c>
      <c r="F377" s="442">
        <f>SUM(J377:U377)</f>
        <v>6150</v>
      </c>
      <c r="G377" s="403">
        <v>6150</v>
      </c>
      <c r="H377" s="403">
        <v>6150</v>
      </c>
      <c r="I377" s="403">
        <v>6150</v>
      </c>
      <c r="J377" s="445">
        <v>513</v>
      </c>
      <c r="K377" s="445">
        <v>513</v>
      </c>
      <c r="L377" s="445">
        <v>513</v>
      </c>
      <c r="M377" s="445">
        <v>513</v>
      </c>
      <c r="N377" s="445">
        <v>513</v>
      </c>
      <c r="O377" s="445">
        <v>513</v>
      </c>
      <c r="P377" s="445">
        <v>512</v>
      </c>
      <c r="Q377" s="445">
        <v>512</v>
      </c>
      <c r="R377" s="445">
        <v>512</v>
      </c>
      <c r="S377" s="445">
        <v>512</v>
      </c>
      <c r="T377" s="445">
        <v>512</v>
      </c>
      <c r="U377" s="445">
        <v>512</v>
      </c>
      <c r="AC377" s="176"/>
      <c r="AD377" s="177"/>
      <c r="AE377" s="234"/>
      <c r="AF377" s="178"/>
      <c r="AG377" s="235"/>
      <c r="AH377" s="178"/>
      <c r="AI377" s="235"/>
      <c r="AJ377" s="178"/>
      <c r="AK377" s="236"/>
      <c r="AL377" s="178"/>
      <c r="AM377" s="238"/>
      <c r="AN377" s="178"/>
      <c r="AO377" s="238"/>
      <c r="AP377" s="178"/>
      <c r="AQ377" s="237"/>
      <c r="AR377" s="178"/>
      <c r="AS377" s="237"/>
      <c r="AT377" s="178"/>
      <c r="AU377" s="237"/>
      <c r="AV377" s="178"/>
      <c r="AW377" s="237"/>
      <c r="AX377" s="178"/>
      <c r="AY377" s="237"/>
      <c r="AZ377" s="178"/>
      <c r="BA377" s="237"/>
      <c r="BB377" s="178"/>
      <c r="BC377" s="84"/>
      <c r="BD377" s="204">
        <f t="shared" si="76"/>
        <v>0</v>
      </c>
      <c r="BE377" s="175" t="e">
        <f t="shared" si="77"/>
        <v>#DIV/0!</v>
      </c>
      <c r="BH377" s="169"/>
      <c r="BI377" s="169"/>
    </row>
    <row r="378" spans="1:64" ht="42" customHeight="1" x14ac:dyDescent="0.25">
      <c r="A378" s="708"/>
      <c r="B378" s="710"/>
      <c r="C378" s="702" t="s">
        <v>791</v>
      </c>
      <c r="D378" s="410" t="s">
        <v>439</v>
      </c>
      <c r="E378" s="412"/>
      <c r="F378" s="442">
        <f t="shared" ref="F378" si="82">+F379</f>
        <v>4120</v>
      </c>
      <c r="G378" s="403">
        <v>4120</v>
      </c>
      <c r="H378" s="403">
        <v>4120</v>
      </c>
      <c r="I378" s="403">
        <v>4120</v>
      </c>
      <c r="J378" s="405">
        <v>343</v>
      </c>
      <c r="K378" s="405">
        <v>343</v>
      </c>
      <c r="L378" s="405">
        <v>343</v>
      </c>
      <c r="M378" s="405">
        <v>343</v>
      </c>
      <c r="N378" s="405">
        <v>343</v>
      </c>
      <c r="O378" s="405">
        <v>343</v>
      </c>
      <c r="P378" s="405">
        <v>343</v>
      </c>
      <c r="Q378" s="405">
        <v>343</v>
      </c>
      <c r="R378" s="405">
        <v>344</v>
      </c>
      <c r="S378" s="405">
        <v>344</v>
      </c>
      <c r="T378" s="405">
        <v>344</v>
      </c>
      <c r="U378" s="405">
        <v>344</v>
      </c>
      <c r="AC378" s="176">
        <f>+AE378+AF378+AH378+AJ378+AL378+AN378+AP378+AR378+AT378+AV378+AX378+AZ378+BB378</f>
        <v>530496</v>
      </c>
      <c r="AD378" s="177">
        <f>+AG378+AI378+AK378+AM378+AO378+AQ378+AS378+AU378+AW378+AY378+BA378+BC378</f>
        <v>0</v>
      </c>
      <c r="AE378" s="234">
        <v>530496</v>
      </c>
      <c r="AF378" s="178"/>
      <c r="AG378" s="235"/>
      <c r="AH378" s="178"/>
      <c r="AI378" s="235"/>
      <c r="AJ378" s="178"/>
      <c r="AK378" s="236"/>
      <c r="AL378" s="178"/>
      <c r="AM378" s="238"/>
      <c r="AN378" s="178"/>
      <c r="AO378" s="238"/>
      <c r="AP378" s="178"/>
      <c r="AQ378" s="237"/>
      <c r="AR378" s="178"/>
      <c r="AS378" s="237"/>
      <c r="AT378" s="178"/>
      <c r="AU378" s="237"/>
      <c r="AV378" s="178"/>
      <c r="AW378" s="237"/>
      <c r="AX378" s="178"/>
      <c r="AY378" s="237"/>
      <c r="AZ378" s="178"/>
      <c r="BA378" s="237"/>
      <c r="BB378" s="178"/>
      <c r="BC378" s="84"/>
      <c r="BD378" s="204">
        <f t="shared" si="76"/>
        <v>0</v>
      </c>
      <c r="BE378" s="175">
        <f t="shared" si="77"/>
        <v>0</v>
      </c>
      <c r="BH378" s="181">
        <f>+BK378-AC378</f>
        <v>-530496</v>
      </c>
      <c r="BI378" s="181">
        <f>+BL378-AD378</f>
        <v>0</v>
      </c>
      <c r="BJ378" s="208"/>
      <c r="BK378" s="181"/>
      <c r="BL378" s="181"/>
    </row>
    <row r="379" spans="1:64" ht="153" customHeight="1" x14ac:dyDescent="0.25">
      <c r="A379" s="708"/>
      <c r="B379" s="711"/>
      <c r="C379" s="704"/>
      <c r="D379" s="37" t="s">
        <v>955</v>
      </c>
      <c r="E379" s="9" t="s">
        <v>101</v>
      </c>
      <c r="F379" s="442">
        <f>SUM(J379:U379)</f>
        <v>4120</v>
      </c>
      <c r="G379" s="403">
        <v>4120</v>
      </c>
      <c r="H379" s="403">
        <v>4120</v>
      </c>
      <c r="I379" s="403">
        <v>4120</v>
      </c>
      <c r="J379" s="445">
        <v>343</v>
      </c>
      <c r="K379" s="445">
        <v>343</v>
      </c>
      <c r="L379" s="445">
        <v>343</v>
      </c>
      <c r="M379" s="445">
        <v>343</v>
      </c>
      <c r="N379" s="445">
        <v>343</v>
      </c>
      <c r="O379" s="445">
        <v>343</v>
      </c>
      <c r="P379" s="445">
        <v>343</v>
      </c>
      <c r="Q379" s="445">
        <v>343</v>
      </c>
      <c r="R379" s="445">
        <v>344</v>
      </c>
      <c r="S379" s="445">
        <v>344</v>
      </c>
      <c r="T379" s="445">
        <v>344</v>
      </c>
      <c r="U379" s="445">
        <v>344</v>
      </c>
      <c r="AC379" s="176"/>
      <c r="AD379" s="177"/>
      <c r="AE379" s="234"/>
      <c r="AF379" s="178"/>
      <c r="AG379" s="235"/>
      <c r="AH379" s="178"/>
      <c r="AI379" s="235"/>
      <c r="AJ379" s="178"/>
      <c r="AK379" s="236"/>
      <c r="AL379" s="178"/>
      <c r="AM379" s="238"/>
      <c r="AN379" s="178"/>
      <c r="AO379" s="238"/>
      <c r="AP379" s="178"/>
      <c r="AQ379" s="237"/>
      <c r="AR379" s="178"/>
      <c r="AS379" s="237"/>
      <c r="AT379" s="178"/>
      <c r="AU379" s="237"/>
      <c r="AV379" s="178"/>
      <c r="AW379" s="237"/>
      <c r="AX379" s="178"/>
      <c r="AY379" s="237"/>
      <c r="AZ379" s="178"/>
      <c r="BA379" s="237"/>
      <c r="BB379" s="178"/>
      <c r="BC379" s="84"/>
      <c r="BD379" s="204">
        <f t="shared" si="76"/>
        <v>0</v>
      </c>
      <c r="BE379" s="175" t="e">
        <f t="shared" si="77"/>
        <v>#DIV/0!</v>
      </c>
      <c r="BH379" s="169"/>
      <c r="BI379" s="169"/>
    </row>
    <row r="380" spans="1:64" ht="50.25" customHeight="1" x14ac:dyDescent="0.25">
      <c r="A380" s="708"/>
      <c r="B380" s="702" t="s">
        <v>786</v>
      </c>
      <c r="C380" s="751" t="s">
        <v>792</v>
      </c>
      <c r="D380" s="410" t="s">
        <v>439</v>
      </c>
      <c r="E380" s="412"/>
      <c r="F380" s="442">
        <f>SUM(F381:F383)</f>
        <v>20900</v>
      </c>
      <c r="G380" s="403">
        <v>20900</v>
      </c>
      <c r="H380" s="403">
        <v>20900</v>
      </c>
      <c r="I380" s="403">
        <v>20900</v>
      </c>
      <c r="J380" s="403">
        <v>1742</v>
      </c>
      <c r="K380" s="403">
        <v>1742</v>
      </c>
      <c r="L380" s="403">
        <v>1742</v>
      </c>
      <c r="M380" s="403">
        <v>1742</v>
      </c>
      <c r="N380" s="403">
        <v>1742</v>
      </c>
      <c r="O380" s="403">
        <v>1742</v>
      </c>
      <c r="P380" s="403">
        <v>1742</v>
      </c>
      <c r="Q380" s="403">
        <v>1742</v>
      </c>
      <c r="R380" s="403">
        <v>1742</v>
      </c>
      <c r="S380" s="403">
        <v>1741</v>
      </c>
      <c r="T380" s="403">
        <v>1740</v>
      </c>
      <c r="U380" s="403">
        <v>1741</v>
      </c>
      <c r="AC380" s="176">
        <f>+AE380+AF380+AH380+AJ380+AL380+AN380+AP380+AR380+AT380+AV380+AX380+AZ380+BB380</f>
        <v>2879729</v>
      </c>
      <c r="AD380" s="177">
        <f>+AG380+AI380+AK380+AM380+AO380+AQ380+AS380+AU380+AW380+AY380+BA380+BC380</f>
        <v>0</v>
      </c>
      <c r="AE380" s="234">
        <v>2879729</v>
      </c>
      <c r="AF380" s="178"/>
      <c r="AG380" s="235"/>
      <c r="AH380" s="178"/>
      <c r="AI380" s="235"/>
      <c r="AJ380" s="178"/>
      <c r="AK380" s="236"/>
      <c r="AL380" s="178"/>
      <c r="AM380" s="238"/>
      <c r="AN380" s="178"/>
      <c r="AO380" s="238"/>
      <c r="AP380" s="178"/>
      <c r="AQ380" s="237"/>
      <c r="AR380" s="178"/>
      <c r="AS380" s="237"/>
      <c r="AT380" s="178"/>
      <c r="AU380" s="237"/>
      <c r="AV380" s="178"/>
      <c r="AW380" s="237"/>
      <c r="AX380" s="178"/>
      <c r="AY380" s="237"/>
      <c r="AZ380" s="178"/>
      <c r="BA380" s="237"/>
      <c r="BB380" s="178"/>
      <c r="BC380" s="84"/>
      <c r="BD380" s="204">
        <f t="shared" si="76"/>
        <v>0</v>
      </c>
      <c r="BE380" s="175">
        <f t="shared" si="77"/>
        <v>0</v>
      </c>
      <c r="BH380" s="181">
        <f>+BK380-AC380</f>
        <v>-2879729</v>
      </c>
      <c r="BI380" s="181">
        <f>+BL380-AD380</f>
        <v>0</v>
      </c>
      <c r="BJ380" s="208"/>
      <c r="BK380" s="181"/>
      <c r="BL380" s="181"/>
    </row>
    <row r="381" spans="1:64" ht="60" customHeight="1" x14ac:dyDescent="0.25">
      <c r="A381" s="708"/>
      <c r="B381" s="703"/>
      <c r="C381" s="752"/>
      <c r="D381" s="326" t="s">
        <v>806</v>
      </c>
      <c r="E381" s="280" t="s">
        <v>641</v>
      </c>
      <c r="F381" s="442">
        <f t="shared" ref="F381:F383" si="83">SUM(J381:U381)</f>
        <v>8950</v>
      </c>
      <c r="G381" s="403">
        <v>8950</v>
      </c>
      <c r="H381" s="403">
        <v>8950</v>
      </c>
      <c r="I381" s="403">
        <v>8950</v>
      </c>
      <c r="J381" s="445">
        <v>746</v>
      </c>
      <c r="K381" s="445">
        <v>746</v>
      </c>
      <c r="L381" s="445">
        <v>746</v>
      </c>
      <c r="M381" s="445">
        <v>746</v>
      </c>
      <c r="N381" s="445">
        <v>746</v>
      </c>
      <c r="O381" s="445">
        <v>746</v>
      </c>
      <c r="P381" s="445">
        <v>746</v>
      </c>
      <c r="Q381" s="445">
        <v>746</v>
      </c>
      <c r="R381" s="445">
        <v>746</v>
      </c>
      <c r="S381" s="445">
        <v>746</v>
      </c>
      <c r="T381" s="445">
        <v>745</v>
      </c>
      <c r="U381" s="445">
        <v>745</v>
      </c>
      <c r="AC381" s="176"/>
      <c r="AD381" s="177"/>
      <c r="AE381" s="234"/>
      <c r="AF381" s="178"/>
      <c r="AG381" s="235"/>
      <c r="AH381" s="178"/>
      <c r="AI381" s="235"/>
      <c r="AJ381" s="178"/>
      <c r="AK381" s="236"/>
      <c r="AL381" s="178"/>
      <c r="AM381" s="238"/>
      <c r="AN381" s="178"/>
      <c r="AO381" s="238"/>
      <c r="AP381" s="178"/>
      <c r="AQ381" s="237"/>
      <c r="AR381" s="178"/>
      <c r="AS381" s="237"/>
      <c r="AT381" s="178"/>
      <c r="AU381" s="237"/>
      <c r="AV381" s="178"/>
      <c r="AW381" s="237"/>
      <c r="AX381" s="178"/>
      <c r="AY381" s="237"/>
      <c r="AZ381" s="178"/>
      <c r="BA381" s="237"/>
      <c r="BB381" s="178"/>
      <c r="BC381" s="84"/>
      <c r="BD381" s="204">
        <f t="shared" si="76"/>
        <v>0</v>
      </c>
      <c r="BE381" s="175" t="e">
        <f t="shared" si="77"/>
        <v>#DIV/0!</v>
      </c>
      <c r="BF381" s="274"/>
      <c r="BG381" s="193"/>
      <c r="BH381" s="169"/>
      <c r="BI381" s="169"/>
    </row>
    <row r="382" spans="1:64" ht="60" customHeight="1" x14ac:dyDescent="0.25">
      <c r="A382" s="708"/>
      <c r="B382" s="703"/>
      <c r="C382" s="752"/>
      <c r="D382" s="327" t="s">
        <v>633</v>
      </c>
      <c r="E382" s="280" t="s">
        <v>101</v>
      </c>
      <c r="F382" s="442">
        <f t="shared" si="83"/>
        <v>1965</v>
      </c>
      <c r="G382" s="403">
        <v>1965</v>
      </c>
      <c r="H382" s="403">
        <v>1965</v>
      </c>
      <c r="I382" s="403">
        <v>1965</v>
      </c>
      <c r="J382" s="445">
        <v>164</v>
      </c>
      <c r="K382" s="445">
        <v>164</v>
      </c>
      <c r="L382" s="445">
        <v>164</v>
      </c>
      <c r="M382" s="445">
        <v>164</v>
      </c>
      <c r="N382" s="445">
        <v>164</v>
      </c>
      <c r="O382" s="445">
        <v>164</v>
      </c>
      <c r="P382" s="445">
        <v>164</v>
      </c>
      <c r="Q382" s="445">
        <v>164</v>
      </c>
      <c r="R382" s="445">
        <v>164</v>
      </c>
      <c r="S382" s="445">
        <v>163</v>
      </c>
      <c r="T382" s="445">
        <v>163</v>
      </c>
      <c r="U382" s="445">
        <v>163</v>
      </c>
      <c r="AC382" s="176"/>
      <c r="AD382" s="177"/>
      <c r="AE382" s="234"/>
      <c r="AF382" s="178"/>
      <c r="AG382" s="235"/>
      <c r="AH382" s="178"/>
      <c r="AI382" s="235"/>
      <c r="AJ382" s="178"/>
      <c r="AK382" s="236"/>
      <c r="AL382" s="178"/>
      <c r="AM382" s="238"/>
      <c r="AN382" s="178"/>
      <c r="AO382" s="238"/>
      <c r="AP382" s="178"/>
      <c r="AQ382" s="237"/>
      <c r="AR382" s="178"/>
      <c r="AS382" s="237"/>
      <c r="AT382" s="178"/>
      <c r="AU382" s="237"/>
      <c r="AV382" s="178"/>
      <c r="AW382" s="237"/>
      <c r="AX382" s="178"/>
      <c r="AY382" s="237"/>
      <c r="AZ382" s="178"/>
      <c r="BA382" s="237"/>
      <c r="BB382" s="178"/>
      <c r="BC382" s="84"/>
      <c r="BD382" s="204">
        <f t="shared" si="76"/>
        <v>0</v>
      </c>
      <c r="BE382" s="175" t="e">
        <f t="shared" si="77"/>
        <v>#DIV/0!</v>
      </c>
      <c r="BH382" s="169"/>
      <c r="BI382" s="169"/>
    </row>
    <row r="383" spans="1:64" ht="60" customHeight="1" x14ac:dyDescent="0.25">
      <c r="A383" s="708"/>
      <c r="B383" s="704"/>
      <c r="C383" s="753"/>
      <c r="D383" s="327" t="s">
        <v>634</v>
      </c>
      <c r="E383" s="280" t="s">
        <v>101</v>
      </c>
      <c r="F383" s="442">
        <f t="shared" si="83"/>
        <v>9985</v>
      </c>
      <c r="G383" s="403">
        <v>9985</v>
      </c>
      <c r="H383" s="403">
        <v>9985</v>
      </c>
      <c r="I383" s="403">
        <v>9985</v>
      </c>
      <c r="J383" s="445">
        <v>832</v>
      </c>
      <c r="K383" s="445">
        <v>832</v>
      </c>
      <c r="L383" s="445">
        <v>832</v>
      </c>
      <c r="M383" s="445">
        <v>832</v>
      </c>
      <c r="N383" s="445">
        <v>832</v>
      </c>
      <c r="O383" s="445">
        <v>832</v>
      </c>
      <c r="P383" s="445">
        <v>832</v>
      </c>
      <c r="Q383" s="445">
        <v>832</v>
      </c>
      <c r="R383" s="445">
        <v>832</v>
      </c>
      <c r="S383" s="445">
        <v>832</v>
      </c>
      <c r="T383" s="445">
        <v>832</v>
      </c>
      <c r="U383" s="445">
        <v>833</v>
      </c>
      <c r="AC383" s="176"/>
      <c r="AD383" s="177"/>
      <c r="AE383" s="234"/>
      <c r="AF383" s="178"/>
      <c r="AG383" s="235"/>
      <c r="AH383" s="178"/>
      <c r="AI383" s="235"/>
      <c r="AJ383" s="178"/>
      <c r="AK383" s="236"/>
      <c r="AL383" s="178"/>
      <c r="AM383" s="238"/>
      <c r="AN383" s="178"/>
      <c r="AO383" s="238"/>
      <c r="AP383" s="178"/>
      <c r="AQ383" s="237"/>
      <c r="AR383" s="178"/>
      <c r="AS383" s="237"/>
      <c r="AT383" s="178"/>
      <c r="AU383" s="237"/>
      <c r="AV383" s="178"/>
      <c r="AW383" s="237"/>
      <c r="AX383" s="178"/>
      <c r="AY383" s="237"/>
      <c r="AZ383" s="178"/>
      <c r="BA383" s="237"/>
      <c r="BB383" s="178"/>
      <c r="BC383" s="84"/>
      <c r="BD383" s="204">
        <f t="shared" si="76"/>
        <v>0</v>
      </c>
      <c r="BE383" s="175" t="e">
        <f t="shared" si="77"/>
        <v>#DIV/0!</v>
      </c>
      <c r="BH383" s="169"/>
      <c r="BI383" s="169"/>
    </row>
    <row r="384" spans="1:64" ht="60" customHeight="1" x14ac:dyDescent="0.25">
      <c r="A384" s="708"/>
      <c r="B384" s="709" t="s">
        <v>787</v>
      </c>
      <c r="C384" s="723" t="s">
        <v>851</v>
      </c>
      <c r="D384" s="729"/>
      <c r="E384" s="730"/>
      <c r="F384" s="422">
        <f>+F385+F389+F387</f>
        <v>1636</v>
      </c>
      <c r="G384" s="421">
        <v>2716</v>
      </c>
      <c r="H384" s="421">
        <v>2716</v>
      </c>
      <c r="I384" s="421">
        <v>2716</v>
      </c>
      <c r="J384" s="444">
        <v>136</v>
      </c>
      <c r="K384" s="444">
        <v>136</v>
      </c>
      <c r="L384" s="444">
        <v>136</v>
      </c>
      <c r="M384" s="444">
        <v>136</v>
      </c>
      <c r="N384" s="444">
        <v>136</v>
      </c>
      <c r="O384" s="444">
        <v>136</v>
      </c>
      <c r="P384" s="444">
        <v>136</v>
      </c>
      <c r="Q384" s="444">
        <v>136</v>
      </c>
      <c r="R384" s="444">
        <v>136</v>
      </c>
      <c r="S384" s="444">
        <v>136</v>
      </c>
      <c r="T384" s="444">
        <v>136</v>
      </c>
      <c r="U384" s="444">
        <v>140</v>
      </c>
      <c r="AC384" s="176"/>
      <c r="AD384" s="177"/>
      <c r="AE384" s="234"/>
      <c r="AF384" s="178"/>
      <c r="AG384" s="235"/>
      <c r="AH384" s="178"/>
      <c r="AI384" s="235"/>
      <c r="AJ384" s="178"/>
      <c r="AK384" s="236"/>
      <c r="AL384" s="178"/>
      <c r="AM384" s="238"/>
      <c r="AN384" s="178"/>
      <c r="AO384" s="238"/>
      <c r="AP384" s="178"/>
      <c r="AQ384" s="237"/>
      <c r="AR384" s="178"/>
      <c r="AS384" s="237"/>
      <c r="AT384" s="178"/>
      <c r="AU384" s="237"/>
      <c r="AV384" s="178"/>
      <c r="AW384" s="237"/>
      <c r="AX384" s="178"/>
      <c r="AY384" s="237"/>
      <c r="AZ384" s="178"/>
      <c r="BA384" s="237"/>
      <c r="BB384" s="178"/>
      <c r="BC384" s="84"/>
      <c r="BD384" s="204">
        <f t="shared" si="76"/>
        <v>0</v>
      </c>
      <c r="BE384" s="175" t="e">
        <f t="shared" si="77"/>
        <v>#DIV/0!</v>
      </c>
      <c r="BH384" s="169"/>
      <c r="BI384" s="169"/>
    </row>
    <row r="385" spans="1:65" ht="60" customHeight="1" x14ac:dyDescent="0.25">
      <c r="A385" s="708"/>
      <c r="B385" s="710"/>
      <c r="C385" s="715" t="s">
        <v>149</v>
      </c>
      <c r="D385" s="404" t="s">
        <v>439</v>
      </c>
      <c r="E385" s="404"/>
      <c r="F385" s="442">
        <f t="shared" ref="F385" si="84">+F386</f>
        <v>1500</v>
      </c>
      <c r="G385" s="403">
        <v>1500</v>
      </c>
      <c r="H385" s="403">
        <v>1500</v>
      </c>
      <c r="I385" s="403">
        <v>1500</v>
      </c>
      <c r="J385" s="405">
        <v>125</v>
      </c>
      <c r="K385" s="405">
        <v>125</v>
      </c>
      <c r="L385" s="405">
        <v>125</v>
      </c>
      <c r="M385" s="405">
        <v>125</v>
      </c>
      <c r="N385" s="405">
        <v>125</v>
      </c>
      <c r="O385" s="405">
        <v>125</v>
      </c>
      <c r="P385" s="405">
        <v>125</v>
      </c>
      <c r="Q385" s="405">
        <v>125</v>
      </c>
      <c r="R385" s="405">
        <v>125</v>
      </c>
      <c r="S385" s="405">
        <v>125</v>
      </c>
      <c r="T385" s="405">
        <v>125</v>
      </c>
      <c r="U385" s="405">
        <v>125</v>
      </c>
      <c r="V385" s="109"/>
      <c r="W385" s="109"/>
      <c r="X385" s="109"/>
      <c r="Y385" s="109"/>
      <c r="Z385" s="109"/>
      <c r="AC385" s="176">
        <f>+AE385+AF385+AH385+AJ385+AL385+AN385+AP385+AR385+AT385+AV385+AX385+AZ385+BB385</f>
        <v>955983</v>
      </c>
      <c r="AD385" s="177">
        <f>+AG385+AI385+AK385+AM385+AO385+AQ385+AS385+AU385+AW385+AY385+BA385+BC385</f>
        <v>0</v>
      </c>
      <c r="AE385" s="234">
        <v>955983</v>
      </c>
      <c r="AF385" s="178"/>
      <c r="AG385" s="235"/>
      <c r="AH385" s="178"/>
      <c r="AI385" s="235"/>
      <c r="AJ385" s="178"/>
      <c r="AK385" s="236"/>
      <c r="AL385" s="178"/>
      <c r="AM385" s="238"/>
      <c r="AN385" s="178"/>
      <c r="AO385" s="238"/>
      <c r="AP385" s="178"/>
      <c r="AQ385" s="237"/>
      <c r="AR385" s="178"/>
      <c r="AS385" s="237"/>
      <c r="AT385" s="178"/>
      <c r="AU385" s="237"/>
      <c r="AV385" s="178"/>
      <c r="AW385" s="237"/>
      <c r="AX385" s="178"/>
      <c r="AY385" s="237"/>
      <c r="AZ385" s="178"/>
      <c r="BA385" s="237"/>
      <c r="BB385" s="178"/>
      <c r="BC385" s="84"/>
      <c r="BD385" s="204">
        <f t="shared" si="76"/>
        <v>0</v>
      </c>
      <c r="BE385" s="175">
        <f t="shared" si="77"/>
        <v>0</v>
      </c>
      <c r="BH385" s="181">
        <f>+BK385-AC385</f>
        <v>-955983</v>
      </c>
      <c r="BI385" s="181">
        <f>+BL385-AD385</f>
        <v>0</v>
      </c>
      <c r="BJ385" s="208"/>
      <c r="BK385" s="181"/>
      <c r="BL385" s="181"/>
    </row>
    <row r="386" spans="1:65" ht="60" customHeight="1" x14ac:dyDescent="0.25">
      <c r="A386" s="708"/>
      <c r="B386" s="710"/>
      <c r="C386" s="715"/>
      <c r="D386" s="32" t="s">
        <v>471</v>
      </c>
      <c r="E386" s="9" t="s">
        <v>101</v>
      </c>
      <c r="F386" s="442">
        <f t="shared" ref="F386" si="85">SUM(J386:U386)</f>
        <v>1500</v>
      </c>
      <c r="G386" s="405">
        <v>1500</v>
      </c>
      <c r="H386" s="403">
        <v>1500</v>
      </c>
      <c r="I386" s="405">
        <v>1500</v>
      </c>
      <c r="J386" s="445">
        <v>125</v>
      </c>
      <c r="K386" s="445">
        <v>125</v>
      </c>
      <c r="L386" s="445">
        <v>125</v>
      </c>
      <c r="M386" s="445">
        <v>125</v>
      </c>
      <c r="N386" s="445">
        <v>125</v>
      </c>
      <c r="O386" s="445">
        <v>125</v>
      </c>
      <c r="P386" s="445">
        <v>125</v>
      </c>
      <c r="Q386" s="445">
        <v>125</v>
      </c>
      <c r="R386" s="445">
        <v>125</v>
      </c>
      <c r="S386" s="445">
        <v>125</v>
      </c>
      <c r="T386" s="445">
        <v>125</v>
      </c>
      <c r="U386" s="445">
        <v>125</v>
      </c>
      <c r="AC386" s="176"/>
      <c r="AD386" s="177"/>
      <c r="AE386" s="234"/>
      <c r="AF386" s="178"/>
      <c r="AG386" s="235"/>
      <c r="AH386" s="178"/>
      <c r="AI386" s="235"/>
      <c r="AJ386" s="178"/>
      <c r="AK386" s="236"/>
      <c r="AL386" s="178"/>
      <c r="AM386" s="238"/>
      <c r="AN386" s="178"/>
      <c r="AO386" s="238"/>
      <c r="AP386" s="178"/>
      <c r="AQ386" s="237"/>
      <c r="AR386" s="178"/>
      <c r="AS386" s="237"/>
      <c r="AT386" s="178"/>
      <c r="AU386" s="237"/>
      <c r="AV386" s="178"/>
      <c r="AW386" s="237"/>
      <c r="AX386" s="178"/>
      <c r="AY386" s="237"/>
      <c r="AZ386" s="178"/>
      <c r="BA386" s="237"/>
      <c r="BB386" s="178"/>
      <c r="BC386" s="84"/>
      <c r="BD386" s="204">
        <f t="shared" si="76"/>
        <v>0</v>
      </c>
      <c r="BE386" s="175" t="e">
        <f t="shared" si="77"/>
        <v>#DIV/0!</v>
      </c>
      <c r="BF386" s="193"/>
      <c r="BH386" s="169"/>
      <c r="BI386" s="169"/>
    </row>
    <row r="387" spans="1:65" ht="60" customHeight="1" x14ac:dyDescent="0.25">
      <c r="A387" s="708"/>
      <c r="B387" s="710"/>
      <c r="C387" s="754" t="s">
        <v>793</v>
      </c>
      <c r="D387" s="404" t="s">
        <v>439</v>
      </c>
      <c r="E387" s="404"/>
      <c r="F387" s="442">
        <f>+F388</f>
        <v>16</v>
      </c>
      <c r="G387" s="405">
        <v>16</v>
      </c>
      <c r="H387" s="405">
        <v>16</v>
      </c>
      <c r="I387" s="405">
        <v>16</v>
      </c>
      <c r="J387" s="405">
        <v>1</v>
      </c>
      <c r="K387" s="405">
        <v>1</v>
      </c>
      <c r="L387" s="405">
        <v>1</v>
      </c>
      <c r="M387" s="405">
        <v>1</v>
      </c>
      <c r="N387" s="405">
        <v>1</v>
      </c>
      <c r="O387" s="405">
        <v>1</v>
      </c>
      <c r="P387" s="405">
        <v>1</v>
      </c>
      <c r="Q387" s="405">
        <v>1</v>
      </c>
      <c r="R387" s="405">
        <v>1</v>
      </c>
      <c r="S387" s="405">
        <v>1</v>
      </c>
      <c r="T387" s="405">
        <v>1</v>
      </c>
      <c r="U387" s="405">
        <v>5</v>
      </c>
      <c r="AC387" s="176"/>
      <c r="AD387" s="177"/>
      <c r="AE387" s="234"/>
      <c r="AF387" s="178"/>
      <c r="AG387" s="235"/>
      <c r="AH387" s="178"/>
      <c r="AI387" s="235"/>
      <c r="AJ387" s="178"/>
      <c r="AK387" s="236"/>
      <c r="AL387" s="178"/>
      <c r="AM387" s="238"/>
      <c r="AN387" s="178"/>
      <c r="AO387" s="238"/>
      <c r="AP387" s="178"/>
      <c r="AQ387" s="237"/>
      <c r="AR387" s="178"/>
      <c r="AS387" s="237"/>
      <c r="AT387" s="178"/>
      <c r="AU387" s="237"/>
      <c r="AV387" s="178"/>
      <c r="AW387" s="237"/>
      <c r="AX387" s="178"/>
      <c r="AY387" s="237"/>
      <c r="AZ387" s="178"/>
      <c r="BA387" s="237"/>
      <c r="BB387" s="178"/>
      <c r="BC387" s="84"/>
      <c r="BD387" s="204"/>
      <c r="BE387" s="175"/>
      <c r="BF387" s="193"/>
      <c r="BH387" s="181">
        <f>+BK387-AC387</f>
        <v>0</v>
      </c>
      <c r="BI387" s="181">
        <f>+BL387-AD387</f>
        <v>0</v>
      </c>
      <c r="BJ387" s="208"/>
      <c r="BK387" s="181"/>
      <c r="BL387" s="181"/>
    </row>
    <row r="388" spans="1:65" ht="60" customHeight="1" x14ac:dyDescent="0.25">
      <c r="A388" s="708"/>
      <c r="B388" s="710"/>
      <c r="C388" s="754"/>
      <c r="D388" s="325" t="s">
        <v>873</v>
      </c>
      <c r="E388" s="9" t="s">
        <v>101</v>
      </c>
      <c r="F388" s="442">
        <f>SUM(J388:U388)</f>
        <v>16</v>
      </c>
      <c r="G388" s="405">
        <v>16</v>
      </c>
      <c r="H388" s="405">
        <v>16</v>
      </c>
      <c r="I388" s="405">
        <v>16</v>
      </c>
      <c r="J388" s="445">
        <v>1</v>
      </c>
      <c r="K388" s="445">
        <v>1</v>
      </c>
      <c r="L388" s="445">
        <v>1</v>
      </c>
      <c r="M388" s="445">
        <v>1</v>
      </c>
      <c r="N388" s="445">
        <v>1</v>
      </c>
      <c r="O388" s="445">
        <v>1</v>
      </c>
      <c r="P388" s="445">
        <v>1</v>
      </c>
      <c r="Q388" s="445">
        <v>1</v>
      </c>
      <c r="R388" s="445">
        <v>1</v>
      </c>
      <c r="S388" s="445">
        <v>1</v>
      </c>
      <c r="T388" s="445">
        <v>1</v>
      </c>
      <c r="U388" s="445">
        <v>5</v>
      </c>
      <c r="AC388" s="176"/>
      <c r="AD388" s="177"/>
      <c r="AE388" s="234"/>
      <c r="AF388" s="178"/>
      <c r="AG388" s="235"/>
      <c r="AH388" s="178"/>
      <c r="AI388" s="235"/>
      <c r="AJ388" s="178"/>
      <c r="AK388" s="236"/>
      <c r="AL388" s="178"/>
      <c r="AM388" s="238"/>
      <c r="AN388" s="178"/>
      <c r="AO388" s="238"/>
      <c r="AP388" s="178"/>
      <c r="AQ388" s="237"/>
      <c r="AR388" s="178"/>
      <c r="AS388" s="237"/>
      <c r="AT388" s="178"/>
      <c r="AU388" s="237"/>
      <c r="AV388" s="178"/>
      <c r="AW388" s="237"/>
      <c r="AX388" s="178"/>
      <c r="AY388" s="237"/>
      <c r="AZ388" s="178"/>
      <c r="BA388" s="237"/>
      <c r="BB388" s="178"/>
      <c r="BC388" s="84"/>
      <c r="BD388" s="204"/>
      <c r="BE388" s="175"/>
      <c r="BF388" s="193"/>
      <c r="BH388" s="169"/>
      <c r="BI388" s="169"/>
    </row>
    <row r="389" spans="1:65" ht="60" customHeight="1" x14ac:dyDescent="0.25">
      <c r="A389" s="708"/>
      <c r="B389" s="710"/>
      <c r="C389" s="755" t="s">
        <v>794</v>
      </c>
      <c r="D389" s="404" t="s">
        <v>439</v>
      </c>
      <c r="E389" s="404"/>
      <c r="F389" s="442">
        <f t="shared" ref="F389" si="86">+F390</f>
        <v>120</v>
      </c>
      <c r="G389" s="403">
        <v>1200</v>
      </c>
      <c r="H389" s="403">
        <v>1200</v>
      </c>
      <c r="I389" s="403">
        <v>1200</v>
      </c>
      <c r="J389" s="405">
        <v>10</v>
      </c>
      <c r="K389" s="405">
        <v>10</v>
      </c>
      <c r="L389" s="405">
        <v>10</v>
      </c>
      <c r="M389" s="405">
        <v>10</v>
      </c>
      <c r="N389" s="405">
        <v>10</v>
      </c>
      <c r="O389" s="405">
        <v>10</v>
      </c>
      <c r="P389" s="405">
        <v>10</v>
      </c>
      <c r="Q389" s="405">
        <v>10</v>
      </c>
      <c r="R389" s="405">
        <v>10</v>
      </c>
      <c r="S389" s="405">
        <v>10</v>
      </c>
      <c r="T389" s="405">
        <v>10</v>
      </c>
      <c r="U389" s="405">
        <v>10</v>
      </c>
      <c r="AC389" s="176">
        <f>+AE389+AF389+AH389+AJ389+AL389+AN389+AP389+AR389+AT389+AV389+AX389+AZ389+BB389</f>
        <v>0</v>
      </c>
      <c r="AD389" s="177">
        <f>+AG389+AI389+AK389+AM389+AO389+AQ389+AS389+AU389+AW389+AY389+BA389+BC389</f>
        <v>0</v>
      </c>
      <c r="AE389" s="234">
        <v>0</v>
      </c>
      <c r="AF389" s="178"/>
      <c r="AG389" s="235"/>
      <c r="AH389" s="178"/>
      <c r="AI389" s="235"/>
      <c r="AJ389" s="178"/>
      <c r="AK389" s="236"/>
      <c r="AL389" s="178"/>
      <c r="AM389" s="238"/>
      <c r="AN389" s="178"/>
      <c r="AO389" s="238"/>
      <c r="AP389" s="178"/>
      <c r="AQ389" s="237"/>
      <c r="AR389" s="178"/>
      <c r="AS389" s="237"/>
      <c r="AT389" s="178"/>
      <c r="AU389" s="237"/>
      <c r="AV389" s="178"/>
      <c r="AW389" s="237"/>
      <c r="AX389" s="178"/>
      <c r="AY389" s="237"/>
      <c r="AZ389" s="178"/>
      <c r="BA389" s="237"/>
      <c r="BB389" s="178"/>
      <c r="BC389" s="84"/>
      <c r="BD389" s="204">
        <f t="shared" si="76"/>
        <v>0</v>
      </c>
      <c r="BE389" s="175" t="e">
        <f t="shared" si="77"/>
        <v>#DIV/0!</v>
      </c>
      <c r="BH389" s="181">
        <f>+BK389-AC389</f>
        <v>0</v>
      </c>
      <c r="BI389" s="181">
        <f>+BL389-AD389</f>
        <v>0</v>
      </c>
      <c r="BJ389" s="208"/>
      <c r="BK389" s="181"/>
      <c r="BL389" s="181"/>
    </row>
    <row r="390" spans="1:65" ht="60" customHeight="1" x14ac:dyDescent="0.25">
      <c r="A390" s="708"/>
      <c r="B390" s="711"/>
      <c r="C390" s="755"/>
      <c r="D390" s="62" t="s">
        <v>808</v>
      </c>
      <c r="E390" s="9" t="s">
        <v>60</v>
      </c>
      <c r="F390" s="442">
        <f>SUM(J390:U390)</f>
        <v>120</v>
      </c>
      <c r="G390" s="405">
        <v>1200</v>
      </c>
      <c r="H390" s="405">
        <v>1200</v>
      </c>
      <c r="I390" s="405">
        <v>1200</v>
      </c>
      <c r="J390" s="445">
        <v>10</v>
      </c>
      <c r="K390" s="445">
        <v>10</v>
      </c>
      <c r="L390" s="445">
        <v>10</v>
      </c>
      <c r="M390" s="445">
        <v>10</v>
      </c>
      <c r="N390" s="445">
        <v>10</v>
      </c>
      <c r="O390" s="445">
        <v>10</v>
      </c>
      <c r="P390" s="445">
        <v>10</v>
      </c>
      <c r="Q390" s="445">
        <v>10</v>
      </c>
      <c r="R390" s="445">
        <v>10</v>
      </c>
      <c r="S390" s="445">
        <v>10</v>
      </c>
      <c r="T390" s="445">
        <v>10</v>
      </c>
      <c r="U390" s="445">
        <v>10</v>
      </c>
      <c r="AC390" s="176"/>
      <c r="AD390" s="177"/>
      <c r="AE390" s="234"/>
      <c r="AF390" s="178"/>
      <c r="AG390" s="235"/>
      <c r="AH390" s="178"/>
      <c r="AI390" s="235"/>
      <c r="AJ390" s="178"/>
      <c r="AK390" s="236"/>
      <c r="AL390" s="178"/>
      <c r="AM390" s="238"/>
      <c r="AN390" s="178"/>
      <c r="AO390" s="238"/>
      <c r="AP390" s="178"/>
      <c r="AQ390" s="237"/>
      <c r="AR390" s="178"/>
      <c r="AS390" s="237"/>
      <c r="AT390" s="178"/>
      <c r="AU390" s="237"/>
      <c r="AV390" s="178"/>
      <c r="AW390" s="237"/>
      <c r="AX390" s="178"/>
      <c r="AY390" s="237"/>
      <c r="AZ390" s="178"/>
      <c r="BA390" s="237"/>
      <c r="BB390" s="178"/>
      <c r="BC390" s="84"/>
      <c r="BD390" s="204">
        <f t="shared" si="76"/>
        <v>0</v>
      </c>
      <c r="BE390" s="175" t="e">
        <f t="shared" si="77"/>
        <v>#DIV/0!</v>
      </c>
      <c r="BH390" s="169"/>
      <c r="BI390" s="169"/>
    </row>
    <row r="391" spans="1:65" ht="60" customHeight="1" x14ac:dyDescent="0.25">
      <c r="A391" s="708"/>
      <c r="B391" s="709" t="s">
        <v>788</v>
      </c>
      <c r="C391" s="723" t="s">
        <v>851</v>
      </c>
      <c r="D391" s="729"/>
      <c r="E391" s="730"/>
      <c r="F391" s="422">
        <f>+F392+F394</f>
        <v>3550</v>
      </c>
      <c r="G391" s="421">
        <v>3550</v>
      </c>
      <c r="H391" s="421">
        <v>3550</v>
      </c>
      <c r="I391" s="421">
        <v>3550</v>
      </c>
      <c r="J391" s="444">
        <v>296</v>
      </c>
      <c r="K391" s="444">
        <v>296</v>
      </c>
      <c r="L391" s="444">
        <v>296</v>
      </c>
      <c r="M391" s="444">
        <v>296</v>
      </c>
      <c r="N391" s="444">
        <v>296</v>
      </c>
      <c r="O391" s="444">
        <v>296</v>
      </c>
      <c r="P391" s="444">
        <v>296</v>
      </c>
      <c r="Q391" s="444">
        <v>296</v>
      </c>
      <c r="R391" s="444">
        <v>296</v>
      </c>
      <c r="S391" s="444">
        <v>296</v>
      </c>
      <c r="T391" s="444">
        <v>295</v>
      </c>
      <c r="U391" s="444">
        <v>295</v>
      </c>
      <c r="V391" s="44">
        <v>3000700</v>
      </c>
      <c r="Y391" s="5" t="s">
        <v>472</v>
      </c>
      <c r="AC391" s="176"/>
      <c r="AD391" s="177"/>
      <c r="AE391" s="234"/>
      <c r="AF391" s="178"/>
      <c r="AG391" s="179"/>
      <c r="AH391" s="178"/>
      <c r="AI391" s="179"/>
      <c r="AJ391" s="178"/>
      <c r="AK391" s="179"/>
      <c r="AL391" s="178"/>
      <c r="AM391" s="238"/>
      <c r="AN391" s="178"/>
      <c r="AO391" s="238"/>
      <c r="AP391" s="178"/>
      <c r="AQ391" s="84"/>
      <c r="AR391" s="178"/>
      <c r="AS391" s="84"/>
      <c r="AT391" s="178"/>
      <c r="AU391" s="84"/>
      <c r="AV391" s="178"/>
      <c r="AW391" s="84"/>
      <c r="AX391" s="178"/>
      <c r="AY391" s="84"/>
      <c r="AZ391" s="178"/>
      <c r="BA391" s="84"/>
      <c r="BB391" s="178"/>
      <c r="BC391" s="84"/>
      <c r="BD391" s="204">
        <f t="shared" si="76"/>
        <v>0</v>
      </c>
      <c r="BE391" s="175" t="e">
        <f t="shared" si="77"/>
        <v>#DIV/0!</v>
      </c>
      <c r="BH391" s="169"/>
      <c r="BI391" s="169"/>
    </row>
    <row r="392" spans="1:65" ht="60" customHeight="1" x14ac:dyDescent="0.25">
      <c r="A392" s="708"/>
      <c r="B392" s="710"/>
      <c r="C392" s="759" t="s">
        <v>795</v>
      </c>
      <c r="D392" s="410" t="s">
        <v>439</v>
      </c>
      <c r="E392" s="412"/>
      <c r="F392" s="442">
        <f t="shared" ref="F392" si="87">+F393</f>
        <v>1450</v>
      </c>
      <c r="G392" s="403">
        <v>1450</v>
      </c>
      <c r="H392" s="403">
        <v>1450</v>
      </c>
      <c r="I392" s="403">
        <v>1450</v>
      </c>
      <c r="J392" s="405">
        <v>121</v>
      </c>
      <c r="K392" s="405">
        <v>121</v>
      </c>
      <c r="L392" s="405">
        <v>121</v>
      </c>
      <c r="M392" s="405">
        <v>121</v>
      </c>
      <c r="N392" s="405">
        <v>121</v>
      </c>
      <c r="O392" s="405">
        <v>121</v>
      </c>
      <c r="P392" s="405">
        <v>121</v>
      </c>
      <c r="Q392" s="405">
        <v>121</v>
      </c>
      <c r="R392" s="405">
        <v>121</v>
      </c>
      <c r="S392" s="405">
        <v>121</v>
      </c>
      <c r="T392" s="405">
        <v>120</v>
      </c>
      <c r="U392" s="405">
        <v>120</v>
      </c>
      <c r="V392" s="44">
        <v>3000881</v>
      </c>
      <c r="Y392" s="5" t="s">
        <v>473</v>
      </c>
      <c r="AC392" s="176">
        <f>+AE392+AF392+AH392+AJ392+AL392+AN392+AP392+AR392+AT392+AV392+AX392+AZ392+BB392</f>
        <v>179671</v>
      </c>
      <c r="AD392" s="177">
        <f>+AG392+AI392+AK392+AM392+AO392+AQ392+AS392+AU392+AW392+AY392+BA392+BC392</f>
        <v>0</v>
      </c>
      <c r="AE392" s="234">
        <v>179671</v>
      </c>
      <c r="AF392" s="178"/>
      <c r="AG392" s="235"/>
      <c r="AH392" s="178"/>
      <c r="AI392" s="235"/>
      <c r="AJ392" s="178"/>
      <c r="AK392" s="236"/>
      <c r="AL392" s="178"/>
      <c r="AM392" s="238"/>
      <c r="AN392" s="178"/>
      <c r="AO392" s="238"/>
      <c r="AP392" s="178"/>
      <c r="AQ392" s="237"/>
      <c r="AR392" s="178"/>
      <c r="AS392" s="237"/>
      <c r="AT392" s="178"/>
      <c r="AU392" s="237"/>
      <c r="AV392" s="178"/>
      <c r="AW392" s="237"/>
      <c r="AX392" s="178"/>
      <c r="AY392" s="237"/>
      <c r="AZ392" s="178"/>
      <c r="BA392" s="237"/>
      <c r="BB392" s="178"/>
      <c r="BC392" s="84"/>
      <c r="BD392" s="204">
        <f t="shared" si="76"/>
        <v>0</v>
      </c>
      <c r="BE392" s="175">
        <f t="shared" si="77"/>
        <v>0</v>
      </c>
      <c r="BH392" s="181">
        <f>+BK392-AC392</f>
        <v>-179671</v>
      </c>
      <c r="BI392" s="181">
        <f>+BL392-AD392</f>
        <v>0</v>
      </c>
      <c r="BJ392" s="208"/>
      <c r="BK392" s="181"/>
      <c r="BL392" s="181"/>
    </row>
    <row r="393" spans="1:65" ht="60" customHeight="1" x14ac:dyDescent="0.25">
      <c r="A393" s="708"/>
      <c r="B393" s="710"/>
      <c r="C393" s="760"/>
      <c r="D393" s="53" t="s">
        <v>807</v>
      </c>
      <c r="E393" s="9" t="s">
        <v>60</v>
      </c>
      <c r="F393" s="442">
        <f>SUM(J393:U393)</f>
        <v>1450</v>
      </c>
      <c r="G393" s="405">
        <v>1450</v>
      </c>
      <c r="H393" s="405">
        <v>1450</v>
      </c>
      <c r="I393" s="405">
        <v>1450</v>
      </c>
      <c r="J393" s="445">
        <v>121</v>
      </c>
      <c r="K393" s="445">
        <v>121</v>
      </c>
      <c r="L393" s="445">
        <v>121</v>
      </c>
      <c r="M393" s="445">
        <v>121</v>
      </c>
      <c r="N393" s="445">
        <v>121</v>
      </c>
      <c r="O393" s="445">
        <v>121</v>
      </c>
      <c r="P393" s="445">
        <v>121</v>
      </c>
      <c r="Q393" s="445">
        <v>121</v>
      </c>
      <c r="R393" s="445">
        <v>121</v>
      </c>
      <c r="S393" s="445">
        <v>121</v>
      </c>
      <c r="T393" s="445">
        <v>120</v>
      </c>
      <c r="U393" s="445">
        <v>120</v>
      </c>
      <c r="Y393" s="44" t="s">
        <v>498</v>
      </c>
      <c r="AC393" s="176"/>
      <c r="AD393" s="177"/>
      <c r="AE393" s="234"/>
      <c r="AF393" s="178"/>
      <c r="AG393" s="235"/>
      <c r="AH393" s="178"/>
      <c r="AI393" s="235"/>
      <c r="AJ393" s="178"/>
      <c r="AK393" s="236"/>
      <c r="AL393" s="178"/>
      <c r="AM393" s="238"/>
      <c r="AN393" s="178"/>
      <c r="AO393" s="238"/>
      <c r="AP393" s="178"/>
      <c r="AQ393" s="237"/>
      <c r="AR393" s="178"/>
      <c r="AS393" s="237"/>
      <c r="AT393" s="178"/>
      <c r="AU393" s="237"/>
      <c r="AV393" s="178"/>
      <c r="AW393" s="237"/>
      <c r="AX393" s="178"/>
      <c r="AY393" s="237"/>
      <c r="AZ393" s="178"/>
      <c r="BA393" s="237"/>
      <c r="BB393" s="178"/>
      <c r="BC393" s="84"/>
      <c r="BD393" s="204">
        <f t="shared" si="76"/>
        <v>0</v>
      </c>
      <c r="BE393" s="175" t="e">
        <f t="shared" si="77"/>
        <v>#DIV/0!</v>
      </c>
      <c r="BH393" s="169"/>
      <c r="BI393" s="169"/>
    </row>
    <row r="394" spans="1:65" ht="45" customHeight="1" x14ac:dyDescent="0.25">
      <c r="A394" s="708"/>
      <c r="B394" s="710"/>
      <c r="C394" s="761" t="s">
        <v>796</v>
      </c>
      <c r="D394" s="410" t="s">
        <v>439</v>
      </c>
      <c r="E394" s="412"/>
      <c r="F394" s="442">
        <f t="shared" ref="F394" si="88">+F395</f>
        <v>2100</v>
      </c>
      <c r="G394" s="403">
        <v>2100</v>
      </c>
      <c r="H394" s="403">
        <v>2100</v>
      </c>
      <c r="I394" s="403">
        <v>2100</v>
      </c>
      <c r="J394" s="405">
        <v>175</v>
      </c>
      <c r="K394" s="405">
        <v>175</v>
      </c>
      <c r="L394" s="405">
        <v>175</v>
      </c>
      <c r="M394" s="405">
        <v>175</v>
      </c>
      <c r="N394" s="405">
        <v>175</v>
      </c>
      <c r="O394" s="405">
        <v>175</v>
      </c>
      <c r="P394" s="405">
        <v>175</v>
      </c>
      <c r="Q394" s="405">
        <v>175</v>
      </c>
      <c r="R394" s="405">
        <v>175</v>
      </c>
      <c r="S394" s="405">
        <v>175</v>
      </c>
      <c r="T394" s="405">
        <v>175</v>
      </c>
      <c r="U394" s="405">
        <v>175</v>
      </c>
      <c r="V394" s="44">
        <v>3000699</v>
      </c>
      <c r="Y394" s="5" t="s">
        <v>525</v>
      </c>
      <c r="AA394" s="183" t="s">
        <v>17</v>
      </c>
      <c r="AB394" s="184">
        <f>SUM(AC365:AC396)</f>
        <v>5363269</v>
      </c>
      <c r="AC394" s="176">
        <f>+AE394+AF394+AH394+AJ394+AL394+AN394+AP394+AR394+AT394+AV394+AX394+AZ394+BB394</f>
        <v>327954</v>
      </c>
      <c r="AD394" s="177">
        <f>+AG394+AI394+AK394+AM394+AO394+AQ394+AS394+AU394+AW394+AY394+BA394+BC394</f>
        <v>0</v>
      </c>
      <c r="AE394" s="234">
        <v>327954</v>
      </c>
      <c r="AF394" s="178"/>
      <c r="AG394" s="235"/>
      <c r="AH394" s="178"/>
      <c r="AI394" s="235"/>
      <c r="AJ394" s="178"/>
      <c r="AK394" s="236"/>
      <c r="AL394" s="178"/>
      <c r="AM394" s="238"/>
      <c r="AN394" s="178"/>
      <c r="AO394" s="238"/>
      <c r="AP394" s="178"/>
      <c r="AQ394" s="237"/>
      <c r="AR394" s="178"/>
      <c r="AS394" s="237"/>
      <c r="AT394" s="178"/>
      <c r="AU394" s="237"/>
      <c r="AV394" s="178"/>
      <c r="AW394" s="237"/>
      <c r="AX394" s="178"/>
      <c r="AY394" s="237"/>
      <c r="AZ394" s="178"/>
      <c r="BA394" s="237"/>
      <c r="BB394" s="178"/>
      <c r="BC394" s="84"/>
      <c r="BD394" s="204">
        <f t="shared" si="76"/>
        <v>0</v>
      </c>
      <c r="BE394" s="175">
        <f t="shared" si="77"/>
        <v>0</v>
      </c>
      <c r="BH394" s="181">
        <f>+BK394-AC394</f>
        <v>-327954</v>
      </c>
      <c r="BI394" s="181">
        <f>+BL394-AD394</f>
        <v>0</v>
      </c>
      <c r="BJ394" s="208"/>
      <c r="BK394" s="181"/>
      <c r="BL394" s="181"/>
    </row>
    <row r="395" spans="1:65" ht="66.75" customHeight="1" x14ac:dyDescent="0.25">
      <c r="A395" s="708"/>
      <c r="B395" s="710"/>
      <c r="C395" s="762"/>
      <c r="D395" s="49" t="s">
        <v>544</v>
      </c>
      <c r="E395" s="41" t="s">
        <v>101</v>
      </c>
      <c r="F395" s="442">
        <f>SUM(J395:U395)</f>
        <v>2100</v>
      </c>
      <c r="G395" s="405">
        <v>2100</v>
      </c>
      <c r="H395" s="405">
        <v>2100</v>
      </c>
      <c r="I395" s="405">
        <v>2100</v>
      </c>
      <c r="J395" s="445">
        <v>175</v>
      </c>
      <c r="K395" s="445">
        <v>175</v>
      </c>
      <c r="L395" s="445">
        <v>175</v>
      </c>
      <c r="M395" s="445">
        <v>175</v>
      </c>
      <c r="N395" s="445">
        <v>175</v>
      </c>
      <c r="O395" s="445">
        <v>175</v>
      </c>
      <c r="P395" s="445">
        <v>175</v>
      </c>
      <c r="Q395" s="445">
        <v>175</v>
      </c>
      <c r="R395" s="445">
        <v>175</v>
      </c>
      <c r="S395" s="445">
        <v>175</v>
      </c>
      <c r="T395" s="445">
        <v>175</v>
      </c>
      <c r="U395" s="445">
        <v>175</v>
      </c>
      <c r="Y395" s="44"/>
      <c r="AA395" s="183" t="s">
        <v>638</v>
      </c>
      <c r="AB395" s="184">
        <f>SUM(AD365:AD396)</f>
        <v>0</v>
      </c>
      <c r="AC395" s="176"/>
      <c r="AD395" s="177"/>
      <c r="AE395" s="176"/>
      <c r="AF395" s="178"/>
      <c r="AG395" s="235"/>
      <c r="AH395" s="178"/>
      <c r="AI395" s="235"/>
      <c r="AJ395" s="178"/>
      <c r="AK395" s="236"/>
      <c r="AL395" s="178"/>
      <c r="AM395" s="238"/>
      <c r="AN395" s="178"/>
      <c r="AO395" s="238"/>
      <c r="AP395" s="178"/>
      <c r="AQ395" s="237"/>
      <c r="AR395" s="178"/>
      <c r="AS395" s="237"/>
      <c r="AT395" s="178"/>
      <c r="AU395" s="237"/>
      <c r="AV395" s="178"/>
      <c r="AW395" s="237"/>
      <c r="AX395" s="178"/>
      <c r="AY395" s="237"/>
      <c r="AZ395" s="178"/>
      <c r="BA395" s="237"/>
      <c r="BB395" s="178"/>
      <c r="BC395" s="84"/>
      <c r="BD395" s="204">
        <f t="shared" si="76"/>
        <v>0</v>
      </c>
      <c r="BE395" s="175" t="e">
        <f t="shared" si="77"/>
        <v>#DIV/0!</v>
      </c>
      <c r="BF395" s="193"/>
      <c r="BH395" s="169"/>
      <c r="BI395" s="169"/>
    </row>
    <row r="396" spans="1:65" ht="37.5" customHeight="1" x14ac:dyDescent="0.25">
      <c r="A396" s="772" t="s">
        <v>599</v>
      </c>
      <c r="B396" s="763"/>
      <c r="C396" s="763"/>
      <c r="D396" s="763"/>
      <c r="E396" s="763"/>
      <c r="F396" s="764"/>
      <c r="G396" s="113"/>
      <c r="H396" s="113"/>
      <c r="I396" s="112"/>
      <c r="J396" s="113"/>
      <c r="K396" s="113"/>
      <c r="L396" s="113"/>
      <c r="M396" s="113"/>
      <c r="N396" s="113"/>
      <c r="O396" s="113"/>
      <c r="P396" s="113"/>
      <c r="Q396" s="113"/>
      <c r="R396" s="113"/>
      <c r="S396" s="113"/>
      <c r="T396" s="113"/>
      <c r="U396" s="113"/>
      <c r="Y396" s="44"/>
      <c r="AC396" s="89"/>
      <c r="AD396" s="213"/>
      <c r="AE396" s="89"/>
      <c r="AF396" s="89"/>
      <c r="AG396" s="213"/>
      <c r="AH396" s="89"/>
      <c r="AI396" s="213"/>
      <c r="AJ396" s="89"/>
      <c r="AK396" s="213"/>
      <c r="AL396" s="89"/>
      <c r="AM396" s="213"/>
      <c r="AN396" s="89"/>
      <c r="AO396" s="213"/>
      <c r="AP396" s="89"/>
      <c r="AQ396" s="89"/>
      <c r="AR396" s="89"/>
      <c r="AS396" s="89"/>
      <c r="AT396" s="89"/>
      <c r="AU396" s="89"/>
      <c r="AV396" s="89"/>
      <c r="AW396" s="89"/>
      <c r="AX396" s="89"/>
      <c r="AY396" s="89"/>
      <c r="AZ396" s="89"/>
      <c r="BA396" s="89"/>
      <c r="BB396" s="89"/>
      <c r="BC396" s="89"/>
      <c r="BD396" s="213"/>
      <c r="BE396" s="213"/>
      <c r="BH396" s="169"/>
      <c r="BI396" s="169"/>
    </row>
    <row r="397" spans="1:65" ht="23.25" x14ac:dyDescent="0.35">
      <c r="A397" s="16"/>
      <c r="B397" s="10"/>
      <c r="C397" s="16"/>
      <c r="D397" s="16"/>
      <c r="E397" s="17"/>
      <c r="F397" s="111"/>
      <c r="G397" s="112"/>
      <c r="H397" s="112"/>
      <c r="I397" s="112"/>
      <c r="J397" s="113"/>
      <c r="K397" s="113"/>
      <c r="L397" s="113"/>
      <c r="M397" s="113"/>
      <c r="N397" s="113"/>
      <c r="O397" s="113"/>
      <c r="P397" s="113"/>
      <c r="Q397" s="113"/>
      <c r="R397" s="113"/>
      <c r="S397" s="113"/>
      <c r="T397" s="113"/>
      <c r="U397" s="113"/>
      <c r="AA397" s="172"/>
      <c r="AB397" s="172"/>
      <c r="BF397" s="172"/>
      <c r="BG397" s="172"/>
      <c r="BH397" s="169"/>
      <c r="BI397" s="169"/>
      <c r="BM397" s="172"/>
    </row>
    <row r="398" spans="1:65" ht="23.25" x14ac:dyDescent="0.35">
      <c r="A398" s="16"/>
      <c r="B398" s="10"/>
      <c r="C398" s="16"/>
      <c r="D398" s="16"/>
      <c r="E398" s="17"/>
      <c r="F398" s="111"/>
      <c r="G398" s="112"/>
      <c r="H398" s="112"/>
      <c r="I398" s="112"/>
      <c r="J398" s="113"/>
      <c r="K398" s="113"/>
      <c r="L398" s="113"/>
      <c r="M398" s="113"/>
      <c r="N398" s="113"/>
      <c r="O398" s="113"/>
      <c r="P398" s="113"/>
      <c r="Q398" s="113"/>
      <c r="R398" s="113"/>
      <c r="S398" s="113"/>
      <c r="T398" s="113"/>
      <c r="U398" s="113"/>
      <c r="AA398" s="172"/>
      <c r="AB398" s="172"/>
      <c r="BF398" s="172"/>
      <c r="BG398" s="172"/>
      <c r="BH398" s="169"/>
      <c r="BI398" s="169"/>
      <c r="BM398" s="172"/>
    </row>
    <row r="399" spans="1:65" ht="23.25" x14ac:dyDescent="0.35">
      <c r="A399" s="16"/>
      <c r="B399" s="10"/>
      <c r="C399" s="16"/>
      <c r="D399" s="16"/>
      <c r="E399" s="17"/>
      <c r="F399" s="111"/>
      <c r="G399" s="112"/>
      <c r="H399" s="112"/>
      <c r="I399" s="112"/>
      <c r="J399" s="113"/>
      <c r="K399" s="113"/>
      <c r="L399" s="113"/>
      <c r="M399" s="113"/>
      <c r="N399" s="113"/>
      <c r="O399" s="113"/>
      <c r="P399" s="113"/>
      <c r="Q399" s="113"/>
      <c r="R399" s="113"/>
      <c r="S399" s="113"/>
      <c r="T399" s="113"/>
      <c r="U399" s="113"/>
      <c r="AA399" s="172"/>
      <c r="AB399" s="172"/>
      <c r="BF399" s="172"/>
      <c r="BG399" s="172"/>
      <c r="BH399" s="169"/>
      <c r="BI399" s="169"/>
      <c r="BM399" s="172"/>
    </row>
    <row r="400" spans="1:65" x14ac:dyDescent="0.25">
      <c r="A400" s="23" t="s">
        <v>8</v>
      </c>
      <c r="B400" s="519" t="s">
        <v>180</v>
      </c>
      <c r="C400" s="519"/>
      <c r="D400" s="519"/>
      <c r="E400" s="17"/>
      <c r="F400" s="111"/>
      <c r="G400" s="112"/>
      <c r="H400" s="112"/>
      <c r="I400" s="112"/>
      <c r="J400" s="113"/>
      <c r="K400" s="113"/>
      <c r="L400" s="113"/>
      <c r="M400" s="113"/>
      <c r="N400" s="113"/>
      <c r="O400" s="113"/>
      <c r="P400" s="113"/>
      <c r="Q400" s="113"/>
      <c r="R400" s="113"/>
      <c r="S400" s="113"/>
      <c r="T400" s="113"/>
      <c r="U400" s="113"/>
      <c r="BH400" s="169"/>
      <c r="BI400" s="169"/>
    </row>
    <row r="401" spans="1:64" x14ac:dyDescent="0.25">
      <c r="A401" s="18" t="s">
        <v>181</v>
      </c>
      <c r="B401" s="534" t="s">
        <v>831</v>
      </c>
      <c r="C401" s="534"/>
      <c r="D401" s="534"/>
      <c r="E401" s="534"/>
      <c r="F401" s="534"/>
      <c r="G401" s="534"/>
      <c r="H401" s="534"/>
      <c r="I401" s="114"/>
      <c r="J401" s="115"/>
      <c r="K401" s="115"/>
      <c r="L401" s="115"/>
      <c r="M401" s="115"/>
      <c r="N401" s="115"/>
      <c r="O401" s="115"/>
      <c r="P401" s="115"/>
      <c r="Q401" s="115"/>
      <c r="R401" s="115"/>
      <c r="S401" s="115"/>
      <c r="T401" s="115"/>
      <c r="U401" s="115"/>
      <c r="BH401" s="169"/>
      <c r="BI401" s="169"/>
    </row>
    <row r="402" spans="1:64" ht="25.5" customHeight="1" x14ac:dyDescent="0.25">
      <c r="A402" s="16"/>
      <c r="B402" s="406" t="s">
        <v>182</v>
      </c>
      <c r="C402" s="534" t="s">
        <v>832</v>
      </c>
      <c r="D402" s="534"/>
      <c r="E402" s="534"/>
      <c r="F402" s="534"/>
      <c r="G402" s="534"/>
      <c r="H402" s="534"/>
      <c r="I402" s="114"/>
      <c r="J402" s="115"/>
      <c r="K402" s="115"/>
      <c r="L402" s="115"/>
      <c r="M402" s="115"/>
      <c r="N402" s="115"/>
      <c r="O402" s="115"/>
      <c r="P402" s="115"/>
      <c r="Q402" s="115"/>
      <c r="R402" s="115"/>
      <c r="S402" s="115"/>
      <c r="T402" s="115"/>
      <c r="U402" s="115"/>
      <c r="BF402" s="193"/>
      <c r="BH402" s="169"/>
      <c r="BI402" s="169"/>
    </row>
    <row r="403" spans="1:64" ht="21.75" customHeight="1" x14ac:dyDescent="0.25">
      <c r="A403" s="743" t="s">
        <v>12</v>
      </c>
      <c r="B403" s="746" t="s">
        <v>13</v>
      </c>
      <c r="C403" s="746" t="s">
        <v>14</v>
      </c>
      <c r="D403" s="749" t="s">
        <v>434</v>
      </c>
      <c r="E403" s="749" t="s">
        <v>16</v>
      </c>
      <c r="F403" s="735" t="s">
        <v>924</v>
      </c>
      <c r="G403" s="738" t="s">
        <v>433</v>
      </c>
      <c r="H403" s="739"/>
      <c r="I403" s="739"/>
      <c r="J403" s="740" t="s">
        <v>922</v>
      </c>
      <c r="K403" s="740"/>
      <c r="L403" s="740"/>
      <c r="M403" s="740"/>
      <c r="N403" s="740"/>
      <c r="O403" s="740"/>
      <c r="P403" s="740"/>
      <c r="Q403" s="740"/>
      <c r="R403" s="740"/>
      <c r="S403" s="740"/>
      <c r="T403" s="740"/>
      <c r="U403" s="740"/>
      <c r="AC403" s="604" t="s">
        <v>640</v>
      </c>
      <c r="AD403" s="166"/>
      <c r="AE403" s="604" t="s">
        <v>640</v>
      </c>
      <c r="AF403" s="599" t="s">
        <v>612</v>
      </c>
      <c r="AG403" s="680"/>
      <c r="AH403" s="680"/>
      <c r="AI403" s="680"/>
      <c r="AJ403" s="680"/>
      <c r="AK403" s="680"/>
      <c r="AL403" s="680"/>
      <c r="AM403" s="680"/>
      <c r="AN403" s="680"/>
      <c r="AO403" s="680"/>
      <c r="AP403" s="680"/>
      <c r="AQ403" s="680"/>
      <c r="AR403" s="680"/>
      <c r="AS403" s="680"/>
      <c r="AT403" s="680"/>
      <c r="AU403" s="680"/>
      <c r="AV403" s="680"/>
      <c r="AW403" s="680"/>
      <c r="AX403" s="680"/>
      <c r="AY403" s="680"/>
      <c r="AZ403" s="680"/>
      <c r="BA403" s="680"/>
      <c r="BB403" s="600"/>
      <c r="BC403" s="167"/>
      <c r="BD403" s="168"/>
      <c r="BE403" s="168"/>
      <c r="BH403" s="169"/>
      <c r="BI403" s="169"/>
    </row>
    <row r="404" spans="1:64" ht="27.75" customHeight="1" x14ac:dyDescent="0.25">
      <c r="A404" s="744"/>
      <c r="B404" s="747"/>
      <c r="C404" s="747"/>
      <c r="D404" s="749"/>
      <c r="E404" s="749"/>
      <c r="F404" s="736"/>
      <c r="G404" s="741" t="s">
        <v>923</v>
      </c>
      <c r="H404" s="741"/>
      <c r="I404" s="738"/>
      <c r="J404" s="740" t="s">
        <v>526</v>
      </c>
      <c r="K404" s="740"/>
      <c r="L404" s="740"/>
      <c r="M404" s="740"/>
      <c r="N404" s="740"/>
      <c r="O404" s="740"/>
      <c r="P404" s="740"/>
      <c r="Q404" s="740"/>
      <c r="R404" s="740"/>
      <c r="S404" s="740"/>
      <c r="T404" s="740"/>
      <c r="U404" s="740"/>
      <c r="AC404" s="605"/>
      <c r="AD404" s="171"/>
      <c r="AE404" s="605"/>
      <c r="AF404" s="599" t="s">
        <v>600</v>
      </c>
      <c r="AG404" s="600"/>
      <c r="AH404" s="599" t="s">
        <v>601</v>
      </c>
      <c r="AI404" s="600"/>
      <c r="AJ404" s="599" t="s">
        <v>602</v>
      </c>
      <c r="AK404" s="600"/>
      <c r="AL404" s="599" t="s">
        <v>603</v>
      </c>
      <c r="AM404" s="600"/>
      <c r="AN404" s="599" t="s">
        <v>604</v>
      </c>
      <c r="AO404" s="600"/>
      <c r="AP404" s="599" t="s">
        <v>605</v>
      </c>
      <c r="AQ404" s="600"/>
      <c r="AR404" s="599" t="s">
        <v>606</v>
      </c>
      <c r="AS404" s="600"/>
      <c r="AT404" s="599" t="s">
        <v>607</v>
      </c>
      <c r="AU404" s="600"/>
      <c r="AV404" s="599" t="s">
        <v>608</v>
      </c>
      <c r="AW404" s="600"/>
      <c r="AX404" s="599" t="s">
        <v>609</v>
      </c>
      <c r="AY404" s="600"/>
      <c r="AZ404" s="599" t="s">
        <v>610</v>
      </c>
      <c r="BA404" s="600"/>
      <c r="BB404" s="599" t="s">
        <v>611</v>
      </c>
      <c r="BC404" s="600"/>
      <c r="BD404" s="682" t="s">
        <v>614</v>
      </c>
      <c r="BE404" s="683" t="s">
        <v>613</v>
      </c>
      <c r="BH404" s="169"/>
      <c r="BI404" s="169"/>
    </row>
    <row r="405" spans="1:64" ht="27" customHeight="1" x14ac:dyDescent="0.25">
      <c r="A405" s="744"/>
      <c r="B405" s="747"/>
      <c r="C405" s="747"/>
      <c r="D405" s="749"/>
      <c r="E405" s="749"/>
      <c r="F405" s="736"/>
      <c r="G405" s="733">
        <v>2025</v>
      </c>
      <c r="H405" s="733">
        <v>2026</v>
      </c>
      <c r="I405" s="733">
        <v>2027</v>
      </c>
      <c r="J405" s="401"/>
      <c r="K405" s="401"/>
      <c r="L405" s="401"/>
      <c r="M405" s="401"/>
      <c r="N405" s="401"/>
      <c r="O405" s="401"/>
      <c r="P405" s="401"/>
      <c r="Q405" s="401"/>
      <c r="R405" s="401"/>
      <c r="S405" s="401"/>
      <c r="T405" s="401"/>
      <c r="U405" s="401"/>
      <c r="AC405" s="605"/>
      <c r="AD405" s="171"/>
      <c r="AE405" s="605"/>
      <c r="AF405" s="598" t="s">
        <v>615</v>
      </c>
      <c r="AG405" s="596" t="s">
        <v>616</v>
      </c>
      <c r="AH405" s="598" t="s">
        <v>615</v>
      </c>
      <c r="AI405" s="596" t="s">
        <v>616</v>
      </c>
      <c r="AJ405" s="598" t="s">
        <v>615</v>
      </c>
      <c r="AK405" s="596" t="s">
        <v>616</v>
      </c>
      <c r="AL405" s="598" t="s">
        <v>615</v>
      </c>
      <c r="AM405" s="596" t="s">
        <v>616</v>
      </c>
      <c r="AN405" s="598" t="s">
        <v>615</v>
      </c>
      <c r="AO405" s="596" t="s">
        <v>616</v>
      </c>
      <c r="AP405" s="598" t="s">
        <v>615</v>
      </c>
      <c r="AQ405" s="596" t="s">
        <v>616</v>
      </c>
      <c r="AR405" s="598" t="s">
        <v>615</v>
      </c>
      <c r="AS405" s="596" t="s">
        <v>616</v>
      </c>
      <c r="AT405" s="598" t="s">
        <v>615</v>
      </c>
      <c r="AU405" s="596" t="s">
        <v>616</v>
      </c>
      <c r="AV405" s="598" t="s">
        <v>615</v>
      </c>
      <c r="AW405" s="596" t="s">
        <v>616</v>
      </c>
      <c r="AX405" s="598" t="s">
        <v>615</v>
      </c>
      <c r="AY405" s="596" t="s">
        <v>616</v>
      </c>
      <c r="AZ405" s="598" t="s">
        <v>615</v>
      </c>
      <c r="BA405" s="596" t="s">
        <v>616</v>
      </c>
      <c r="BB405" s="598" t="s">
        <v>615</v>
      </c>
      <c r="BC405" s="596" t="s">
        <v>616</v>
      </c>
      <c r="BD405" s="682"/>
      <c r="BE405" s="683"/>
      <c r="BH405" s="169"/>
      <c r="BI405" s="169"/>
    </row>
    <row r="406" spans="1:64" ht="51" customHeight="1" x14ac:dyDescent="0.25">
      <c r="A406" s="745"/>
      <c r="B406" s="748"/>
      <c r="C406" s="748"/>
      <c r="D406" s="749"/>
      <c r="E406" s="749"/>
      <c r="F406" s="737"/>
      <c r="G406" s="750"/>
      <c r="H406" s="750"/>
      <c r="I406" s="750"/>
      <c r="J406" s="443" t="s">
        <v>499</v>
      </c>
      <c r="K406" s="443" t="s">
        <v>500</v>
      </c>
      <c r="L406" s="443" t="s">
        <v>501</v>
      </c>
      <c r="M406" s="443" t="s">
        <v>502</v>
      </c>
      <c r="N406" s="443" t="s">
        <v>503</v>
      </c>
      <c r="O406" s="443" t="s">
        <v>504</v>
      </c>
      <c r="P406" s="443" t="s">
        <v>505</v>
      </c>
      <c r="Q406" s="443" t="s">
        <v>506</v>
      </c>
      <c r="R406" s="443" t="s">
        <v>507</v>
      </c>
      <c r="S406" s="443" t="s">
        <v>508</v>
      </c>
      <c r="T406" s="443" t="s">
        <v>509</v>
      </c>
      <c r="U406" s="443" t="s">
        <v>510</v>
      </c>
      <c r="AC406" s="606"/>
      <c r="AD406" s="174"/>
      <c r="AE406" s="606"/>
      <c r="AF406" s="598"/>
      <c r="AG406" s="597"/>
      <c r="AH406" s="598"/>
      <c r="AI406" s="597"/>
      <c r="AJ406" s="598"/>
      <c r="AK406" s="597"/>
      <c r="AL406" s="598"/>
      <c r="AM406" s="597"/>
      <c r="AN406" s="598"/>
      <c r="AO406" s="597"/>
      <c r="AP406" s="598"/>
      <c r="AQ406" s="597"/>
      <c r="AR406" s="598"/>
      <c r="AS406" s="597"/>
      <c r="AT406" s="598"/>
      <c r="AU406" s="597"/>
      <c r="AV406" s="598"/>
      <c r="AW406" s="597"/>
      <c r="AX406" s="598"/>
      <c r="AY406" s="597"/>
      <c r="AZ406" s="598"/>
      <c r="BA406" s="597"/>
      <c r="BB406" s="598"/>
      <c r="BC406" s="597"/>
      <c r="BD406" s="682"/>
      <c r="BE406" s="683"/>
      <c r="BH406" s="169"/>
      <c r="BI406" s="169"/>
    </row>
    <row r="407" spans="1:64" ht="51" customHeight="1" x14ac:dyDescent="0.25">
      <c r="A407" s="709" t="s">
        <v>592</v>
      </c>
      <c r="B407" s="702" t="s">
        <v>446</v>
      </c>
      <c r="C407" s="723" t="s">
        <v>851</v>
      </c>
      <c r="D407" s="729"/>
      <c r="E407" s="730"/>
      <c r="F407" s="422">
        <f>+F408+F410</f>
        <v>24</v>
      </c>
      <c r="G407" s="464"/>
      <c r="H407" s="464"/>
      <c r="I407" s="464"/>
      <c r="J407" s="444">
        <v>14</v>
      </c>
      <c r="K407" s="444">
        <v>0</v>
      </c>
      <c r="L407" s="444">
        <v>9</v>
      </c>
      <c r="M407" s="444">
        <v>0</v>
      </c>
      <c r="N407" s="444">
        <v>0</v>
      </c>
      <c r="O407" s="444">
        <v>0</v>
      </c>
      <c r="P407" s="444">
        <v>0</v>
      </c>
      <c r="Q407" s="444">
        <v>0</v>
      </c>
      <c r="R407" s="444">
        <v>0</v>
      </c>
      <c r="S407" s="444">
        <v>0</v>
      </c>
      <c r="T407" s="444">
        <v>1</v>
      </c>
      <c r="U407" s="444">
        <v>0</v>
      </c>
      <c r="AC407" s="176"/>
      <c r="AD407" s="177"/>
      <c r="AE407" s="176"/>
      <c r="AF407" s="239"/>
      <c r="AG407" s="240"/>
      <c r="AH407" s="239"/>
      <c r="AI407" s="240"/>
      <c r="AJ407" s="239"/>
      <c r="AK407" s="240"/>
      <c r="AL407" s="239"/>
      <c r="AM407" s="240"/>
      <c r="AN407" s="239"/>
      <c r="AO407" s="240"/>
      <c r="AP407" s="239"/>
      <c r="AQ407" s="240"/>
      <c r="AR407" s="239"/>
      <c r="AS407" s="240"/>
      <c r="AT407" s="239"/>
      <c r="AU407" s="240"/>
      <c r="AV407" s="239"/>
      <c r="AW407" s="240"/>
      <c r="AX407" s="239"/>
      <c r="AY407" s="240"/>
      <c r="AZ407" s="239"/>
      <c r="BA407" s="240"/>
      <c r="BB407" s="239"/>
      <c r="BC407" s="240"/>
      <c r="BD407" s="204"/>
      <c r="BE407" s="175"/>
      <c r="BH407" s="181">
        <f>+BK407-AC407</f>
        <v>0</v>
      </c>
      <c r="BI407" s="181">
        <f>+BL407-AD407</f>
        <v>0</v>
      </c>
      <c r="BJ407" s="208"/>
      <c r="BK407" s="181"/>
      <c r="BL407" s="181"/>
    </row>
    <row r="408" spans="1:64" s="47" customFormat="1" ht="48.75" customHeight="1" x14ac:dyDescent="0.25">
      <c r="A408" s="710"/>
      <c r="B408" s="703"/>
      <c r="C408" s="715" t="s">
        <v>183</v>
      </c>
      <c r="D408" s="404" t="s">
        <v>439</v>
      </c>
      <c r="E408" s="404"/>
      <c r="F408" s="442">
        <f>+F409</f>
        <v>18</v>
      </c>
      <c r="G408" s="446"/>
      <c r="H408" s="446"/>
      <c r="I408" s="446"/>
      <c r="J408" s="405">
        <v>9</v>
      </c>
      <c r="K408" s="405">
        <v>0</v>
      </c>
      <c r="L408" s="405">
        <v>9</v>
      </c>
      <c r="M408" s="405">
        <v>0</v>
      </c>
      <c r="N408" s="405">
        <v>0</v>
      </c>
      <c r="O408" s="405">
        <v>0</v>
      </c>
      <c r="P408" s="405">
        <v>0</v>
      </c>
      <c r="Q408" s="405">
        <v>0</v>
      </c>
      <c r="R408" s="405">
        <v>0</v>
      </c>
      <c r="S408" s="405">
        <v>0</v>
      </c>
      <c r="T408" s="405">
        <v>0</v>
      </c>
      <c r="U408" s="405">
        <v>0</v>
      </c>
      <c r="Y408" s="6"/>
      <c r="Z408" s="6"/>
      <c r="AC408" s="176">
        <f>+AE408+AF408+AH408+AJ408+AL408+AN408+AP408+AR408+AT408+AV408+AX408+AZ408+BB408</f>
        <v>952</v>
      </c>
      <c r="AD408" s="177">
        <f>+AG408+AI408+AK408+AM408+AO408+AQ408+AS408+AU408+AW408+AY408+BA408+BC408</f>
        <v>0</v>
      </c>
      <c r="AE408" s="176">
        <v>952</v>
      </c>
      <c r="AF408" s="206"/>
      <c r="AG408" s="207"/>
      <c r="AH408" s="206"/>
      <c r="AI408" s="207"/>
      <c r="AJ408" s="206"/>
      <c r="AK408" s="241"/>
      <c r="AL408" s="206"/>
      <c r="AM408" s="240"/>
      <c r="AN408" s="206"/>
      <c r="AO408" s="83"/>
      <c r="AP408" s="206"/>
      <c r="AQ408" s="83"/>
      <c r="AR408" s="206"/>
      <c r="AS408" s="83"/>
      <c r="AT408" s="206"/>
      <c r="AU408" s="83"/>
      <c r="AV408" s="206"/>
      <c r="AW408" s="83"/>
      <c r="AX408" s="206"/>
      <c r="AY408" s="83"/>
      <c r="AZ408" s="206"/>
      <c r="BA408" s="83"/>
      <c r="BB408" s="206"/>
      <c r="BC408" s="83"/>
      <c r="BD408" s="204">
        <f t="shared" ref="BD408:BD426" si="89">+AG408+AI408+AK408+AM408+AO408+AQ408+AS408+AU408+AW408+AY408+BA408+BC408</f>
        <v>0</v>
      </c>
      <c r="BE408" s="175">
        <f t="shared" ref="BE408:BE426" si="90">+BD408/AC408*100</f>
        <v>0</v>
      </c>
      <c r="BH408" s="169"/>
      <c r="BI408" s="169"/>
      <c r="BJ408" s="170"/>
      <c r="BK408" s="169"/>
      <c r="BL408" s="169"/>
    </row>
    <row r="409" spans="1:64" ht="52.5" customHeight="1" x14ac:dyDescent="0.25">
      <c r="A409" s="710"/>
      <c r="B409" s="703"/>
      <c r="C409" s="715"/>
      <c r="D409" s="53" t="s">
        <v>810</v>
      </c>
      <c r="E409" s="9" t="s">
        <v>184</v>
      </c>
      <c r="F409" s="442">
        <f>SUM(J409:U409)</f>
        <v>18</v>
      </c>
      <c r="G409" s="405">
        <v>18</v>
      </c>
      <c r="H409" s="405">
        <v>18</v>
      </c>
      <c r="I409" s="405">
        <v>18</v>
      </c>
      <c r="J409" s="445">
        <v>9</v>
      </c>
      <c r="K409" s="445">
        <v>0</v>
      </c>
      <c r="L409" s="445">
        <v>9</v>
      </c>
      <c r="M409" s="445">
        <v>0</v>
      </c>
      <c r="N409" s="445">
        <v>0</v>
      </c>
      <c r="O409" s="445">
        <v>0</v>
      </c>
      <c r="P409" s="445">
        <v>0</v>
      </c>
      <c r="Q409" s="445">
        <v>0</v>
      </c>
      <c r="R409" s="445">
        <v>0</v>
      </c>
      <c r="S409" s="445">
        <v>0</v>
      </c>
      <c r="T409" s="445">
        <v>0</v>
      </c>
      <c r="U409" s="445">
        <v>0</v>
      </c>
      <c r="AC409" s="176"/>
      <c r="AD409" s="177"/>
      <c r="AE409" s="176"/>
      <c r="AF409" s="206"/>
      <c r="AG409" s="207"/>
      <c r="AH409" s="206"/>
      <c r="AI409" s="207"/>
      <c r="AJ409" s="206"/>
      <c r="AK409" s="241"/>
      <c r="AL409" s="206"/>
      <c r="AM409" s="240"/>
      <c r="AN409" s="206"/>
      <c r="AO409" s="83"/>
      <c r="AP409" s="206"/>
      <c r="AQ409" s="83"/>
      <c r="AR409" s="206"/>
      <c r="AS409" s="83"/>
      <c r="AT409" s="206"/>
      <c r="AU409" s="83"/>
      <c r="AV409" s="206"/>
      <c r="AW409" s="83"/>
      <c r="AX409" s="206"/>
      <c r="AY409" s="83"/>
      <c r="AZ409" s="206"/>
      <c r="BA409" s="83"/>
      <c r="BB409" s="206"/>
      <c r="BC409" s="83"/>
      <c r="BD409" s="204">
        <f t="shared" si="89"/>
        <v>0</v>
      </c>
      <c r="BE409" s="175" t="e">
        <f t="shared" si="90"/>
        <v>#DIV/0!</v>
      </c>
      <c r="BF409" s="193"/>
      <c r="BH409" s="169"/>
      <c r="BI409" s="169"/>
    </row>
    <row r="410" spans="1:64" ht="49.5" customHeight="1" x14ac:dyDescent="0.25">
      <c r="A410" s="710"/>
      <c r="B410" s="703"/>
      <c r="C410" s="715" t="s">
        <v>185</v>
      </c>
      <c r="D410" s="404" t="s">
        <v>439</v>
      </c>
      <c r="E410" s="404"/>
      <c r="F410" s="442">
        <f>+F411</f>
        <v>6</v>
      </c>
      <c r="G410" s="480">
        <v>6</v>
      </c>
      <c r="H410" s="480">
        <v>6</v>
      </c>
      <c r="I410" s="480">
        <v>6</v>
      </c>
      <c r="J410" s="480">
        <v>5</v>
      </c>
      <c r="K410" s="480">
        <v>0</v>
      </c>
      <c r="L410" s="480">
        <v>0</v>
      </c>
      <c r="M410" s="480">
        <v>0</v>
      </c>
      <c r="N410" s="480">
        <v>0</v>
      </c>
      <c r="O410" s="480">
        <v>0</v>
      </c>
      <c r="P410" s="480">
        <v>0</v>
      </c>
      <c r="Q410" s="480">
        <v>0</v>
      </c>
      <c r="R410" s="480">
        <v>0</v>
      </c>
      <c r="S410" s="480">
        <v>0</v>
      </c>
      <c r="T410" s="480">
        <v>1</v>
      </c>
      <c r="U410" s="480">
        <v>0</v>
      </c>
      <c r="AC410" s="176">
        <f>+AE410+AF410+AH410+AJ410+AL410+AN410+AP410+AR410+AT410+AV410+AX410+AZ410+BB410</f>
        <v>21921</v>
      </c>
      <c r="AD410" s="177">
        <f>+AG410+AI410+AK410+AM410+AO410+AQ410+AS410+AU410+AW410+AY410+BA410+BC410</f>
        <v>0</v>
      </c>
      <c r="AE410" s="176">
        <v>21921</v>
      </c>
      <c r="AF410" s="206"/>
      <c r="AG410" s="207"/>
      <c r="AH410" s="206"/>
      <c r="AI410" s="207"/>
      <c r="AJ410" s="206"/>
      <c r="AK410" s="241"/>
      <c r="AL410" s="206"/>
      <c r="AM410" s="240"/>
      <c r="AN410" s="206"/>
      <c r="AO410" s="83"/>
      <c r="AP410" s="206"/>
      <c r="AQ410" s="83"/>
      <c r="AR410" s="206"/>
      <c r="AS410" s="83"/>
      <c r="AT410" s="206"/>
      <c r="AU410" s="83"/>
      <c r="AV410" s="206"/>
      <c r="AW410" s="83"/>
      <c r="AX410" s="206"/>
      <c r="AY410" s="83"/>
      <c r="AZ410" s="206"/>
      <c r="BA410" s="83"/>
      <c r="BB410" s="206"/>
      <c r="BC410" s="83"/>
      <c r="BD410" s="204">
        <f t="shared" si="89"/>
        <v>0</v>
      </c>
      <c r="BE410" s="175">
        <f t="shared" si="90"/>
        <v>0</v>
      </c>
      <c r="BH410" s="181">
        <f>+BK410-AC410</f>
        <v>-21921</v>
      </c>
      <c r="BI410" s="181">
        <f>+BL410-AD410</f>
        <v>0</v>
      </c>
      <c r="BJ410" s="208"/>
      <c r="BK410" s="181"/>
      <c r="BL410" s="181"/>
    </row>
    <row r="411" spans="1:64" ht="55.5" customHeight="1" x14ac:dyDescent="0.25">
      <c r="A411" s="710"/>
      <c r="B411" s="703"/>
      <c r="C411" s="715"/>
      <c r="D411" s="53" t="s">
        <v>811</v>
      </c>
      <c r="E411" s="9" t="s">
        <v>184</v>
      </c>
      <c r="F411" s="442">
        <f>SUM(J411:U411)</f>
        <v>6</v>
      </c>
      <c r="G411" s="405">
        <v>6</v>
      </c>
      <c r="H411" s="405">
        <v>6</v>
      </c>
      <c r="I411" s="405">
        <v>6</v>
      </c>
      <c r="J411" s="445">
        <v>5</v>
      </c>
      <c r="K411" s="445">
        <v>0</v>
      </c>
      <c r="L411" s="445">
        <v>0</v>
      </c>
      <c r="M411" s="445">
        <v>0</v>
      </c>
      <c r="N411" s="445">
        <v>0</v>
      </c>
      <c r="O411" s="445">
        <v>0</v>
      </c>
      <c r="P411" s="445">
        <v>0</v>
      </c>
      <c r="Q411" s="445">
        <v>0</v>
      </c>
      <c r="R411" s="445">
        <v>0</v>
      </c>
      <c r="S411" s="445">
        <v>0</v>
      </c>
      <c r="T411" s="445">
        <v>1</v>
      </c>
      <c r="U411" s="445">
        <v>0</v>
      </c>
      <c r="AC411" s="176"/>
      <c r="AD411" s="177"/>
      <c r="AE411" s="176"/>
      <c r="AF411" s="206"/>
      <c r="AG411" s="207"/>
      <c r="AH411" s="206"/>
      <c r="AI411" s="207"/>
      <c r="AJ411" s="206"/>
      <c r="AK411" s="241"/>
      <c r="AL411" s="206"/>
      <c r="AM411" s="240"/>
      <c r="AN411" s="206"/>
      <c r="AO411" s="179"/>
      <c r="AP411" s="206"/>
      <c r="AQ411" s="83"/>
      <c r="AR411" s="206"/>
      <c r="AS411" s="83"/>
      <c r="AT411" s="206"/>
      <c r="AU411" s="83"/>
      <c r="AV411" s="206"/>
      <c r="AW411" s="83"/>
      <c r="AX411" s="206"/>
      <c r="AY411" s="83"/>
      <c r="AZ411" s="206"/>
      <c r="BA411" s="83"/>
      <c r="BB411" s="206"/>
      <c r="BC411" s="83"/>
      <c r="BD411" s="204">
        <f t="shared" si="89"/>
        <v>0</v>
      </c>
      <c r="BE411" s="175" t="e">
        <f t="shared" si="90"/>
        <v>#DIV/0!</v>
      </c>
      <c r="BH411" s="169"/>
      <c r="BI411" s="169"/>
    </row>
    <row r="412" spans="1:64" ht="55.5" customHeight="1" x14ac:dyDescent="0.25">
      <c r="A412" s="710"/>
      <c r="B412" s="702" t="s">
        <v>753</v>
      </c>
      <c r="C412" s="723" t="s">
        <v>851</v>
      </c>
      <c r="D412" s="729"/>
      <c r="E412" s="730"/>
      <c r="F412" s="422">
        <f>+F413+F415+F417+F419</f>
        <v>22</v>
      </c>
      <c r="G412" s="444">
        <v>22</v>
      </c>
      <c r="H412" s="444">
        <v>22</v>
      </c>
      <c r="I412" s="444">
        <v>22</v>
      </c>
      <c r="J412" s="444">
        <v>1</v>
      </c>
      <c r="K412" s="444">
        <v>1</v>
      </c>
      <c r="L412" s="444">
        <v>1</v>
      </c>
      <c r="M412" s="444">
        <v>3</v>
      </c>
      <c r="N412" s="444">
        <v>2</v>
      </c>
      <c r="O412" s="444">
        <v>1</v>
      </c>
      <c r="P412" s="444">
        <v>1</v>
      </c>
      <c r="Q412" s="444">
        <v>2</v>
      </c>
      <c r="R412" s="444">
        <v>1</v>
      </c>
      <c r="S412" s="444">
        <v>1</v>
      </c>
      <c r="T412" s="444">
        <v>2</v>
      </c>
      <c r="U412" s="444">
        <v>1</v>
      </c>
      <c r="AC412" s="176"/>
      <c r="AD412" s="177"/>
      <c r="AE412" s="176"/>
      <c r="AF412" s="206"/>
      <c r="AG412" s="207"/>
      <c r="AH412" s="206"/>
      <c r="AI412" s="207"/>
      <c r="AJ412" s="206"/>
      <c r="AK412" s="241"/>
      <c r="AL412" s="206"/>
      <c r="AM412" s="240"/>
      <c r="AN412" s="206"/>
      <c r="AO412" s="83"/>
      <c r="AP412" s="206"/>
      <c r="AQ412" s="83"/>
      <c r="AR412" s="206"/>
      <c r="AS412" s="83"/>
      <c r="AT412" s="206"/>
      <c r="AU412" s="83"/>
      <c r="AV412" s="206"/>
      <c r="AW412" s="83"/>
      <c r="AX412" s="206"/>
      <c r="AY412" s="83"/>
      <c r="AZ412" s="206"/>
      <c r="BA412" s="83"/>
      <c r="BB412" s="206"/>
      <c r="BC412" s="83"/>
      <c r="BD412" s="204">
        <f t="shared" si="89"/>
        <v>0</v>
      </c>
      <c r="BE412" s="175" t="e">
        <f t="shared" si="90"/>
        <v>#DIV/0!</v>
      </c>
      <c r="BH412" s="169"/>
      <c r="BI412" s="169"/>
    </row>
    <row r="413" spans="1:64" ht="43.5" customHeight="1" x14ac:dyDescent="0.25">
      <c r="A413" s="710"/>
      <c r="B413" s="703"/>
      <c r="C413" s="715" t="s">
        <v>186</v>
      </c>
      <c r="D413" s="708" t="s">
        <v>17</v>
      </c>
      <c r="E413" s="708"/>
      <c r="F413" s="442">
        <f t="shared" ref="F413" si="91">SUM(F414)</f>
        <v>3</v>
      </c>
      <c r="G413" s="405">
        <v>3</v>
      </c>
      <c r="H413" s="405">
        <v>3</v>
      </c>
      <c r="I413" s="405">
        <v>3</v>
      </c>
      <c r="J413" s="405">
        <v>0</v>
      </c>
      <c r="K413" s="405">
        <v>0</v>
      </c>
      <c r="L413" s="405">
        <v>0</v>
      </c>
      <c r="M413" s="405">
        <v>0</v>
      </c>
      <c r="N413" s="405">
        <v>1</v>
      </c>
      <c r="O413" s="405">
        <v>0</v>
      </c>
      <c r="P413" s="405">
        <v>0</v>
      </c>
      <c r="Q413" s="405">
        <v>1</v>
      </c>
      <c r="R413" s="405">
        <v>0</v>
      </c>
      <c r="S413" s="405">
        <v>0</v>
      </c>
      <c r="T413" s="405">
        <v>1</v>
      </c>
      <c r="U413" s="405">
        <v>0</v>
      </c>
      <c r="AC413" s="176">
        <f>+AE413+AF413+AH413+AJ413+AL413+AN413+AP413+AR413+AT413+AV413+AX413+AZ413+BB413</f>
        <v>5401</v>
      </c>
      <c r="AD413" s="177">
        <f>+AG413+AI413+AK413+AM413+AO413+AQ413+AS413+AU413+AW413+AY413+BA413+BC413</f>
        <v>0</v>
      </c>
      <c r="AE413" s="176">
        <v>5401</v>
      </c>
      <c r="AF413" s="206"/>
      <c r="AG413" s="207"/>
      <c r="AH413" s="206"/>
      <c r="AI413" s="207"/>
      <c r="AJ413" s="206"/>
      <c r="AK413" s="241"/>
      <c r="AL413" s="206"/>
      <c r="AM413" s="240"/>
      <c r="AN413" s="206"/>
      <c r="AO413" s="83"/>
      <c r="AP413" s="206"/>
      <c r="AQ413" s="83"/>
      <c r="AR413" s="206"/>
      <c r="AS413" s="83"/>
      <c r="AT413" s="206"/>
      <c r="AU413" s="83"/>
      <c r="AV413" s="206"/>
      <c r="AW413" s="83"/>
      <c r="AX413" s="206"/>
      <c r="AY413" s="83"/>
      <c r="AZ413" s="206"/>
      <c r="BA413" s="83"/>
      <c r="BB413" s="206"/>
      <c r="BC413" s="83"/>
      <c r="BD413" s="204">
        <f t="shared" si="89"/>
        <v>0</v>
      </c>
      <c r="BE413" s="175">
        <f t="shared" si="90"/>
        <v>0</v>
      </c>
      <c r="BH413" s="181">
        <f>+BK413-AC413</f>
        <v>-5401</v>
      </c>
      <c r="BI413" s="181">
        <f>+BL413-AD413</f>
        <v>0</v>
      </c>
      <c r="BJ413" s="208"/>
      <c r="BK413" s="181"/>
      <c r="BL413" s="181"/>
    </row>
    <row r="414" spans="1:64" ht="51.75" customHeight="1" x14ac:dyDescent="0.25">
      <c r="A414" s="710"/>
      <c r="B414" s="703"/>
      <c r="C414" s="715"/>
      <c r="D414" s="53" t="s">
        <v>813</v>
      </c>
      <c r="E414" s="9" t="s">
        <v>187</v>
      </c>
      <c r="F414" s="442">
        <f>SUM(J414:U414)</f>
        <v>3</v>
      </c>
      <c r="G414" s="405">
        <v>3</v>
      </c>
      <c r="H414" s="405">
        <v>3</v>
      </c>
      <c r="I414" s="405">
        <v>3</v>
      </c>
      <c r="J414" s="445">
        <v>0</v>
      </c>
      <c r="K414" s="445">
        <v>0</v>
      </c>
      <c r="L414" s="445">
        <v>0</v>
      </c>
      <c r="M414" s="445">
        <v>0</v>
      </c>
      <c r="N414" s="445">
        <v>1</v>
      </c>
      <c r="O414" s="445">
        <v>0</v>
      </c>
      <c r="P414" s="445">
        <v>0</v>
      </c>
      <c r="Q414" s="445">
        <v>1</v>
      </c>
      <c r="R414" s="445">
        <v>0</v>
      </c>
      <c r="S414" s="445">
        <v>0</v>
      </c>
      <c r="T414" s="445">
        <v>1</v>
      </c>
      <c r="U414" s="445">
        <v>0</v>
      </c>
      <c r="AC414" s="176"/>
      <c r="AD414" s="177"/>
      <c r="AE414" s="176"/>
      <c r="AF414" s="206"/>
      <c r="AG414" s="207"/>
      <c r="AH414" s="206"/>
      <c r="AI414" s="207"/>
      <c r="AJ414" s="206"/>
      <c r="AK414" s="241"/>
      <c r="AL414" s="206"/>
      <c r="AM414" s="240"/>
      <c r="AN414" s="206"/>
      <c r="AO414" s="83"/>
      <c r="AP414" s="206"/>
      <c r="AQ414" s="83"/>
      <c r="AR414" s="206"/>
      <c r="AS414" s="83"/>
      <c r="AT414" s="206"/>
      <c r="AU414" s="83"/>
      <c r="AV414" s="206"/>
      <c r="AW414" s="83"/>
      <c r="AX414" s="206"/>
      <c r="AY414" s="83"/>
      <c r="AZ414" s="206"/>
      <c r="BA414" s="83"/>
      <c r="BB414" s="206"/>
      <c r="BC414" s="83"/>
      <c r="BD414" s="204">
        <f t="shared" si="89"/>
        <v>0</v>
      </c>
      <c r="BE414" s="175" t="e">
        <f t="shared" si="90"/>
        <v>#DIV/0!</v>
      </c>
      <c r="BH414" s="169"/>
      <c r="BI414" s="169"/>
    </row>
    <row r="415" spans="1:64" ht="43.5" customHeight="1" x14ac:dyDescent="0.25">
      <c r="A415" s="710"/>
      <c r="B415" s="703"/>
      <c r="C415" s="715" t="s">
        <v>188</v>
      </c>
      <c r="D415" s="708" t="s">
        <v>17</v>
      </c>
      <c r="E415" s="708"/>
      <c r="F415" s="442">
        <f t="shared" ref="F415" si="92">SUM(F416)</f>
        <v>2</v>
      </c>
      <c r="G415" s="405">
        <v>2</v>
      </c>
      <c r="H415" s="405">
        <v>2</v>
      </c>
      <c r="I415" s="405">
        <v>2</v>
      </c>
      <c r="J415" s="405">
        <v>0</v>
      </c>
      <c r="K415" s="405">
        <v>0</v>
      </c>
      <c r="L415" s="405">
        <v>0</v>
      </c>
      <c r="M415" s="405">
        <v>2</v>
      </c>
      <c r="N415" s="405">
        <v>0</v>
      </c>
      <c r="O415" s="405">
        <v>0</v>
      </c>
      <c r="P415" s="405">
        <v>0</v>
      </c>
      <c r="Q415" s="405">
        <v>0</v>
      </c>
      <c r="R415" s="405">
        <v>0</v>
      </c>
      <c r="S415" s="405">
        <v>0</v>
      </c>
      <c r="T415" s="405">
        <v>0</v>
      </c>
      <c r="U415" s="405">
        <v>0</v>
      </c>
      <c r="AC415" s="176">
        <f>+AE415+AF415+AH415+AJ415+AL415+AN415+AP415+AR415+AT415+AV415+AX415+AZ415+BB415</f>
        <v>16099</v>
      </c>
      <c r="AD415" s="177">
        <f>+AG415+AI415+AK415+AM415+AO415+AQ415+AS415+AU415+AW415+AY415+BA415+BC415</f>
        <v>0</v>
      </c>
      <c r="AE415" s="176">
        <v>16099</v>
      </c>
      <c r="AF415" s="206"/>
      <c r="AG415" s="207"/>
      <c r="AH415" s="206"/>
      <c r="AI415" s="207"/>
      <c r="AJ415" s="206"/>
      <c r="AK415" s="241"/>
      <c r="AL415" s="206"/>
      <c r="AM415" s="240"/>
      <c r="AN415" s="206"/>
      <c r="AO415" s="83"/>
      <c r="AP415" s="206"/>
      <c r="AQ415" s="83"/>
      <c r="AR415" s="206"/>
      <c r="AS415" s="83"/>
      <c r="AT415" s="206"/>
      <c r="AU415" s="83"/>
      <c r="AV415" s="206"/>
      <c r="AW415" s="83"/>
      <c r="AX415" s="206"/>
      <c r="AY415" s="83"/>
      <c r="AZ415" s="206"/>
      <c r="BA415" s="83"/>
      <c r="BB415" s="206"/>
      <c r="BC415" s="83"/>
      <c r="BD415" s="204">
        <f t="shared" si="89"/>
        <v>0</v>
      </c>
      <c r="BE415" s="175">
        <f t="shared" si="90"/>
        <v>0</v>
      </c>
      <c r="BH415" s="181">
        <f>+BK415-AC415</f>
        <v>-16099</v>
      </c>
      <c r="BI415" s="181">
        <f>+BL415-AD415</f>
        <v>0</v>
      </c>
      <c r="BJ415" s="208"/>
      <c r="BK415" s="181"/>
      <c r="BL415" s="181"/>
    </row>
    <row r="416" spans="1:64" ht="51.75" customHeight="1" x14ac:dyDescent="0.25">
      <c r="A416" s="710"/>
      <c r="B416" s="703"/>
      <c r="C416" s="715"/>
      <c r="D416" s="53" t="s">
        <v>814</v>
      </c>
      <c r="E416" s="9" t="s">
        <v>189</v>
      </c>
      <c r="F416" s="442">
        <f>SUM(J416:U416)</f>
        <v>2</v>
      </c>
      <c r="G416" s="405">
        <v>2</v>
      </c>
      <c r="H416" s="405">
        <v>2</v>
      </c>
      <c r="I416" s="405">
        <v>2</v>
      </c>
      <c r="J416" s="445">
        <v>0</v>
      </c>
      <c r="K416" s="445">
        <v>0</v>
      </c>
      <c r="L416" s="445">
        <v>0</v>
      </c>
      <c r="M416" s="445">
        <v>2</v>
      </c>
      <c r="N416" s="445">
        <v>0</v>
      </c>
      <c r="O416" s="445">
        <v>0</v>
      </c>
      <c r="P416" s="445">
        <v>0</v>
      </c>
      <c r="Q416" s="445">
        <v>0</v>
      </c>
      <c r="R416" s="445">
        <v>0</v>
      </c>
      <c r="S416" s="445">
        <v>0</v>
      </c>
      <c r="T416" s="445">
        <v>0</v>
      </c>
      <c r="U416" s="445">
        <v>0</v>
      </c>
      <c r="AC416" s="176"/>
      <c r="AD416" s="177"/>
      <c r="AE416" s="176"/>
      <c r="AF416" s="206"/>
      <c r="AG416" s="207"/>
      <c r="AH416" s="206"/>
      <c r="AI416" s="207"/>
      <c r="AJ416" s="206"/>
      <c r="AK416" s="241"/>
      <c r="AL416" s="206"/>
      <c r="AM416" s="240"/>
      <c r="AN416" s="206"/>
      <c r="AO416" s="83"/>
      <c r="AP416" s="206"/>
      <c r="AQ416" s="83"/>
      <c r="AR416" s="206"/>
      <c r="AS416" s="83"/>
      <c r="AT416" s="206"/>
      <c r="AU416" s="83"/>
      <c r="AV416" s="206"/>
      <c r="AW416" s="83"/>
      <c r="AX416" s="206"/>
      <c r="AY416" s="83"/>
      <c r="AZ416" s="206"/>
      <c r="BA416" s="83"/>
      <c r="BB416" s="206"/>
      <c r="BC416" s="83"/>
      <c r="BD416" s="204">
        <f t="shared" si="89"/>
        <v>0</v>
      </c>
      <c r="BE416" s="175" t="e">
        <f t="shared" si="90"/>
        <v>#DIV/0!</v>
      </c>
      <c r="BH416" s="169"/>
      <c r="BI416" s="169"/>
    </row>
    <row r="417" spans="1:64" ht="58.5" customHeight="1" x14ac:dyDescent="0.25">
      <c r="A417" s="710"/>
      <c r="B417" s="703"/>
      <c r="C417" s="715" t="s">
        <v>190</v>
      </c>
      <c r="D417" s="404" t="s">
        <v>439</v>
      </c>
      <c r="E417" s="404"/>
      <c r="F417" s="442">
        <f t="shared" ref="F417" si="93">+F418</f>
        <v>5</v>
      </c>
      <c r="G417" s="405">
        <v>5</v>
      </c>
      <c r="H417" s="405">
        <v>5</v>
      </c>
      <c r="I417" s="405">
        <v>5</v>
      </c>
      <c r="J417" s="405">
        <v>0</v>
      </c>
      <c r="K417" s="405">
        <v>0</v>
      </c>
      <c r="L417" s="405">
        <v>0</v>
      </c>
      <c r="M417" s="405">
        <v>0</v>
      </c>
      <c r="N417" s="405">
        <v>0</v>
      </c>
      <c r="O417" s="405">
        <v>0</v>
      </c>
      <c r="P417" s="405">
        <v>0</v>
      </c>
      <c r="Q417" s="405">
        <v>0</v>
      </c>
      <c r="R417" s="405">
        <v>0</v>
      </c>
      <c r="S417" s="405">
        <v>0</v>
      </c>
      <c r="T417" s="405">
        <v>0</v>
      </c>
      <c r="U417" s="405">
        <v>0</v>
      </c>
      <c r="AC417" s="176">
        <f>+AE417+AF417+AH417+AJ417+AL417+AN417+AP417+AR417+AT417+AV417+AX417+AZ417+BB417</f>
        <v>61191</v>
      </c>
      <c r="AD417" s="177">
        <f>+AG417+AI417+AK417+AM417+AO417+AQ417+AS417+AU417+AW417+AY417+BA417+BC417</f>
        <v>0</v>
      </c>
      <c r="AE417" s="176">
        <v>61191</v>
      </c>
      <c r="AF417" s="206"/>
      <c r="AG417" s="207"/>
      <c r="AH417" s="206"/>
      <c r="AI417" s="207"/>
      <c r="AJ417" s="206"/>
      <c r="AK417" s="241"/>
      <c r="AL417" s="206"/>
      <c r="AM417" s="240"/>
      <c r="AN417" s="206"/>
      <c r="AO417" s="207"/>
      <c r="AP417" s="206"/>
      <c r="AQ417" s="83"/>
      <c r="AR417" s="206"/>
      <c r="AS417" s="83"/>
      <c r="AT417" s="206"/>
      <c r="AU417" s="83"/>
      <c r="AV417" s="206"/>
      <c r="AW417" s="83"/>
      <c r="AX417" s="206"/>
      <c r="AY417" s="83"/>
      <c r="AZ417" s="206"/>
      <c r="BA417" s="83"/>
      <c r="BB417" s="206"/>
      <c r="BC417" s="83"/>
      <c r="BD417" s="204">
        <f t="shared" si="89"/>
        <v>0</v>
      </c>
      <c r="BE417" s="175">
        <f t="shared" si="90"/>
        <v>0</v>
      </c>
      <c r="BH417" s="181">
        <f>+BK417-AC417</f>
        <v>-61191</v>
      </c>
      <c r="BI417" s="181">
        <f>+BL417-AD417</f>
        <v>0</v>
      </c>
      <c r="BJ417" s="208"/>
      <c r="BK417" s="181"/>
      <c r="BL417" s="181"/>
    </row>
    <row r="418" spans="1:64" ht="68.25" customHeight="1" x14ac:dyDescent="0.25">
      <c r="A418" s="710"/>
      <c r="B418" s="703"/>
      <c r="C418" s="715"/>
      <c r="D418" s="53" t="s">
        <v>815</v>
      </c>
      <c r="E418" s="9" t="s">
        <v>477</v>
      </c>
      <c r="F418" s="442">
        <f>SUM(J418:U418)</f>
        <v>5</v>
      </c>
      <c r="G418" s="405">
        <v>5</v>
      </c>
      <c r="H418" s="405">
        <v>5</v>
      </c>
      <c r="I418" s="405">
        <v>5</v>
      </c>
      <c r="J418" s="445">
        <v>0</v>
      </c>
      <c r="K418" s="445">
        <v>0</v>
      </c>
      <c r="L418" s="445">
        <v>0</v>
      </c>
      <c r="M418" s="445">
        <v>5</v>
      </c>
      <c r="N418" s="445">
        <v>0</v>
      </c>
      <c r="O418" s="445">
        <v>0</v>
      </c>
      <c r="P418" s="445">
        <v>0</v>
      </c>
      <c r="Q418" s="445">
        <v>0</v>
      </c>
      <c r="R418" s="445">
        <v>0</v>
      </c>
      <c r="S418" s="445">
        <v>0</v>
      </c>
      <c r="T418" s="445">
        <v>0</v>
      </c>
      <c r="U418" s="445">
        <v>0</v>
      </c>
      <c r="AC418" s="176"/>
      <c r="AD418" s="177"/>
      <c r="AE418" s="176"/>
      <c r="AF418" s="206"/>
      <c r="AG418" s="207"/>
      <c r="AH418" s="206"/>
      <c r="AI418" s="207"/>
      <c r="AJ418" s="206"/>
      <c r="AK418" s="241"/>
      <c r="AL418" s="206"/>
      <c r="AM418" s="240"/>
      <c r="AN418" s="206"/>
      <c r="AO418" s="207"/>
      <c r="AP418" s="206"/>
      <c r="AQ418" s="83"/>
      <c r="AR418" s="206"/>
      <c r="AS418" s="83"/>
      <c r="AT418" s="206"/>
      <c r="AU418" s="83"/>
      <c r="AV418" s="206"/>
      <c r="AW418" s="83"/>
      <c r="AX418" s="206"/>
      <c r="AY418" s="83"/>
      <c r="AZ418" s="206"/>
      <c r="BA418" s="83"/>
      <c r="BB418" s="206"/>
      <c r="BC418" s="83"/>
      <c r="BD418" s="204">
        <f t="shared" si="89"/>
        <v>0</v>
      </c>
      <c r="BE418" s="175" t="e">
        <f t="shared" si="90"/>
        <v>#DIV/0!</v>
      </c>
      <c r="BH418" s="169"/>
      <c r="BI418" s="169"/>
    </row>
    <row r="419" spans="1:64" ht="55.5" customHeight="1" x14ac:dyDescent="0.25">
      <c r="A419" s="710"/>
      <c r="B419" s="703"/>
      <c r="C419" s="715" t="s">
        <v>191</v>
      </c>
      <c r="D419" s="404" t="s">
        <v>439</v>
      </c>
      <c r="E419" s="404"/>
      <c r="F419" s="442">
        <f t="shared" ref="F419" si="94">+F420</f>
        <v>12</v>
      </c>
      <c r="G419" s="405">
        <v>12</v>
      </c>
      <c r="H419" s="405">
        <v>12</v>
      </c>
      <c r="I419" s="405">
        <v>12</v>
      </c>
      <c r="J419" s="405">
        <v>1</v>
      </c>
      <c r="K419" s="405">
        <v>1</v>
      </c>
      <c r="L419" s="405">
        <v>1</v>
      </c>
      <c r="M419" s="405">
        <v>1</v>
      </c>
      <c r="N419" s="405">
        <v>1</v>
      </c>
      <c r="O419" s="405">
        <v>1</v>
      </c>
      <c r="P419" s="405">
        <v>1</v>
      </c>
      <c r="Q419" s="405">
        <v>1</v>
      </c>
      <c r="R419" s="405">
        <v>1</v>
      </c>
      <c r="S419" s="405">
        <v>1</v>
      </c>
      <c r="T419" s="405">
        <v>1</v>
      </c>
      <c r="U419" s="405">
        <v>1</v>
      </c>
      <c r="AC419" s="176">
        <f>+AE419+AF419+AH419+AJ419+AL419+AN419+AP419+AR419+AT419+AV419+AX419+AZ419+BB419</f>
        <v>23197</v>
      </c>
      <c r="AD419" s="177">
        <f>+AG419+AI419+AK419+AM419+AO419+AQ419+AS419+AU419+AW419+AY419+BA419+BC419</f>
        <v>0</v>
      </c>
      <c r="AE419" s="176">
        <v>23197</v>
      </c>
      <c r="AF419" s="206"/>
      <c r="AG419" s="207"/>
      <c r="AH419" s="206"/>
      <c r="AI419" s="207"/>
      <c r="AJ419" s="206"/>
      <c r="AK419" s="241"/>
      <c r="AL419" s="206"/>
      <c r="AM419" s="240"/>
      <c r="AN419" s="206"/>
      <c r="AO419" s="207"/>
      <c r="AP419" s="206"/>
      <c r="AQ419" s="83"/>
      <c r="AR419" s="206"/>
      <c r="AS419" s="83"/>
      <c r="AT419" s="206"/>
      <c r="AU419" s="83"/>
      <c r="AV419" s="206"/>
      <c r="AW419" s="83"/>
      <c r="AX419" s="206"/>
      <c r="AY419" s="83"/>
      <c r="AZ419" s="206"/>
      <c r="BA419" s="83"/>
      <c r="BB419" s="206"/>
      <c r="BC419" s="83"/>
      <c r="BD419" s="204">
        <f t="shared" si="89"/>
        <v>0</v>
      </c>
      <c r="BE419" s="175">
        <f t="shared" si="90"/>
        <v>0</v>
      </c>
      <c r="BH419" s="181">
        <f>+BK419-AC419</f>
        <v>-23197</v>
      </c>
      <c r="BI419" s="181">
        <f>+BL419-AD419</f>
        <v>0</v>
      </c>
      <c r="BJ419" s="208"/>
      <c r="BK419" s="181"/>
      <c r="BL419" s="181"/>
    </row>
    <row r="420" spans="1:64" ht="51.75" customHeight="1" x14ac:dyDescent="0.25">
      <c r="A420" s="710"/>
      <c r="B420" s="703"/>
      <c r="C420" s="715"/>
      <c r="D420" s="53" t="s">
        <v>816</v>
      </c>
      <c r="E420" s="9" t="s">
        <v>187</v>
      </c>
      <c r="F420" s="442">
        <f>SUM(J420:U420)</f>
        <v>12</v>
      </c>
      <c r="G420" s="405">
        <v>12</v>
      </c>
      <c r="H420" s="405">
        <v>12</v>
      </c>
      <c r="I420" s="405">
        <v>12</v>
      </c>
      <c r="J420" s="445">
        <v>1</v>
      </c>
      <c r="K420" s="445">
        <v>1</v>
      </c>
      <c r="L420" s="445">
        <v>1</v>
      </c>
      <c r="M420" s="445">
        <v>1</v>
      </c>
      <c r="N420" s="445">
        <v>1</v>
      </c>
      <c r="O420" s="445">
        <v>1</v>
      </c>
      <c r="P420" s="445">
        <v>1</v>
      </c>
      <c r="Q420" s="445">
        <v>1</v>
      </c>
      <c r="R420" s="445">
        <v>1</v>
      </c>
      <c r="S420" s="445">
        <v>1</v>
      </c>
      <c r="T420" s="445">
        <v>1</v>
      </c>
      <c r="U420" s="445">
        <v>1</v>
      </c>
      <c r="AC420" s="176"/>
      <c r="AD420" s="177"/>
      <c r="AE420" s="176"/>
      <c r="AF420" s="206"/>
      <c r="AG420" s="207"/>
      <c r="AH420" s="206"/>
      <c r="AI420" s="207"/>
      <c r="AJ420" s="206"/>
      <c r="AK420" s="241"/>
      <c r="AL420" s="206"/>
      <c r="AM420" s="240"/>
      <c r="AN420" s="206"/>
      <c r="AO420" s="179"/>
      <c r="AP420" s="206"/>
      <c r="AQ420" s="83"/>
      <c r="AR420" s="206"/>
      <c r="AS420" s="83"/>
      <c r="AT420" s="206"/>
      <c r="AU420" s="83"/>
      <c r="AV420" s="206"/>
      <c r="AW420" s="83"/>
      <c r="AX420" s="206"/>
      <c r="AY420" s="83"/>
      <c r="AZ420" s="206"/>
      <c r="BA420" s="83"/>
      <c r="BB420" s="206"/>
      <c r="BC420" s="83"/>
      <c r="BD420" s="204">
        <f t="shared" si="89"/>
        <v>0</v>
      </c>
      <c r="BE420" s="175" t="e">
        <f t="shared" si="90"/>
        <v>#DIV/0!</v>
      </c>
      <c r="BH420" s="169"/>
      <c r="BI420" s="169"/>
    </row>
    <row r="421" spans="1:64" ht="51.75" customHeight="1" x14ac:dyDescent="0.25">
      <c r="A421" s="710"/>
      <c r="B421" s="708" t="s">
        <v>754</v>
      </c>
      <c r="C421" s="715" t="s">
        <v>758</v>
      </c>
      <c r="D421" s="404" t="s">
        <v>439</v>
      </c>
      <c r="E421" s="404"/>
      <c r="F421" s="442">
        <f t="shared" ref="F421" si="95">+F422</f>
        <v>90</v>
      </c>
      <c r="G421" s="405">
        <v>90</v>
      </c>
      <c r="H421" s="405">
        <v>90</v>
      </c>
      <c r="I421" s="405">
        <v>90</v>
      </c>
      <c r="J421" s="405">
        <v>0</v>
      </c>
      <c r="K421" s="405">
        <v>0</v>
      </c>
      <c r="L421" s="405">
        <v>90</v>
      </c>
      <c r="M421" s="405">
        <v>0</v>
      </c>
      <c r="N421" s="405">
        <v>0</v>
      </c>
      <c r="O421" s="405">
        <v>0</v>
      </c>
      <c r="P421" s="405">
        <v>0</v>
      </c>
      <c r="Q421" s="405">
        <v>0</v>
      </c>
      <c r="R421" s="405">
        <v>0</v>
      </c>
      <c r="S421" s="405">
        <v>0</v>
      </c>
      <c r="T421" s="405">
        <v>0</v>
      </c>
      <c r="U421" s="405">
        <v>0</v>
      </c>
      <c r="AC421" s="176">
        <f>+AE421+AF421+AH421+AJ421+AL421+AN421+AP421+AR421+AT421+AV421+AX421+AZ421+BB421</f>
        <v>10040</v>
      </c>
      <c r="AD421" s="177">
        <f>+AG421+AI421+AK421+AM421+AO421+AQ421+AS421+AU421+AW421+AY421+BA421+BC421</f>
        <v>0</v>
      </c>
      <c r="AE421" s="176">
        <v>10040</v>
      </c>
      <c r="AF421" s="206"/>
      <c r="AG421" s="207"/>
      <c r="AH421" s="206"/>
      <c r="AI421" s="207"/>
      <c r="AJ421" s="206"/>
      <c r="AK421" s="241"/>
      <c r="AL421" s="206"/>
      <c r="AM421" s="240"/>
      <c r="AN421" s="206"/>
      <c r="AO421" s="83"/>
      <c r="AP421" s="206"/>
      <c r="AQ421" s="83"/>
      <c r="AR421" s="206"/>
      <c r="AS421" s="83"/>
      <c r="AT421" s="206"/>
      <c r="AU421" s="83"/>
      <c r="AV421" s="206"/>
      <c r="AW421" s="83"/>
      <c r="AX421" s="206"/>
      <c r="AY421" s="83"/>
      <c r="AZ421" s="206"/>
      <c r="BA421" s="83"/>
      <c r="BB421" s="206"/>
      <c r="BC421" s="83"/>
      <c r="BD421" s="204">
        <f t="shared" si="89"/>
        <v>0</v>
      </c>
      <c r="BE421" s="175">
        <f t="shared" si="90"/>
        <v>0</v>
      </c>
      <c r="BH421" s="181">
        <f>+BK421-AC421</f>
        <v>-10040</v>
      </c>
      <c r="BI421" s="181">
        <f>+BL421-AD421</f>
        <v>0</v>
      </c>
      <c r="BJ421" s="208"/>
      <c r="BK421" s="181"/>
      <c r="BL421" s="181"/>
    </row>
    <row r="422" spans="1:64" ht="51.75" customHeight="1" x14ac:dyDescent="0.25">
      <c r="A422" s="710"/>
      <c r="B422" s="708"/>
      <c r="C422" s="715"/>
      <c r="D422" s="53" t="s">
        <v>817</v>
      </c>
      <c r="E422" s="9" t="s">
        <v>192</v>
      </c>
      <c r="F422" s="442">
        <f>SUM(J422:U422)</f>
        <v>90</v>
      </c>
      <c r="G422" s="405">
        <v>90</v>
      </c>
      <c r="H422" s="405">
        <v>90</v>
      </c>
      <c r="I422" s="405">
        <v>90</v>
      </c>
      <c r="J422" s="445">
        <v>0</v>
      </c>
      <c r="K422" s="445">
        <v>0</v>
      </c>
      <c r="L422" s="445">
        <v>90</v>
      </c>
      <c r="M422" s="445">
        <v>0</v>
      </c>
      <c r="N422" s="445">
        <v>0</v>
      </c>
      <c r="O422" s="445">
        <v>0</v>
      </c>
      <c r="P422" s="445">
        <v>0</v>
      </c>
      <c r="Q422" s="445">
        <v>0</v>
      </c>
      <c r="R422" s="445">
        <v>0</v>
      </c>
      <c r="S422" s="445">
        <v>0</v>
      </c>
      <c r="T422" s="445">
        <v>0</v>
      </c>
      <c r="U422" s="445">
        <v>0</v>
      </c>
      <c r="AC422" s="176"/>
      <c r="AD422" s="177"/>
      <c r="AE422" s="176"/>
      <c r="AF422" s="206"/>
      <c r="AG422" s="207"/>
      <c r="AH422" s="206"/>
      <c r="AI422" s="207"/>
      <c r="AJ422" s="206"/>
      <c r="AK422" s="241"/>
      <c r="AL422" s="206"/>
      <c r="AM422" s="240"/>
      <c r="AN422" s="206"/>
      <c r="AO422" s="179"/>
      <c r="AP422" s="206"/>
      <c r="AQ422" s="83"/>
      <c r="AR422" s="206"/>
      <c r="AS422" s="83"/>
      <c r="AT422" s="206"/>
      <c r="AU422" s="83"/>
      <c r="AV422" s="206"/>
      <c r="AW422" s="83"/>
      <c r="AX422" s="206"/>
      <c r="AY422" s="83"/>
      <c r="AZ422" s="206"/>
      <c r="BA422" s="83"/>
      <c r="BB422" s="206"/>
      <c r="BC422" s="83"/>
      <c r="BD422" s="204">
        <f t="shared" si="89"/>
        <v>0</v>
      </c>
      <c r="BE422" s="175" t="e">
        <f t="shared" si="90"/>
        <v>#DIV/0!</v>
      </c>
      <c r="BH422" s="169"/>
      <c r="BI422" s="169"/>
    </row>
    <row r="423" spans="1:64" ht="51.75" customHeight="1" x14ac:dyDescent="0.25">
      <c r="A423" s="710"/>
      <c r="B423" s="708" t="s">
        <v>755</v>
      </c>
      <c r="C423" s="715" t="s">
        <v>193</v>
      </c>
      <c r="D423" s="404" t="s">
        <v>439</v>
      </c>
      <c r="E423" s="404"/>
      <c r="F423" s="442">
        <f t="shared" ref="F423" si="96">+F424</f>
        <v>60</v>
      </c>
      <c r="G423" s="405">
        <v>60</v>
      </c>
      <c r="H423" s="405">
        <v>60</v>
      </c>
      <c r="I423" s="405">
        <v>60</v>
      </c>
      <c r="J423" s="405">
        <v>0</v>
      </c>
      <c r="K423" s="405">
        <v>0</v>
      </c>
      <c r="L423" s="405">
        <v>0</v>
      </c>
      <c r="M423" s="405">
        <v>0</v>
      </c>
      <c r="N423" s="405">
        <v>60</v>
      </c>
      <c r="O423" s="405">
        <v>0</v>
      </c>
      <c r="P423" s="405">
        <v>0</v>
      </c>
      <c r="Q423" s="405">
        <v>0</v>
      </c>
      <c r="R423" s="405">
        <v>0</v>
      </c>
      <c r="S423" s="405">
        <v>0</v>
      </c>
      <c r="T423" s="405">
        <v>0</v>
      </c>
      <c r="U423" s="405">
        <v>0</v>
      </c>
      <c r="AC423" s="176">
        <f>+AE423+AF423+AH423+AJ423+AL423+AN423+AP423+AR423+AT423+AV423+AX423+AZ423+BB423</f>
        <v>17166</v>
      </c>
      <c r="AD423" s="177">
        <f>+AG423+AI423+AK423+AM423+AO423+AQ423+AS423+AU423+AW423+AY423+BA423+BC423</f>
        <v>0</v>
      </c>
      <c r="AE423" s="176">
        <v>17166</v>
      </c>
      <c r="AF423" s="206"/>
      <c r="AG423" s="207"/>
      <c r="AH423" s="206"/>
      <c r="AI423" s="207"/>
      <c r="AJ423" s="206"/>
      <c r="AK423" s="241"/>
      <c r="AL423" s="206"/>
      <c r="AM423" s="240"/>
      <c r="AN423" s="206"/>
      <c r="AO423" s="83"/>
      <c r="AP423" s="206"/>
      <c r="AQ423" s="83"/>
      <c r="AR423" s="206"/>
      <c r="AS423" s="83"/>
      <c r="AT423" s="206"/>
      <c r="AU423" s="83"/>
      <c r="AV423" s="206"/>
      <c r="AW423" s="83"/>
      <c r="AX423" s="206"/>
      <c r="AY423" s="83"/>
      <c r="AZ423" s="206"/>
      <c r="BA423" s="83"/>
      <c r="BB423" s="206"/>
      <c r="BC423" s="83"/>
      <c r="BD423" s="204">
        <f t="shared" si="89"/>
        <v>0</v>
      </c>
      <c r="BE423" s="175">
        <f t="shared" si="90"/>
        <v>0</v>
      </c>
      <c r="BH423" s="181">
        <f>+BK423-AC423</f>
        <v>-17166</v>
      </c>
      <c r="BI423" s="181">
        <f>+BL423-AD423</f>
        <v>0</v>
      </c>
      <c r="BJ423" s="208"/>
      <c r="BK423" s="181"/>
      <c r="BL423" s="181"/>
    </row>
    <row r="424" spans="1:64" ht="51.75" customHeight="1" x14ac:dyDescent="0.25">
      <c r="A424" s="710"/>
      <c r="B424" s="708"/>
      <c r="C424" s="715"/>
      <c r="D424" s="53" t="s">
        <v>624</v>
      </c>
      <c r="E424" s="9" t="s">
        <v>192</v>
      </c>
      <c r="F424" s="442">
        <f>SUM(J424:U424)</f>
        <v>60</v>
      </c>
      <c r="G424" s="405">
        <v>60</v>
      </c>
      <c r="H424" s="405">
        <v>60</v>
      </c>
      <c r="I424" s="405">
        <v>60</v>
      </c>
      <c r="J424" s="445">
        <v>0</v>
      </c>
      <c r="K424" s="445">
        <v>0</v>
      </c>
      <c r="L424" s="445">
        <v>0</v>
      </c>
      <c r="M424" s="445">
        <v>0</v>
      </c>
      <c r="N424" s="445">
        <v>60</v>
      </c>
      <c r="O424" s="445">
        <v>0</v>
      </c>
      <c r="P424" s="445">
        <v>0</v>
      </c>
      <c r="Q424" s="445">
        <v>0</v>
      </c>
      <c r="R424" s="445">
        <v>0</v>
      </c>
      <c r="S424" s="445">
        <v>0</v>
      </c>
      <c r="T424" s="445">
        <v>0</v>
      </c>
      <c r="U424" s="445">
        <v>0</v>
      </c>
      <c r="AC424" s="176"/>
      <c r="AD424" s="177"/>
      <c r="AE424" s="176"/>
      <c r="AF424" s="206"/>
      <c r="AG424" s="207"/>
      <c r="AH424" s="206"/>
      <c r="AI424" s="207"/>
      <c r="AJ424" s="206"/>
      <c r="AK424" s="241"/>
      <c r="AL424" s="206"/>
      <c r="AM424" s="240"/>
      <c r="AN424" s="206"/>
      <c r="AO424" s="83"/>
      <c r="AP424" s="206"/>
      <c r="AQ424" s="83"/>
      <c r="AR424" s="206"/>
      <c r="AS424" s="83"/>
      <c r="AT424" s="206"/>
      <c r="AU424" s="83"/>
      <c r="AV424" s="206"/>
      <c r="AW424" s="83"/>
      <c r="AX424" s="206"/>
      <c r="AY424" s="83"/>
      <c r="AZ424" s="206"/>
      <c r="BA424" s="83"/>
      <c r="BB424" s="206"/>
      <c r="BC424" s="83"/>
      <c r="BD424" s="204">
        <f t="shared" si="89"/>
        <v>0</v>
      </c>
      <c r="BE424" s="175" t="e">
        <f t="shared" si="90"/>
        <v>#DIV/0!</v>
      </c>
      <c r="BH424" s="169"/>
      <c r="BI424" s="169"/>
    </row>
    <row r="425" spans="1:64" ht="51.75" customHeight="1" x14ac:dyDescent="0.25">
      <c r="A425" s="710"/>
      <c r="B425" s="703" t="s">
        <v>580</v>
      </c>
      <c r="C425" s="715" t="s">
        <v>194</v>
      </c>
      <c r="D425" s="404" t="s">
        <v>439</v>
      </c>
      <c r="E425" s="404"/>
      <c r="F425" s="442">
        <f t="shared" ref="F425" si="97">+F426</f>
        <v>2</v>
      </c>
      <c r="G425" s="405">
        <v>2</v>
      </c>
      <c r="H425" s="405">
        <v>2</v>
      </c>
      <c r="I425" s="405">
        <v>2</v>
      </c>
      <c r="J425" s="405">
        <v>0</v>
      </c>
      <c r="K425" s="405">
        <v>0</v>
      </c>
      <c r="L425" s="405">
        <v>1</v>
      </c>
      <c r="M425" s="405">
        <v>0</v>
      </c>
      <c r="N425" s="405">
        <v>0</v>
      </c>
      <c r="O425" s="405">
        <v>0</v>
      </c>
      <c r="P425" s="405">
        <v>0</v>
      </c>
      <c r="Q425" s="405">
        <v>0</v>
      </c>
      <c r="R425" s="405">
        <v>1</v>
      </c>
      <c r="S425" s="405">
        <v>0</v>
      </c>
      <c r="T425" s="405">
        <v>0</v>
      </c>
      <c r="U425" s="405">
        <v>0</v>
      </c>
      <c r="AA425" s="183" t="s">
        <v>17</v>
      </c>
      <c r="AB425" s="184">
        <f>SUM(AC344:AC352)</f>
        <v>1500</v>
      </c>
      <c r="AC425" s="176">
        <f>+AE425+AF425+AH425+AJ425+AL425+AN425+AP425+AR425+AT425+AV425+AX425+AZ425+BB425</f>
        <v>58823</v>
      </c>
      <c r="AD425" s="177">
        <f>+AG425+AI425+AK425+AM425+AO425+AQ425+AS425+AU425+AW425+AY425+BA425+BC425</f>
        <v>0</v>
      </c>
      <c r="AE425" s="176">
        <v>58823</v>
      </c>
      <c r="AF425" s="206"/>
      <c r="AG425" s="207"/>
      <c r="AH425" s="206"/>
      <c r="AI425" s="207"/>
      <c r="AJ425" s="206"/>
      <c r="AK425" s="241"/>
      <c r="AL425" s="206"/>
      <c r="AM425" s="240"/>
      <c r="AN425" s="206"/>
      <c r="AO425" s="83"/>
      <c r="AP425" s="206"/>
      <c r="AQ425" s="83"/>
      <c r="AR425" s="206"/>
      <c r="AS425" s="83"/>
      <c r="AT425" s="206"/>
      <c r="AU425" s="83"/>
      <c r="AV425" s="206"/>
      <c r="AW425" s="83"/>
      <c r="AX425" s="206"/>
      <c r="AY425" s="83"/>
      <c r="AZ425" s="206"/>
      <c r="BA425" s="83"/>
      <c r="BB425" s="206"/>
      <c r="BC425" s="83"/>
      <c r="BD425" s="204">
        <f t="shared" si="89"/>
        <v>0</v>
      </c>
      <c r="BE425" s="175">
        <f t="shared" si="90"/>
        <v>0</v>
      </c>
      <c r="BH425" s="181">
        <f>+BK425-AC425</f>
        <v>-58823</v>
      </c>
      <c r="BI425" s="181">
        <f>+BL425-AD425</f>
        <v>0</v>
      </c>
      <c r="BJ425" s="208"/>
      <c r="BK425" s="181"/>
      <c r="BL425" s="181"/>
    </row>
    <row r="426" spans="1:64" ht="51.75" customHeight="1" x14ac:dyDescent="0.25">
      <c r="A426" s="711"/>
      <c r="B426" s="704"/>
      <c r="C426" s="715"/>
      <c r="D426" s="53" t="s">
        <v>623</v>
      </c>
      <c r="E426" s="9" t="s">
        <v>195</v>
      </c>
      <c r="F426" s="442">
        <f>SUM(J426:U426)</f>
        <v>2</v>
      </c>
      <c r="G426" s="405">
        <v>2</v>
      </c>
      <c r="H426" s="405">
        <v>2</v>
      </c>
      <c r="I426" s="405">
        <v>2</v>
      </c>
      <c r="J426" s="445">
        <v>0</v>
      </c>
      <c r="K426" s="445">
        <v>0</v>
      </c>
      <c r="L426" s="445">
        <v>1</v>
      </c>
      <c r="M426" s="445">
        <v>0</v>
      </c>
      <c r="N426" s="445">
        <v>0</v>
      </c>
      <c r="O426" s="445">
        <v>0</v>
      </c>
      <c r="P426" s="445">
        <v>0</v>
      </c>
      <c r="Q426" s="445">
        <v>0</v>
      </c>
      <c r="R426" s="445">
        <v>1</v>
      </c>
      <c r="S426" s="445">
        <v>0</v>
      </c>
      <c r="T426" s="445">
        <v>0</v>
      </c>
      <c r="U426" s="445">
        <v>0</v>
      </c>
      <c r="AA426" s="183" t="s">
        <v>638</v>
      </c>
      <c r="AB426" s="184">
        <f>SUM(AD344:AD352)</f>
        <v>0</v>
      </c>
      <c r="AC426" s="176"/>
      <c r="AD426" s="177"/>
      <c r="AE426" s="176"/>
      <c r="AF426" s="206"/>
      <c r="AG426" s="83"/>
      <c r="AH426" s="206"/>
      <c r="AI426" s="207"/>
      <c r="AJ426" s="206"/>
      <c r="AK426" s="241"/>
      <c r="AL426" s="206"/>
      <c r="AM426" s="83"/>
      <c r="AN426" s="206"/>
      <c r="AO426" s="83"/>
      <c r="AP426" s="206"/>
      <c r="AQ426" s="83"/>
      <c r="AR426" s="206"/>
      <c r="AS426" s="83"/>
      <c r="AT426" s="206"/>
      <c r="AU426" s="83"/>
      <c r="AV426" s="206"/>
      <c r="AW426" s="83"/>
      <c r="AX426" s="206"/>
      <c r="AY426" s="83"/>
      <c r="AZ426" s="206"/>
      <c r="BA426" s="83"/>
      <c r="BB426" s="206"/>
      <c r="BC426" s="83"/>
      <c r="BD426" s="204">
        <f t="shared" si="89"/>
        <v>0</v>
      </c>
      <c r="BE426" s="175" t="e">
        <f t="shared" si="90"/>
        <v>#DIV/0!</v>
      </c>
      <c r="BH426" s="169"/>
      <c r="BI426" s="169"/>
    </row>
    <row r="427" spans="1:64" ht="37.5" customHeight="1" x14ac:dyDescent="0.25">
      <c r="A427" s="742" t="s">
        <v>593</v>
      </c>
      <c r="B427" s="742"/>
      <c r="C427" s="742"/>
      <c r="D427" s="742"/>
      <c r="E427" s="742"/>
      <c r="F427" s="128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BH427" s="169"/>
      <c r="BI427" s="169"/>
    </row>
    <row r="428" spans="1:64" x14ac:dyDescent="0.25">
      <c r="A428" s="16"/>
      <c r="B428" s="10"/>
      <c r="C428" s="16"/>
      <c r="D428" s="16"/>
      <c r="E428" s="10"/>
      <c r="F428" s="108"/>
      <c r="G428" s="116"/>
      <c r="H428" s="116"/>
      <c r="I428" s="116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BH428" s="169"/>
      <c r="BI428" s="169"/>
    </row>
    <row r="429" spans="1:64" x14ac:dyDescent="0.25">
      <c r="A429" s="16"/>
      <c r="B429" s="10"/>
      <c r="C429" s="16"/>
      <c r="D429" s="16"/>
      <c r="E429" s="10"/>
      <c r="F429" s="108"/>
      <c r="G429" s="116"/>
      <c r="H429" s="116"/>
      <c r="I429" s="116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BH429" s="169"/>
      <c r="BI429" s="169"/>
    </row>
    <row r="430" spans="1:64" x14ac:dyDescent="0.25">
      <c r="A430" s="16"/>
      <c r="B430" s="10"/>
      <c r="C430" s="16"/>
      <c r="D430" s="16"/>
      <c r="E430" s="10"/>
      <c r="F430" s="108"/>
      <c r="G430" s="116"/>
      <c r="H430" s="116"/>
      <c r="I430" s="116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BH430" s="169"/>
      <c r="BI430" s="169"/>
    </row>
    <row r="431" spans="1:64" ht="24.95" customHeight="1" x14ac:dyDescent="0.25">
      <c r="A431" s="17"/>
      <c r="B431" s="15"/>
      <c r="C431" s="16"/>
      <c r="D431" s="16"/>
      <c r="E431" s="17"/>
      <c r="F431" s="111"/>
      <c r="G431" s="112"/>
      <c r="H431" s="112"/>
      <c r="I431" s="112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BH431" s="169"/>
      <c r="BI431" s="169"/>
    </row>
    <row r="432" spans="1:64" ht="24.95" customHeight="1" x14ac:dyDescent="0.25">
      <c r="A432" s="23" t="s">
        <v>8</v>
      </c>
      <c r="B432" s="519" t="s">
        <v>197</v>
      </c>
      <c r="C432" s="519"/>
      <c r="D432" s="519"/>
      <c r="E432" s="17"/>
      <c r="F432" s="111"/>
      <c r="G432" s="112"/>
      <c r="H432" s="112"/>
      <c r="I432" s="112"/>
      <c r="J432" s="113"/>
      <c r="K432" s="113"/>
      <c r="L432" s="113"/>
      <c r="M432" s="113"/>
      <c r="N432" s="113"/>
      <c r="O432" s="113"/>
      <c r="P432" s="113"/>
      <c r="Q432" s="113"/>
      <c r="R432" s="113"/>
      <c r="S432" s="113"/>
      <c r="T432" s="113"/>
      <c r="U432" s="113"/>
      <c r="BH432" s="169"/>
      <c r="BI432" s="169"/>
    </row>
    <row r="433" spans="1:64" ht="24.95" customHeight="1" x14ac:dyDescent="0.25">
      <c r="A433" s="18" t="s">
        <v>9</v>
      </c>
      <c r="B433" s="726" t="s">
        <v>10</v>
      </c>
      <c r="C433" s="726"/>
      <c r="D433" s="726"/>
      <c r="E433" s="726"/>
      <c r="F433" s="726"/>
      <c r="G433" s="726"/>
      <c r="H433" s="726"/>
      <c r="I433" s="114"/>
      <c r="J433" s="115"/>
      <c r="K433" s="115"/>
      <c r="L433" s="115"/>
      <c r="M433" s="115"/>
      <c r="N433" s="115"/>
      <c r="O433" s="115"/>
      <c r="P433" s="115"/>
      <c r="Q433" s="115"/>
      <c r="R433" s="115"/>
      <c r="S433" s="115"/>
      <c r="T433" s="115"/>
      <c r="U433" s="115"/>
      <c r="BH433" s="169"/>
      <c r="BI433" s="169"/>
    </row>
    <row r="434" spans="1:64" ht="24.95" customHeight="1" x14ac:dyDescent="0.25">
      <c r="A434" s="16"/>
      <c r="B434" s="406" t="s">
        <v>198</v>
      </c>
      <c r="C434" s="726" t="s">
        <v>199</v>
      </c>
      <c r="D434" s="726"/>
      <c r="E434" s="726"/>
      <c r="F434" s="726"/>
      <c r="G434" s="726"/>
      <c r="H434" s="726"/>
      <c r="I434" s="114"/>
      <c r="J434" s="115"/>
      <c r="K434" s="115"/>
      <c r="L434" s="115"/>
      <c r="M434" s="115"/>
      <c r="N434" s="115"/>
      <c r="O434" s="115"/>
      <c r="P434" s="115"/>
      <c r="Q434" s="115"/>
      <c r="R434" s="115"/>
      <c r="S434" s="115"/>
      <c r="T434" s="115"/>
      <c r="U434" s="115"/>
      <c r="BH434" s="169"/>
      <c r="BI434" s="169"/>
    </row>
    <row r="435" spans="1:64" ht="21.75" customHeight="1" x14ac:dyDescent="0.25">
      <c r="A435" s="743" t="s">
        <v>12</v>
      </c>
      <c r="B435" s="746" t="s">
        <v>13</v>
      </c>
      <c r="C435" s="746" t="s">
        <v>14</v>
      </c>
      <c r="D435" s="749" t="s">
        <v>434</v>
      </c>
      <c r="E435" s="749" t="s">
        <v>16</v>
      </c>
      <c r="F435" s="735" t="s">
        <v>924</v>
      </c>
      <c r="G435" s="738" t="s">
        <v>433</v>
      </c>
      <c r="H435" s="739"/>
      <c r="I435" s="739"/>
      <c r="J435" s="740" t="s">
        <v>922</v>
      </c>
      <c r="K435" s="740"/>
      <c r="L435" s="740"/>
      <c r="M435" s="740"/>
      <c r="N435" s="740"/>
      <c r="O435" s="740"/>
      <c r="P435" s="740"/>
      <c r="Q435" s="740"/>
      <c r="R435" s="740"/>
      <c r="S435" s="740"/>
      <c r="T435" s="740"/>
      <c r="U435" s="740"/>
      <c r="Z435" s="685"/>
      <c r="AA435" s="685"/>
      <c r="AC435" s="604" t="s">
        <v>640</v>
      </c>
      <c r="AD435" s="166"/>
      <c r="AE435" s="604" t="s">
        <v>640</v>
      </c>
      <c r="AF435" s="599" t="s">
        <v>612</v>
      </c>
      <c r="AG435" s="680"/>
      <c r="AH435" s="680"/>
      <c r="AI435" s="680"/>
      <c r="AJ435" s="680"/>
      <c r="AK435" s="680"/>
      <c r="AL435" s="680"/>
      <c r="AM435" s="680"/>
      <c r="AN435" s="680"/>
      <c r="AO435" s="680"/>
      <c r="AP435" s="680"/>
      <c r="AQ435" s="680"/>
      <c r="AR435" s="680"/>
      <c r="AS435" s="680"/>
      <c r="AT435" s="680"/>
      <c r="AU435" s="680"/>
      <c r="AV435" s="680"/>
      <c r="AW435" s="680"/>
      <c r="AX435" s="680"/>
      <c r="AY435" s="680"/>
      <c r="AZ435" s="680"/>
      <c r="BA435" s="680"/>
      <c r="BB435" s="600"/>
      <c r="BC435" s="167"/>
      <c r="BD435" s="168"/>
      <c r="BE435" s="168"/>
      <c r="BH435" s="169"/>
      <c r="BI435" s="169"/>
    </row>
    <row r="436" spans="1:64" ht="27.75" customHeight="1" x14ac:dyDescent="0.25">
      <c r="A436" s="744"/>
      <c r="B436" s="747"/>
      <c r="C436" s="747"/>
      <c r="D436" s="749"/>
      <c r="E436" s="749"/>
      <c r="F436" s="736"/>
      <c r="G436" s="741" t="s">
        <v>923</v>
      </c>
      <c r="H436" s="741"/>
      <c r="I436" s="738"/>
      <c r="J436" s="740" t="s">
        <v>526</v>
      </c>
      <c r="K436" s="740"/>
      <c r="L436" s="740"/>
      <c r="M436" s="740"/>
      <c r="N436" s="740"/>
      <c r="O436" s="740"/>
      <c r="P436" s="740"/>
      <c r="Q436" s="740"/>
      <c r="R436" s="740"/>
      <c r="S436" s="740"/>
      <c r="T436" s="740"/>
      <c r="U436" s="740"/>
      <c r="Z436" s="684"/>
      <c r="AC436" s="605"/>
      <c r="AD436" s="171"/>
      <c r="AE436" s="605"/>
      <c r="AF436" s="599" t="s">
        <v>600</v>
      </c>
      <c r="AG436" s="600"/>
      <c r="AH436" s="599" t="s">
        <v>601</v>
      </c>
      <c r="AI436" s="600"/>
      <c r="AJ436" s="599" t="s">
        <v>602</v>
      </c>
      <c r="AK436" s="600"/>
      <c r="AL436" s="599" t="s">
        <v>603</v>
      </c>
      <c r="AM436" s="600"/>
      <c r="AN436" s="599" t="s">
        <v>604</v>
      </c>
      <c r="AO436" s="600"/>
      <c r="AP436" s="599" t="s">
        <v>605</v>
      </c>
      <c r="AQ436" s="600"/>
      <c r="AR436" s="599" t="s">
        <v>606</v>
      </c>
      <c r="AS436" s="600"/>
      <c r="AT436" s="599" t="s">
        <v>607</v>
      </c>
      <c r="AU436" s="600"/>
      <c r="AV436" s="599" t="s">
        <v>608</v>
      </c>
      <c r="AW436" s="600"/>
      <c r="AX436" s="599" t="s">
        <v>609</v>
      </c>
      <c r="AY436" s="600"/>
      <c r="AZ436" s="599" t="s">
        <v>610</v>
      </c>
      <c r="BA436" s="600"/>
      <c r="BB436" s="599" t="s">
        <v>611</v>
      </c>
      <c r="BC436" s="600"/>
      <c r="BD436" s="682" t="s">
        <v>614</v>
      </c>
      <c r="BE436" s="683" t="s">
        <v>613</v>
      </c>
      <c r="BH436" s="169"/>
      <c r="BI436" s="169"/>
    </row>
    <row r="437" spans="1:64" ht="27" customHeight="1" x14ac:dyDescent="0.25">
      <c r="A437" s="744"/>
      <c r="B437" s="747"/>
      <c r="C437" s="747"/>
      <c r="D437" s="749"/>
      <c r="E437" s="749"/>
      <c r="F437" s="736"/>
      <c r="G437" s="733">
        <v>2025</v>
      </c>
      <c r="H437" s="733">
        <v>2026</v>
      </c>
      <c r="I437" s="733">
        <v>2027</v>
      </c>
      <c r="J437" s="401"/>
      <c r="K437" s="401"/>
      <c r="L437" s="401"/>
      <c r="M437" s="401"/>
      <c r="N437" s="401"/>
      <c r="O437" s="401"/>
      <c r="P437" s="401"/>
      <c r="Q437" s="401"/>
      <c r="R437" s="401"/>
      <c r="S437" s="401"/>
      <c r="T437" s="401"/>
      <c r="U437" s="401"/>
      <c r="Z437" s="684"/>
      <c r="AC437" s="605"/>
      <c r="AD437" s="171"/>
      <c r="AE437" s="605"/>
      <c r="AF437" s="598" t="s">
        <v>615</v>
      </c>
      <c r="AG437" s="596" t="s">
        <v>616</v>
      </c>
      <c r="AH437" s="598" t="s">
        <v>615</v>
      </c>
      <c r="AI437" s="596" t="s">
        <v>616</v>
      </c>
      <c r="AJ437" s="598" t="s">
        <v>615</v>
      </c>
      <c r="AK437" s="596" t="s">
        <v>616</v>
      </c>
      <c r="AL437" s="598" t="s">
        <v>615</v>
      </c>
      <c r="AM437" s="596" t="s">
        <v>616</v>
      </c>
      <c r="AN437" s="598" t="s">
        <v>615</v>
      </c>
      <c r="AO437" s="596" t="s">
        <v>616</v>
      </c>
      <c r="AP437" s="598" t="s">
        <v>615</v>
      </c>
      <c r="AQ437" s="596" t="s">
        <v>616</v>
      </c>
      <c r="AR437" s="598" t="s">
        <v>615</v>
      </c>
      <c r="AS437" s="596" t="s">
        <v>616</v>
      </c>
      <c r="AT437" s="598" t="s">
        <v>615</v>
      </c>
      <c r="AU437" s="596" t="s">
        <v>616</v>
      </c>
      <c r="AV437" s="598" t="s">
        <v>615</v>
      </c>
      <c r="AW437" s="596" t="s">
        <v>616</v>
      </c>
      <c r="AX437" s="598" t="s">
        <v>615</v>
      </c>
      <c r="AY437" s="596" t="s">
        <v>616</v>
      </c>
      <c r="AZ437" s="598" t="s">
        <v>615</v>
      </c>
      <c r="BA437" s="596" t="s">
        <v>616</v>
      </c>
      <c r="BB437" s="598" t="s">
        <v>615</v>
      </c>
      <c r="BC437" s="596" t="s">
        <v>616</v>
      </c>
      <c r="BD437" s="682"/>
      <c r="BE437" s="683"/>
      <c r="BH437" s="169"/>
      <c r="BI437" s="169"/>
    </row>
    <row r="438" spans="1:64" ht="51" customHeight="1" x14ac:dyDescent="0.25">
      <c r="A438" s="745"/>
      <c r="B438" s="748"/>
      <c r="C438" s="748"/>
      <c r="D438" s="749"/>
      <c r="E438" s="749"/>
      <c r="F438" s="737"/>
      <c r="G438" s="734"/>
      <c r="H438" s="734"/>
      <c r="I438" s="734"/>
      <c r="J438" s="402" t="s">
        <v>499</v>
      </c>
      <c r="K438" s="402" t="s">
        <v>500</v>
      </c>
      <c r="L438" s="402" t="s">
        <v>501</v>
      </c>
      <c r="M438" s="402" t="s">
        <v>502</v>
      </c>
      <c r="N438" s="402" t="s">
        <v>503</v>
      </c>
      <c r="O438" s="402" t="s">
        <v>504</v>
      </c>
      <c r="P438" s="402" t="s">
        <v>505</v>
      </c>
      <c r="Q438" s="402" t="s">
        <v>506</v>
      </c>
      <c r="R438" s="402" t="s">
        <v>507</v>
      </c>
      <c r="S438" s="402" t="s">
        <v>508</v>
      </c>
      <c r="T438" s="402" t="s">
        <v>509</v>
      </c>
      <c r="U438" s="402" t="s">
        <v>510</v>
      </c>
      <c r="Z438" s="684"/>
      <c r="AC438" s="606"/>
      <c r="AD438" s="174"/>
      <c r="AE438" s="606"/>
      <c r="AF438" s="598"/>
      <c r="AG438" s="597"/>
      <c r="AH438" s="598"/>
      <c r="AI438" s="597"/>
      <c r="AJ438" s="598"/>
      <c r="AK438" s="597"/>
      <c r="AL438" s="598"/>
      <c r="AM438" s="597"/>
      <c r="AN438" s="598"/>
      <c r="AO438" s="597"/>
      <c r="AP438" s="598"/>
      <c r="AQ438" s="597"/>
      <c r="AR438" s="598"/>
      <c r="AS438" s="597"/>
      <c r="AT438" s="598"/>
      <c r="AU438" s="597"/>
      <c r="AV438" s="598"/>
      <c r="AW438" s="597"/>
      <c r="AX438" s="598"/>
      <c r="AY438" s="597"/>
      <c r="AZ438" s="598"/>
      <c r="BA438" s="597"/>
      <c r="BB438" s="598"/>
      <c r="BC438" s="597"/>
      <c r="BD438" s="682"/>
      <c r="BE438" s="683"/>
      <c r="BH438" s="169"/>
      <c r="BI438" s="169"/>
    </row>
    <row r="439" spans="1:64" ht="51" customHeight="1" x14ac:dyDescent="0.25">
      <c r="A439" s="432"/>
      <c r="B439" s="702" t="s">
        <v>759</v>
      </c>
      <c r="C439" s="706" t="s">
        <v>959</v>
      </c>
      <c r="D439" s="404" t="s">
        <v>439</v>
      </c>
      <c r="E439" s="404"/>
      <c r="F439" s="403">
        <f t="shared" ref="F439:U445" si="98">+F440</f>
        <v>10500</v>
      </c>
      <c r="G439" s="403">
        <f t="shared" si="98"/>
        <v>0</v>
      </c>
      <c r="H439" s="403">
        <f t="shared" si="98"/>
        <v>0</v>
      </c>
      <c r="I439" s="403">
        <f t="shared" si="98"/>
        <v>0</v>
      </c>
      <c r="J439" s="403">
        <f t="shared" si="98"/>
        <v>875</v>
      </c>
      <c r="K439" s="403">
        <f t="shared" si="98"/>
        <v>875</v>
      </c>
      <c r="L439" s="403">
        <f t="shared" si="98"/>
        <v>875</v>
      </c>
      <c r="M439" s="403">
        <f t="shared" si="98"/>
        <v>875</v>
      </c>
      <c r="N439" s="403">
        <f t="shared" si="98"/>
        <v>875</v>
      </c>
      <c r="O439" s="403">
        <f t="shared" si="98"/>
        <v>875</v>
      </c>
      <c r="P439" s="403">
        <f t="shared" si="98"/>
        <v>875</v>
      </c>
      <c r="Q439" s="403">
        <f t="shared" si="98"/>
        <v>875</v>
      </c>
      <c r="R439" s="403">
        <f t="shared" si="98"/>
        <v>875</v>
      </c>
      <c r="S439" s="403">
        <f t="shared" si="98"/>
        <v>875</v>
      </c>
      <c r="T439" s="403">
        <f t="shared" si="98"/>
        <v>875</v>
      </c>
      <c r="U439" s="403">
        <f t="shared" si="98"/>
        <v>875</v>
      </c>
      <c r="Z439" s="359"/>
      <c r="AC439" s="356"/>
      <c r="AD439" s="174"/>
      <c r="AE439" s="356"/>
      <c r="AF439" s="173"/>
      <c r="AG439" s="355"/>
      <c r="AH439" s="173"/>
      <c r="AI439" s="355"/>
      <c r="AJ439" s="173"/>
      <c r="AK439" s="355"/>
      <c r="AL439" s="173"/>
      <c r="AM439" s="355"/>
      <c r="AN439" s="173"/>
      <c r="AO439" s="355"/>
      <c r="AP439" s="173"/>
      <c r="AQ439" s="355"/>
      <c r="AR439" s="173"/>
      <c r="AS439" s="355"/>
      <c r="AT439" s="173"/>
      <c r="AU439" s="355"/>
      <c r="AV439" s="173"/>
      <c r="AW439" s="355"/>
      <c r="AX439" s="173"/>
      <c r="AY439" s="355"/>
      <c r="AZ439" s="173"/>
      <c r="BA439" s="355"/>
      <c r="BB439" s="173"/>
      <c r="BC439" s="355"/>
      <c r="BD439" s="353"/>
      <c r="BE439" s="354"/>
      <c r="BH439" s="169"/>
      <c r="BI439" s="169"/>
    </row>
    <row r="440" spans="1:64" ht="51" customHeight="1" x14ac:dyDescent="0.25">
      <c r="A440" s="432"/>
      <c r="B440" s="703"/>
      <c r="C440" s="707"/>
      <c r="D440" s="433" t="s">
        <v>959</v>
      </c>
      <c r="E440" s="20" t="s">
        <v>958</v>
      </c>
      <c r="F440" s="403">
        <f>SUM(J440:U440)</f>
        <v>10500</v>
      </c>
      <c r="G440" s="429"/>
      <c r="H440" s="429"/>
      <c r="I440" s="429"/>
      <c r="J440" s="482">
        <v>875</v>
      </c>
      <c r="K440" s="482">
        <v>875</v>
      </c>
      <c r="L440" s="482">
        <v>875</v>
      </c>
      <c r="M440" s="482">
        <v>875</v>
      </c>
      <c r="N440" s="482">
        <v>875</v>
      </c>
      <c r="O440" s="482">
        <v>875</v>
      </c>
      <c r="P440" s="482">
        <v>875</v>
      </c>
      <c r="Q440" s="482">
        <v>875</v>
      </c>
      <c r="R440" s="482">
        <v>875</v>
      </c>
      <c r="S440" s="482">
        <v>875</v>
      </c>
      <c r="T440" s="482">
        <v>875</v>
      </c>
      <c r="U440" s="482">
        <v>875</v>
      </c>
      <c r="Z440" s="359"/>
      <c r="AC440" s="356"/>
      <c r="AD440" s="174"/>
      <c r="AE440" s="356"/>
      <c r="AF440" s="173"/>
      <c r="AG440" s="355"/>
      <c r="AH440" s="173"/>
      <c r="AI440" s="355"/>
      <c r="AJ440" s="173"/>
      <c r="AK440" s="355"/>
      <c r="AL440" s="173"/>
      <c r="AM440" s="355"/>
      <c r="AN440" s="173"/>
      <c r="AO440" s="355"/>
      <c r="AP440" s="173"/>
      <c r="AQ440" s="355"/>
      <c r="AR440" s="173"/>
      <c r="AS440" s="355"/>
      <c r="AT440" s="173"/>
      <c r="AU440" s="355"/>
      <c r="AV440" s="173"/>
      <c r="AW440" s="355"/>
      <c r="AX440" s="173"/>
      <c r="AY440" s="355"/>
      <c r="AZ440" s="173"/>
      <c r="BA440" s="355"/>
      <c r="BB440" s="173"/>
      <c r="BC440" s="355"/>
      <c r="BD440" s="353"/>
      <c r="BE440" s="354"/>
      <c r="BH440" s="169"/>
      <c r="BI440" s="169"/>
    </row>
    <row r="441" spans="1:64" ht="51" customHeight="1" x14ac:dyDescent="0.25">
      <c r="A441" s="432"/>
      <c r="B441" s="703"/>
      <c r="C441" s="706" t="s">
        <v>957</v>
      </c>
      <c r="D441" s="404" t="s">
        <v>439</v>
      </c>
      <c r="E441" s="404"/>
      <c r="F441" s="403">
        <f t="shared" si="98"/>
        <v>700</v>
      </c>
      <c r="G441" s="403">
        <f t="shared" si="98"/>
        <v>0</v>
      </c>
      <c r="H441" s="403">
        <f t="shared" si="98"/>
        <v>0</v>
      </c>
      <c r="I441" s="403">
        <f t="shared" si="98"/>
        <v>0</v>
      </c>
      <c r="J441" s="403">
        <f t="shared" si="98"/>
        <v>57</v>
      </c>
      <c r="K441" s="403">
        <f t="shared" si="98"/>
        <v>57</v>
      </c>
      <c r="L441" s="403">
        <f t="shared" si="98"/>
        <v>57</v>
      </c>
      <c r="M441" s="403">
        <f t="shared" si="98"/>
        <v>57</v>
      </c>
      <c r="N441" s="403">
        <f t="shared" si="98"/>
        <v>57</v>
      </c>
      <c r="O441" s="403">
        <f t="shared" si="98"/>
        <v>57</v>
      </c>
      <c r="P441" s="403">
        <f t="shared" si="98"/>
        <v>57</v>
      </c>
      <c r="Q441" s="403">
        <f t="shared" si="98"/>
        <v>57</v>
      </c>
      <c r="R441" s="403">
        <f t="shared" si="98"/>
        <v>57</v>
      </c>
      <c r="S441" s="403">
        <f t="shared" si="98"/>
        <v>57</v>
      </c>
      <c r="T441" s="403">
        <f t="shared" si="98"/>
        <v>57</v>
      </c>
      <c r="U441" s="403">
        <f t="shared" si="98"/>
        <v>73</v>
      </c>
      <c r="Z441" s="359"/>
      <c r="AC441" s="356"/>
      <c r="AD441" s="174"/>
      <c r="AE441" s="356"/>
      <c r="AF441" s="173"/>
      <c r="AG441" s="355"/>
      <c r="AH441" s="173"/>
      <c r="AI441" s="355"/>
      <c r="AJ441" s="173"/>
      <c r="AK441" s="355"/>
      <c r="AL441" s="173"/>
      <c r="AM441" s="355"/>
      <c r="AN441" s="173"/>
      <c r="AO441" s="355"/>
      <c r="AP441" s="173"/>
      <c r="AQ441" s="355"/>
      <c r="AR441" s="173"/>
      <c r="AS441" s="355"/>
      <c r="AT441" s="173"/>
      <c r="AU441" s="355"/>
      <c r="AV441" s="173"/>
      <c r="AW441" s="355"/>
      <c r="AX441" s="173"/>
      <c r="AY441" s="355"/>
      <c r="AZ441" s="173"/>
      <c r="BA441" s="355"/>
      <c r="BB441" s="173"/>
      <c r="BC441" s="355"/>
      <c r="BD441" s="353"/>
      <c r="BE441" s="354"/>
      <c r="BH441" s="169"/>
      <c r="BI441" s="169"/>
    </row>
    <row r="442" spans="1:64" ht="51" customHeight="1" x14ac:dyDescent="0.25">
      <c r="A442" s="432"/>
      <c r="B442" s="703"/>
      <c r="C442" s="707"/>
      <c r="D442" s="433" t="s">
        <v>957</v>
      </c>
      <c r="E442" s="20" t="s">
        <v>956</v>
      </c>
      <c r="F442" s="403">
        <f>SUM(J442:U442)</f>
        <v>700</v>
      </c>
      <c r="G442" s="429"/>
      <c r="H442" s="429"/>
      <c r="I442" s="429"/>
      <c r="J442" s="482">
        <v>57</v>
      </c>
      <c r="K442" s="482">
        <v>57</v>
      </c>
      <c r="L442" s="482">
        <v>57</v>
      </c>
      <c r="M442" s="482">
        <v>57</v>
      </c>
      <c r="N442" s="482">
        <v>57</v>
      </c>
      <c r="O442" s="482">
        <v>57</v>
      </c>
      <c r="P442" s="482">
        <v>57</v>
      </c>
      <c r="Q442" s="482">
        <v>57</v>
      </c>
      <c r="R442" s="482">
        <v>57</v>
      </c>
      <c r="S442" s="482">
        <v>57</v>
      </c>
      <c r="T442" s="482">
        <v>57</v>
      </c>
      <c r="U442" s="482">
        <v>73</v>
      </c>
      <c r="Z442" s="359"/>
      <c r="AC442" s="356"/>
      <c r="AD442" s="174"/>
      <c r="AE442" s="356"/>
      <c r="AF442" s="173"/>
      <c r="AG442" s="355"/>
      <c r="AH442" s="173"/>
      <c r="AI442" s="355"/>
      <c r="AJ442" s="173"/>
      <c r="AK442" s="355"/>
      <c r="AL442" s="173"/>
      <c r="AM442" s="355"/>
      <c r="AN442" s="173"/>
      <c r="AO442" s="355"/>
      <c r="AP442" s="173"/>
      <c r="AQ442" s="355"/>
      <c r="AR442" s="173"/>
      <c r="AS442" s="355"/>
      <c r="AT442" s="173"/>
      <c r="AU442" s="355"/>
      <c r="AV442" s="173"/>
      <c r="AW442" s="355"/>
      <c r="AX442" s="173"/>
      <c r="AY442" s="355"/>
      <c r="AZ442" s="173"/>
      <c r="BA442" s="355"/>
      <c r="BB442" s="173"/>
      <c r="BC442" s="355"/>
      <c r="BD442" s="353"/>
      <c r="BE442" s="354"/>
      <c r="BH442" s="169"/>
      <c r="BI442" s="169"/>
    </row>
    <row r="443" spans="1:64" ht="51" customHeight="1" x14ac:dyDescent="0.25">
      <c r="A443" s="432"/>
      <c r="B443" s="703"/>
      <c r="C443" s="706" t="s">
        <v>938</v>
      </c>
      <c r="D443" s="404" t="s">
        <v>439</v>
      </c>
      <c r="E443" s="404"/>
      <c r="F443" s="403">
        <f t="shared" si="98"/>
        <v>4800</v>
      </c>
      <c r="G443" s="403">
        <f t="shared" si="98"/>
        <v>0</v>
      </c>
      <c r="H443" s="403">
        <f t="shared" si="98"/>
        <v>0</v>
      </c>
      <c r="I443" s="403">
        <f t="shared" si="98"/>
        <v>0</v>
      </c>
      <c r="J443" s="403">
        <f t="shared" si="98"/>
        <v>400</v>
      </c>
      <c r="K443" s="403">
        <f t="shared" si="98"/>
        <v>400</v>
      </c>
      <c r="L443" s="403">
        <f t="shared" si="98"/>
        <v>400</v>
      </c>
      <c r="M443" s="403">
        <f t="shared" si="98"/>
        <v>400</v>
      </c>
      <c r="N443" s="403">
        <f t="shared" si="98"/>
        <v>400</v>
      </c>
      <c r="O443" s="403">
        <f t="shared" si="98"/>
        <v>400</v>
      </c>
      <c r="P443" s="403">
        <f t="shared" si="98"/>
        <v>400</v>
      </c>
      <c r="Q443" s="403">
        <f t="shared" si="98"/>
        <v>400</v>
      </c>
      <c r="R443" s="403">
        <f t="shared" si="98"/>
        <v>400</v>
      </c>
      <c r="S443" s="403">
        <f t="shared" si="98"/>
        <v>400</v>
      </c>
      <c r="T443" s="403">
        <f t="shared" si="98"/>
        <v>400</v>
      </c>
      <c r="U443" s="403">
        <f t="shared" si="98"/>
        <v>400</v>
      </c>
      <c r="Z443" s="359"/>
      <c r="AC443" s="356"/>
      <c r="AD443" s="174"/>
      <c r="AE443" s="356"/>
      <c r="AF443" s="173"/>
      <c r="AG443" s="355"/>
      <c r="AH443" s="173"/>
      <c r="AI443" s="355"/>
      <c r="AJ443" s="173"/>
      <c r="AK443" s="355"/>
      <c r="AL443" s="173"/>
      <c r="AM443" s="355"/>
      <c r="AN443" s="173"/>
      <c r="AO443" s="355"/>
      <c r="AP443" s="173"/>
      <c r="AQ443" s="355"/>
      <c r="AR443" s="173"/>
      <c r="AS443" s="355"/>
      <c r="AT443" s="173"/>
      <c r="AU443" s="355"/>
      <c r="AV443" s="173"/>
      <c r="AW443" s="355"/>
      <c r="AX443" s="173"/>
      <c r="AY443" s="355"/>
      <c r="AZ443" s="173"/>
      <c r="BA443" s="355"/>
      <c r="BB443" s="173"/>
      <c r="BC443" s="355"/>
      <c r="BD443" s="353"/>
      <c r="BE443" s="354"/>
      <c r="BH443" s="169"/>
      <c r="BI443" s="169"/>
    </row>
    <row r="444" spans="1:64" ht="51" customHeight="1" x14ac:dyDescent="0.25">
      <c r="A444" s="432"/>
      <c r="B444" s="703"/>
      <c r="C444" s="707"/>
      <c r="D444" s="433" t="s">
        <v>938</v>
      </c>
      <c r="E444" s="20" t="s">
        <v>144</v>
      </c>
      <c r="F444" s="403">
        <f>SUM(J444:U444)</f>
        <v>4800</v>
      </c>
      <c r="G444" s="429"/>
      <c r="H444" s="429"/>
      <c r="I444" s="429"/>
      <c r="J444" s="482">
        <v>400</v>
      </c>
      <c r="K444" s="482">
        <v>400</v>
      </c>
      <c r="L444" s="482">
        <v>400</v>
      </c>
      <c r="M444" s="482">
        <v>400</v>
      </c>
      <c r="N444" s="482">
        <v>400</v>
      </c>
      <c r="O444" s="482">
        <v>400</v>
      </c>
      <c r="P444" s="482">
        <v>400</v>
      </c>
      <c r="Q444" s="482">
        <v>400</v>
      </c>
      <c r="R444" s="482">
        <v>400</v>
      </c>
      <c r="S444" s="482">
        <v>400</v>
      </c>
      <c r="T444" s="482">
        <v>400</v>
      </c>
      <c r="U444" s="482">
        <v>400</v>
      </c>
      <c r="Z444" s="359"/>
      <c r="AC444" s="356"/>
      <c r="AD444" s="174"/>
      <c r="AE444" s="356"/>
      <c r="AF444" s="173"/>
      <c r="AG444" s="355"/>
      <c r="AH444" s="173"/>
      <c r="AI444" s="355"/>
      <c r="AJ444" s="173"/>
      <c r="AK444" s="355"/>
      <c r="AL444" s="173"/>
      <c r="AM444" s="355"/>
      <c r="AN444" s="173"/>
      <c r="AO444" s="355"/>
      <c r="AP444" s="173"/>
      <c r="AQ444" s="355"/>
      <c r="AR444" s="173"/>
      <c r="AS444" s="355"/>
      <c r="AT444" s="173"/>
      <c r="AU444" s="355"/>
      <c r="AV444" s="173"/>
      <c r="AW444" s="355"/>
      <c r="AX444" s="173"/>
      <c r="AY444" s="355"/>
      <c r="AZ444" s="173"/>
      <c r="BA444" s="355"/>
      <c r="BB444" s="173"/>
      <c r="BC444" s="355"/>
      <c r="BD444" s="353"/>
      <c r="BE444" s="354"/>
      <c r="BH444" s="169"/>
      <c r="BI444" s="169"/>
    </row>
    <row r="445" spans="1:64" ht="48" customHeight="1" x14ac:dyDescent="0.25">
      <c r="A445" s="714" t="s">
        <v>594</v>
      </c>
      <c r="B445" s="703"/>
      <c r="C445" s="715" t="s">
        <v>761</v>
      </c>
      <c r="D445" s="404" t="s">
        <v>439</v>
      </c>
      <c r="E445" s="404"/>
      <c r="F445" s="403">
        <f t="shared" si="98"/>
        <v>8400</v>
      </c>
      <c r="G445" s="403">
        <f t="shared" si="98"/>
        <v>900</v>
      </c>
      <c r="H445" s="403">
        <f t="shared" si="98"/>
        <v>900</v>
      </c>
      <c r="I445" s="403">
        <f t="shared" si="98"/>
        <v>900</v>
      </c>
      <c r="J445" s="403">
        <f t="shared" si="98"/>
        <v>700</v>
      </c>
      <c r="K445" s="403">
        <f t="shared" si="98"/>
        <v>700</v>
      </c>
      <c r="L445" s="403">
        <f t="shared" si="98"/>
        <v>700</v>
      </c>
      <c r="M445" s="403">
        <f t="shared" si="98"/>
        <v>700</v>
      </c>
      <c r="N445" s="403">
        <f t="shared" si="98"/>
        <v>700</v>
      </c>
      <c r="O445" s="403">
        <f t="shared" si="98"/>
        <v>700</v>
      </c>
      <c r="P445" s="403">
        <f t="shared" si="98"/>
        <v>700</v>
      </c>
      <c r="Q445" s="403">
        <f t="shared" si="98"/>
        <v>700</v>
      </c>
      <c r="R445" s="403">
        <f t="shared" si="98"/>
        <v>700</v>
      </c>
      <c r="S445" s="403">
        <f t="shared" si="98"/>
        <v>700</v>
      </c>
      <c r="T445" s="403">
        <f t="shared" si="98"/>
        <v>700</v>
      </c>
      <c r="U445" s="403">
        <f t="shared" si="98"/>
        <v>700</v>
      </c>
      <c r="Z445" s="44"/>
      <c r="AC445" s="176">
        <f>+AE445+AF445+AH445+AJ445+AL445+AN445+AP445+AR445+AT445+AV445+AX445+AZ445+BB445</f>
        <v>8058</v>
      </c>
      <c r="AD445" s="177">
        <f>+AG445+AI445+AK445+AM445+AO445+AQ445+AS445+AU445+AW445+AY445+BA445+BC445</f>
        <v>0</v>
      </c>
      <c r="AE445" s="176">
        <v>8058</v>
      </c>
      <c r="AF445" s="178"/>
      <c r="AG445" s="179"/>
      <c r="AH445" s="178"/>
      <c r="AI445" s="179"/>
      <c r="AJ445" s="178"/>
      <c r="AK445" s="179"/>
      <c r="AL445" s="178"/>
      <c r="AM445" s="84"/>
      <c r="AN445" s="178"/>
      <c r="AO445" s="84"/>
      <c r="AP445" s="178"/>
      <c r="AQ445" s="84"/>
      <c r="AR445" s="178"/>
      <c r="AS445" s="84"/>
      <c r="AT445" s="178"/>
      <c r="AU445" s="84"/>
      <c r="AV445" s="178"/>
      <c r="AW445" s="84"/>
      <c r="AX445" s="178"/>
      <c r="AY445" s="84"/>
      <c r="AZ445" s="178"/>
      <c r="BA445" s="84"/>
      <c r="BB445" s="178"/>
      <c r="BC445" s="84"/>
      <c r="BD445" s="204">
        <f t="shared" ref="BD445:BD448" si="99">+AG445+AI445+AK445+AM445+AO445+AQ445+AS445+AU445+AW445+AY445+BA445+BC445</f>
        <v>0</v>
      </c>
      <c r="BE445" s="175">
        <f t="shared" ref="BE445:BE448" si="100">+BD445/AC445*100</f>
        <v>0</v>
      </c>
      <c r="BH445" s="181">
        <f>+BK445-AC445</f>
        <v>-8058</v>
      </c>
      <c r="BI445" s="181">
        <f>+BL445-AD445</f>
        <v>0</v>
      </c>
      <c r="BJ445" s="208"/>
      <c r="BK445" s="181"/>
      <c r="BL445" s="181"/>
    </row>
    <row r="446" spans="1:64" ht="44.25" customHeight="1" x14ac:dyDescent="0.25">
      <c r="A446" s="714"/>
      <c r="B446" s="704"/>
      <c r="C446" s="715"/>
      <c r="D446" s="49" t="s">
        <v>812</v>
      </c>
      <c r="E446" s="20" t="s">
        <v>144</v>
      </c>
      <c r="F446" s="403">
        <f>SUM(J446:U446)</f>
        <v>8400</v>
      </c>
      <c r="G446" s="425">
        <v>900</v>
      </c>
      <c r="H446" s="407">
        <v>900</v>
      </c>
      <c r="I446" s="407">
        <v>900</v>
      </c>
      <c r="J446" s="278">
        <v>700</v>
      </c>
      <c r="K446" s="278">
        <v>700</v>
      </c>
      <c r="L446" s="278">
        <v>700</v>
      </c>
      <c r="M446" s="278">
        <v>700</v>
      </c>
      <c r="N446" s="278">
        <v>700</v>
      </c>
      <c r="O446" s="278">
        <v>700</v>
      </c>
      <c r="P446" s="278">
        <v>700</v>
      </c>
      <c r="Q446" s="278">
        <v>700</v>
      </c>
      <c r="R446" s="278">
        <v>700</v>
      </c>
      <c r="S446" s="278">
        <v>700</v>
      </c>
      <c r="T446" s="278">
        <v>700</v>
      </c>
      <c r="U446" s="278">
        <v>700</v>
      </c>
      <c r="Z446" s="44"/>
      <c r="AC446" s="173"/>
      <c r="AD446" s="177"/>
      <c r="AE446" s="176"/>
      <c r="AF446" s="178"/>
      <c r="AG446" s="179"/>
      <c r="AH446" s="178"/>
      <c r="AI446" s="179"/>
      <c r="AJ446" s="178"/>
      <c r="AK446" s="179"/>
      <c r="AL446" s="178"/>
      <c r="AM446" s="84"/>
      <c r="AN446" s="178"/>
      <c r="AO446" s="84"/>
      <c r="AP446" s="178"/>
      <c r="AQ446" s="84"/>
      <c r="AR446" s="178"/>
      <c r="AS446" s="84"/>
      <c r="AT446" s="178"/>
      <c r="AU446" s="84"/>
      <c r="AV446" s="178"/>
      <c r="AW446" s="84"/>
      <c r="AX446" s="178"/>
      <c r="AY446" s="84"/>
      <c r="AZ446" s="178"/>
      <c r="BA446" s="84"/>
      <c r="BB446" s="178"/>
      <c r="BC446" s="84"/>
      <c r="BD446" s="204">
        <f t="shared" si="99"/>
        <v>0</v>
      </c>
      <c r="BE446" s="175" t="e">
        <f t="shared" si="100"/>
        <v>#DIV/0!</v>
      </c>
      <c r="BH446" s="169"/>
      <c r="BI446" s="169"/>
    </row>
    <row r="447" spans="1:64" ht="53.25" customHeight="1" x14ac:dyDescent="0.25">
      <c r="A447" s="714"/>
      <c r="B447" s="708" t="s">
        <v>760</v>
      </c>
      <c r="C447" s="715" t="s">
        <v>762</v>
      </c>
      <c r="D447" s="404" t="s">
        <v>439</v>
      </c>
      <c r="E447" s="404"/>
      <c r="F447" s="403">
        <f t="shared" ref="F447:U449" si="101">+F448</f>
        <v>1450</v>
      </c>
      <c r="G447" s="403">
        <f t="shared" si="101"/>
        <v>1300</v>
      </c>
      <c r="H447" s="403">
        <f t="shared" si="101"/>
        <v>1300</v>
      </c>
      <c r="I447" s="403">
        <f t="shared" si="101"/>
        <v>1300</v>
      </c>
      <c r="J447" s="403">
        <f t="shared" si="101"/>
        <v>121</v>
      </c>
      <c r="K447" s="403">
        <f t="shared" si="101"/>
        <v>121</v>
      </c>
      <c r="L447" s="403">
        <f t="shared" si="101"/>
        <v>121</v>
      </c>
      <c r="M447" s="403">
        <f t="shared" si="101"/>
        <v>121</v>
      </c>
      <c r="N447" s="403">
        <f t="shared" si="101"/>
        <v>121</v>
      </c>
      <c r="O447" s="403">
        <f t="shared" si="101"/>
        <v>121</v>
      </c>
      <c r="P447" s="403">
        <f t="shared" si="101"/>
        <v>121</v>
      </c>
      <c r="Q447" s="403">
        <f t="shared" si="101"/>
        <v>121</v>
      </c>
      <c r="R447" s="403">
        <f t="shared" si="101"/>
        <v>121</v>
      </c>
      <c r="S447" s="403">
        <f t="shared" si="101"/>
        <v>121</v>
      </c>
      <c r="T447" s="403">
        <f t="shared" si="101"/>
        <v>120</v>
      </c>
      <c r="U447" s="403">
        <f t="shared" si="101"/>
        <v>120</v>
      </c>
      <c r="Z447" s="44"/>
      <c r="AA447" s="183" t="s">
        <v>17</v>
      </c>
      <c r="AB447" s="184">
        <f>SUM(AC445:AC447)</f>
        <v>19323</v>
      </c>
      <c r="AC447" s="176">
        <f>+AE447+AF447+AH447+AJ447+AL447+AN447+AP447+AR447+AT447+AV447+AX447+AZ447+BB447</f>
        <v>11265</v>
      </c>
      <c r="AD447" s="177">
        <f>+AG447+AI447+AK447+AM447+AO447+AQ447+AS447+AU447+AW447+AY447+BA447+BC447</f>
        <v>0</v>
      </c>
      <c r="AE447" s="176">
        <v>11265</v>
      </c>
      <c r="AF447" s="178"/>
      <c r="AG447" s="179"/>
      <c r="AH447" s="178"/>
      <c r="AI447" s="179"/>
      <c r="AJ447" s="178"/>
      <c r="AK447" s="179"/>
      <c r="AL447" s="178"/>
      <c r="AM447" s="84"/>
      <c r="AN447" s="178"/>
      <c r="AO447" s="179"/>
      <c r="AP447" s="178"/>
      <c r="AQ447" s="84"/>
      <c r="AR447" s="178"/>
      <c r="AS447" s="84"/>
      <c r="AT447" s="178"/>
      <c r="AU447" s="84"/>
      <c r="AV447" s="178"/>
      <c r="AW447" s="84"/>
      <c r="AX447" s="178"/>
      <c r="AY447" s="84"/>
      <c r="AZ447" s="178"/>
      <c r="BA447" s="84"/>
      <c r="BB447" s="178"/>
      <c r="BC447" s="84"/>
      <c r="BD447" s="204">
        <f t="shared" si="99"/>
        <v>0</v>
      </c>
      <c r="BE447" s="175">
        <f t="shared" si="100"/>
        <v>0</v>
      </c>
      <c r="BH447" s="181">
        <f>+BK447-AC447</f>
        <v>-11265</v>
      </c>
      <c r="BI447" s="181">
        <f>+BL447-AD447</f>
        <v>0</v>
      </c>
      <c r="BJ447" s="208"/>
      <c r="BK447" s="181"/>
      <c r="BL447" s="181"/>
    </row>
    <row r="448" spans="1:64" ht="39.75" customHeight="1" x14ac:dyDescent="0.25">
      <c r="A448" s="714"/>
      <c r="B448" s="708"/>
      <c r="C448" s="715"/>
      <c r="D448" s="39" t="s">
        <v>819</v>
      </c>
      <c r="E448" s="20" t="s">
        <v>144</v>
      </c>
      <c r="F448" s="403">
        <f>SUM(J448:U448)</f>
        <v>1450</v>
      </c>
      <c r="G448" s="424">
        <v>1300</v>
      </c>
      <c r="H448" s="408">
        <v>1300</v>
      </c>
      <c r="I448" s="408">
        <v>1300</v>
      </c>
      <c r="J448" s="278">
        <v>121</v>
      </c>
      <c r="K448" s="278">
        <v>121</v>
      </c>
      <c r="L448" s="278">
        <v>121</v>
      </c>
      <c r="M448" s="278">
        <v>121</v>
      </c>
      <c r="N448" s="278">
        <v>121</v>
      </c>
      <c r="O448" s="278">
        <v>121</v>
      </c>
      <c r="P448" s="278">
        <v>121</v>
      </c>
      <c r="Q448" s="278">
        <v>121</v>
      </c>
      <c r="R448" s="278">
        <v>121</v>
      </c>
      <c r="S448" s="278">
        <v>121</v>
      </c>
      <c r="T448" s="278">
        <v>120</v>
      </c>
      <c r="U448" s="278">
        <v>120</v>
      </c>
      <c r="Z448" s="44"/>
      <c r="AA448" s="183" t="s">
        <v>638</v>
      </c>
      <c r="AB448" s="184">
        <f>SUM(AD445:AD447)</f>
        <v>0</v>
      </c>
      <c r="AC448" s="173"/>
      <c r="AD448" s="177"/>
      <c r="AE448" s="176"/>
      <c r="AF448" s="178"/>
      <c r="AG448" s="84"/>
      <c r="AH448" s="178"/>
      <c r="AI448" s="179"/>
      <c r="AJ448" s="178"/>
      <c r="AK448" s="84"/>
      <c r="AL448" s="178"/>
      <c r="AM448" s="84"/>
      <c r="AN448" s="178"/>
      <c r="AO448" s="179"/>
      <c r="AP448" s="178"/>
      <c r="AQ448" s="84"/>
      <c r="AR448" s="178"/>
      <c r="AS448" s="84"/>
      <c r="AT448" s="178"/>
      <c r="AU448" s="84"/>
      <c r="AV448" s="178"/>
      <c r="AW448" s="84"/>
      <c r="AX448" s="178"/>
      <c r="AY448" s="84"/>
      <c r="AZ448" s="178"/>
      <c r="BA448" s="84"/>
      <c r="BB448" s="178"/>
      <c r="BC448" s="84"/>
      <c r="BD448" s="204">
        <f t="shared" si="99"/>
        <v>0</v>
      </c>
      <c r="BE448" s="175" t="e">
        <f t="shared" si="100"/>
        <v>#DIV/0!</v>
      </c>
      <c r="BH448" s="169"/>
      <c r="BI448" s="169"/>
    </row>
    <row r="449" spans="1:95" ht="39.75" customHeight="1" x14ac:dyDescent="0.25">
      <c r="A449" s="406"/>
      <c r="B449" s="708" t="s">
        <v>898</v>
      </c>
      <c r="C449" s="715" t="s">
        <v>899</v>
      </c>
      <c r="D449" s="404" t="s">
        <v>439</v>
      </c>
      <c r="E449" s="404"/>
      <c r="F449" s="403">
        <f t="shared" si="101"/>
        <v>0</v>
      </c>
      <c r="G449" s="403">
        <f t="shared" si="101"/>
        <v>0</v>
      </c>
      <c r="H449" s="403">
        <f t="shared" si="101"/>
        <v>0</v>
      </c>
      <c r="I449" s="403">
        <f t="shared" si="101"/>
        <v>0</v>
      </c>
      <c r="J449" s="403">
        <f t="shared" si="101"/>
        <v>0</v>
      </c>
      <c r="K449" s="403">
        <f t="shared" si="101"/>
        <v>0</v>
      </c>
      <c r="L449" s="403">
        <f t="shared" si="101"/>
        <v>0</v>
      </c>
      <c r="M449" s="403">
        <f t="shared" si="101"/>
        <v>0</v>
      </c>
      <c r="N449" s="403">
        <f t="shared" si="101"/>
        <v>0</v>
      </c>
      <c r="O449" s="403">
        <f t="shared" si="101"/>
        <v>0</v>
      </c>
      <c r="P449" s="403">
        <f t="shared" si="101"/>
        <v>0</v>
      </c>
      <c r="Q449" s="403">
        <f t="shared" si="101"/>
        <v>0</v>
      </c>
      <c r="R449" s="403">
        <f t="shared" si="101"/>
        <v>0</v>
      </c>
      <c r="S449" s="403">
        <f t="shared" si="101"/>
        <v>0</v>
      </c>
      <c r="T449" s="403">
        <f t="shared" si="101"/>
        <v>0</v>
      </c>
      <c r="U449" s="403">
        <f t="shared" si="101"/>
        <v>0</v>
      </c>
      <c r="Z449" s="44"/>
      <c r="AA449" s="183"/>
      <c r="AB449" s="184"/>
      <c r="AC449" s="392"/>
      <c r="AD449" s="388"/>
      <c r="AE449" s="387"/>
      <c r="AF449" s="393"/>
      <c r="AG449" s="89"/>
      <c r="AH449" s="393"/>
      <c r="AI449" s="213"/>
      <c r="AJ449" s="393"/>
      <c r="AK449" s="89"/>
      <c r="AL449" s="393"/>
      <c r="AM449" s="89"/>
      <c r="AN449" s="393"/>
      <c r="AO449" s="213"/>
      <c r="AP449" s="393"/>
      <c r="AQ449" s="89"/>
      <c r="AR449" s="393"/>
      <c r="AS449" s="89"/>
      <c r="AT449" s="393"/>
      <c r="AU449" s="89"/>
      <c r="AV449" s="393"/>
      <c r="AW449" s="89"/>
      <c r="AX449" s="393"/>
      <c r="AY449" s="89"/>
      <c r="AZ449" s="393"/>
      <c r="BA449" s="89"/>
      <c r="BB449" s="393"/>
      <c r="BC449" s="89"/>
      <c r="BD449" s="390"/>
      <c r="BE449" s="185"/>
      <c r="BH449" s="169"/>
      <c r="BI449" s="169"/>
    </row>
    <row r="450" spans="1:95" ht="39.75" customHeight="1" x14ac:dyDescent="0.25">
      <c r="A450" s="406"/>
      <c r="B450" s="708"/>
      <c r="C450" s="715"/>
      <c r="D450" s="39" t="s">
        <v>899</v>
      </c>
      <c r="E450" s="20" t="s">
        <v>144</v>
      </c>
      <c r="F450" s="403">
        <f>SUM(J450:U450)</f>
        <v>0</v>
      </c>
      <c r="G450" s="408">
        <v>0</v>
      </c>
      <c r="H450" s="408">
        <v>0</v>
      </c>
      <c r="I450" s="408">
        <v>0</v>
      </c>
      <c r="J450" s="278">
        <v>0</v>
      </c>
      <c r="K450" s="278">
        <v>0</v>
      </c>
      <c r="L450" s="278">
        <v>0</v>
      </c>
      <c r="M450" s="278">
        <v>0</v>
      </c>
      <c r="N450" s="278">
        <v>0</v>
      </c>
      <c r="O450" s="278">
        <v>0</v>
      </c>
      <c r="P450" s="278">
        <v>0</v>
      </c>
      <c r="Q450" s="278">
        <v>0</v>
      </c>
      <c r="R450" s="278">
        <v>0</v>
      </c>
      <c r="S450" s="278">
        <v>0</v>
      </c>
      <c r="T450" s="278">
        <v>0</v>
      </c>
      <c r="U450" s="278">
        <v>0</v>
      </c>
      <c r="Z450" s="44"/>
      <c r="AA450" s="183"/>
      <c r="AB450" s="184"/>
      <c r="AC450" s="392"/>
      <c r="AD450" s="388"/>
      <c r="AE450" s="387"/>
      <c r="AF450" s="393"/>
      <c r="AG450" s="89"/>
      <c r="AH450" s="393"/>
      <c r="AI450" s="213"/>
      <c r="AJ450" s="393"/>
      <c r="AK450" s="89"/>
      <c r="AL450" s="393"/>
      <c r="AM450" s="89"/>
      <c r="AN450" s="393"/>
      <c r="AO450" s="213"/>
      <c r="AP450" s="393"/>
      <c r="AQ450" s="89"/>
      <c r="AR450" s="393"/>
      <c r="AS450" s="89"/>
      <c r="AT450" s="393"/>
      <c r="AU450" s="89"/>
      <c r="AV450" s="393"/>
      <c r="AW450" s="89"/>
      <c r="AX450" s="393"/>
      <c r="AY450" s="89"/>
      <c r="AZ450" s="393"/>
      <c r="BA450" s="89"/>
      <c r="BB450" s="393"/>
      <c r="BC450" s="89"/>
      <c r="BD450" s="390"/>
      <c r="BE450" s="185"/>
      <c r="BH450" s="169"/>
      <c r="BI450" s="169"/>
    </row>
    <row r="451" spans="1:95" ht="36.75" customHeight="1" x14ac:dyDescent="0.25">
      <c r="A451" s="742" t="s">
        <v>595</v>
      </c>
      <c r="B451" s="742"/>
      <c r="C451" s="742"/>
      <c r="D451" s="742"/>
      <c r="E451" s="742"/>
      <c r="F451" s="128"/>
      <c r="G451" s="120"/>
      <c r="H451" s="120"/>
      <c r="I451" s="120"/>
      <c r="J451" s="117"/>
      <c r="K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BH451" s="169"/>
      <c r="BI451" s="169"/>
    </row>
    <row r="452" spans="1:95" ht="38.25" customHeight="1" x14ac:dyDescent="0.25">
      <c r="A452" s="16"/>
      <c r="B452" s="10"/>
      <c r="C452" s="16"/>
      <c r="D452" s="16"/>
      <c r="E452" s="10"/>
      <c r="F452" s="108"/>
      <c r="G452" s="116"/>
      <c r="H452" s="116"/>
      <c r="I452" s="116"/>
      <c r="J452" s="117"/>
      <c r="K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AA452" s="170"/>
      <c r="AB452" s="242"/>
      <c r="AC452" s="261"/>
      <c r="AD452" s="262"/>
      <c r="AE452" s="261"/>
      <c r="AF452" s="89"/>
      <c r="AG452" s="89"/>
      <c r="AH452" s="89"/>
      <c r="AI452" s="89"/>
      <c r="AJ452" s="89"/>
      <c r="AK452" s="89"/>
      <c r="AL452" s="89"/>
      <c r="AM452" s="89"/>
      <c r="AN452" s="89"/>
      <c r="AO452" s="89"/>
      <c r="AP452" s="89"/>
      <c r="AQ452" s="89"/>
      <c r="AR452" s="89"/>
      <c r="AS452" s="89"/>
      <c r="AT452" s="89"/>
      <c r="AU452" s="89"/>
      <c r="AV452" s="89"/>
      <c r="AW452" s="89"/>
      <c r="AX452" s="89"/>
      <c r="AY452" s="89"/>
      <c r="AZ452" s="89"/>
      <c r="BA452" s="89"/>
      <c r="BB452" s="89"/>
      <c r="BC452" s="89"/>
      <c r="BD452" s="89"/>
      <c r="BE452" s="89"/>
      <c r="BH452" s="169"/>
      <c r="BI452" s="169"/>
    </row>
    <row r="453" spans="1:95" ht="38.25" customHeight="1" x14ac:dyDescent="0.25">
      <c r="A453" s="16"/>
      <c r="B453" s="10"/>
      <c r="C453" s="16"/>
      <c r="D453" s="16"/>
      <c r="E453" s="10"/>
      <c r="F453" s="108"/>
      <c r="G453" s="116"/>
      <c r="H453" s="116"/>
      <c r="I453" s="116"/>
      <c r="J453" s="117"/>
      <c r="K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AA453" s="170"/>
      <c r="AB453" s="242"/>
      <c r="AC453" s="54"/>
      <c r="AD453" s="219"/>
      <c r="AE453" s="54"/>
      <c r="AF453" s="89"/>
      <c r="AG453" s="89"/>
      <c r="AH453" s="89"/>
      <c r="AI453" s="89"/>
      <c r="AJ453" s="89"/>
      <c r="AK453" s="89"/>
      <c r="AL453" s="89"/>
      <c r="AM453" s="89"/>
      <c r="AN453" s="89"/>
      <c r="AO453" s="89"/>
      <c r="AP453" s="89"/>
      <c r="AQ453" s="89"/>
      <c r="AR453" s="89"/>
      <c r="AS453" s="89"/>
      <c r="AT453" s="89"/>
      <c r="AU453" s="89"/>
      <c r="AV453" s="89"/>
      <c r="AW453" s="89"/>
      <c r="AX453" s="89"/>
      <c r="AY453" s="89"/>
      <c r="AZ453" s="89"/>
      <c r="BA453" s="89"/>
      <c r="BB453" s="89"/>
      <c r="BC453" s="89"/>
      <c r="BD453" s="89"/>
      <c r="BE453" s="89"/>
      <c r="BH453" s="169"/>
      <c r="BI453" s="169"/>
    </row>
    <row r="454" spans="1:95" ht="24.95" customHeight="1" x14ac:dyDescent="0.25">
      <c r="A454" s="18" t="s">
        <v>9</v>
      </c>
      <c r="B454" s="726" t="s">
        <v>10</v>
      </c>
      <c r="C454" s="726"/>
      <c r="D454" s="726"/>
      <c r="E454" s="726"/>
      <c r="F454" s="726"/>
      <c r="G454" s="726"/>
      <c r="H454" s="726"/>
      <c r="I454" s="19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AC454" s="54"/>
      <c r="AD454" s="219"/>
      <c r="AE454" s="54"/>
      <c r="AF454" s="89"/>
      <c r="AG454" s="89"/>
      <c r="AH454" s="89"/>
      <c r="AI454" s="89"/>
      <c r="AJ454" s="89"/>
      <c r="AK454" s="89"/>
      <c r="AL454" s="89"/>
      <c r="AM454" s="89"/>
      <c r="AN454" s="89"/>
      <c r="AO454" s="89"/>
      <c r="AP454" s="89"/>
      <c r="AQ454" s="89"/>
      <c r="AR454" s="89"/>
      <c r="AS454" s="89"/>
      <c r="AT454" s="89"/>
      <c r="AU454" s="89"/>
      <c r="AV454" s="89"/>
      <c r="AW454" s="89"/>
      <c r="AX454" s="89"/>
      <c r="AY454" s="89"/>
      <c r="AZ454" s="89"/>
      <c r="BA454" s="89"/>
      <c r="BB454" s="89"/>
      <c r="BC454" s="89"/>
      <c r="BD454" s="89"/>
      <c r="BE454" s="89"/>
      <c r="BH454" s="169"/>
      <c r="BI454" s="169"/>
    </row>
    <row r="455" spans="1:95" ht="24.95" customHeight="1" x14ac:dyDescent="0.25">
      <c r="A455" s="16"/>
      <c r="B455" s="406" t="s">
        <v>198</v>
      </c>
      <c r="C455" s="726" t="s">
        <v>199</v>
      </c>
      <c r="D455" s="726"/>
      <c r="E455" s="726"/>
      <c r="F455" s="726"/>
      <c r="G455" s="726"/>
      <c r="H455" s="726"/>
      <c r="I455" s="19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AC455" s="54"/>
      <c r="AD455" s="219"/>
      <c r="AE455" s="54"/>
      <c r="AF455" s="82"/>
      <c r="AG455" s="82"/>
      <c r="AH455" s="82"/>
      <c r="AI455" s="82"/>
      <c r="AJ455" s="82"/>
      <c r="AK455" s="82"/>
      <c r="AL455" s="82"/>
      <c r="AM455" s="82"/>
      <c r="AN455" s="82"/>
      <c r="AO455" s="82"/>
      <c r="AP455" s="82"/>
      <c r="AQ455" s="82"/>
      <c r="AR455" s="82"/>
      <c r="AS455" s="82"/>
      <c r="AT455" s="82"/>
      <c r="AU455" s="82"/>
      <c r="AV455" s="82"/>
      <c r="AW455" s="82"/>
      <c r="AX455" s="82"/>
      <c r="AY455" s="82"/>
      <c r="AZ455" s="82"/>
      <c r="BA455" s="82"/>
      <c r="BB455" s="82"/>
      <c r="BC455" s="82"/>
      <c r="BD455" s="82"/>
      <c r="BE455" s="82"/>
      <c r="BH455" s="169"/>
      <c r="BI455" s="169"/>
    </row>
    <row r="456" spans="1:95" ht="21.75" customHeight="1" x14ac:dyDescent="0.25">
      <c r="A456" s="743" t="s">
        <v>12</v>
      </c>
      <c r="B456" s="746" t="s">
        <v>13</v>
      </c>
      <c r="C456" s="746" t="s">
        <v>14</v>
      </c>
      <c r="D456" s="749" t="s">
        <v>434</v>
      </c>
      <c r="E456" s="749" t="s">
        <v>16</v>
      </c>
      <c r="F456" s="735" t="s">
        <v>924</v>
      </c>
      <c r="G456" s="738" t="s">
        <v>433</v>
      </c>
      <c r="H456" s="739"/>
      <c r="I456" s="739"/>
      <c r="J456" s="740" t="s">
        <v>922</v>
      </c>
      <c r="K456" s="740"/>
      <c r="L456" s="740"/>
      <c r="M456" s="740"/>
      <c r="N456" s="740"/>
      <c r="O456" s="740"/>
      <c r="P456" s="740"/>
      <c r="Q456" s="740"/>
      <c r="R456" s="740"/>
      <c r="S456" s="740"/>
      <c r="T456" s="740"/>
      <c r="U456" s="740"/>
      <c r="V456" s="685"/>
      <c r="W456" s="685"/>
      <c r="X456" s="685"/>
      <c r="Y456" s="685"/>
      <c r="AC456" s="604" t="s">
        <v>640</v>
      </c>
      <c r="AD456" s="166"/>
      <c r="AE456" s="604" t="s">
        <v>640</v>
      </c>
      <c r="AF456" s="599" t="s">
        <v>612</v>
      </c>
      <c r="AG456" s="680"/>
      <c r="AH456" s="680"/>
      <c r="AI456" s="680"/>
      <c r="AJ456" s="680"/>
      <c r="AK456" s="680"/>
      <c r="AL456" s="680"/>
      <c r="AM456" s="680"/>
      <c r="AN456" s="680"/>
      <c r="AO456" s="680"/>
      <c r="AP456" s="680"/>
      <c r="AQ456" s="680"/>
      <c r="AR456" s="680"/>
      <c r="AS456" s="680"/>
      <c r="AT456" s="680"/>
      <c r="AU456" s="680"/>
      <c r="AV456" s="680"/>
      <c r="AW456" s="680"/>
      <c r="AX456" s="680"/>
      <c r="AY456" s="680"/>
      <c r="AZ456" s="680"/>
      <c r="BA456" s="680"/>
      <c r="BB456" s="600"/>
      <c r="BC456" s="167"/>
      <c r="BD456" s="168"/>
      <c r="BE456" s="168"/>
      <c r="BH456" s="169"/>
      <c r="BI456" s="169"/>
      <c r="BK456" s="186"/>
      <c r="BL456" s="186"/>
      <c r="BM456" s="186"/>
      <c r="BN456" s="186"/>
      <c r="BO456" s="186"/>
      <c r="BP456" s="186"/>
      <c r="BQ456" s="186"/>
      <c r="BR456" s="186"/>
      <c r="BS456" s="186"/>
      <c r="BT456" s="186"/>
      <c r="BU456" s="186"/>
      <c r="BV456" s="186"/>
      <c r="BW456" s="186"/>
      <c r="BX456" s="186"/>
      <c r="BY456" s="186"/>
      <c r="BZ456" s="186"/>
      <c r="CA456" s="186"/>
      <c r="CB456" s="186"/>
      <c r="CC456" s="186"/>
      <c r="CD456" s="186"/>
      <c r="CE456" s="186"/>
      <c r="CF456" s="186"/>
      <c r="CG456" s="186"/>
      <c r="CH456" s="82"/>
      <c r="CI456" s="186"/>
      <c r="CJ456" s="186"/>
      <c r="CM456" s="169"/>
      <c r="CN456" s="169"/>
      <c r="CO456" s="170"/>
      <c r="CP456" s="169"/>
      <c r="CQ456" s="169"/>
    </row>
    <row r="457" spans="1:95" ht="27.75" customHeight="1" x14ac:dyDescent="0.25">
      <c r="A457" s="744"/>
      <c r="B457" s="747"/>
      <c r="C457" s="747"/>
      <c r="D457" s="749"/>
      <c r="E457" s="749"/>
      <c r="F457" s="736"/>
      <c r="G457" s="741" t="s">
        <v>923</v>
      </c>
      <c r="H457" s="741"/>
      <c r="I457" s="738"/>
      <c r="J457" s="740" t="s">
        <v>526</v>
      </c>
      <c r="K457" s="740"/>
      <c r="L457" s="740"/>
      <c r="M457" s="740"/>
      <c r="N457" s="740"/>
      <c r="O457" s="740"/>
      <c r="P457" s="740"/>
      <c r="Q457" s="740"/>
      <c r="R457" s="740"/>
      <c r="S457" s="740"/>
      <c r="T457" s="740"/>
      <c r="U457" s="740"/>
      <c r="V457" s="684"/>
      <c r="W457" s="359"/>
      <c r="X457" s="359"/>
      <c r="Y457" s="684"/>
      <c r="AC457" s="605"/>
      <c r="AD457" s="171"/>
      <c r="AE457" s="605"/>
      <c r="AF457" s="599" t="s">
        <v>600</v>
      </c>
      <c r="AG457" s="600"/>
      <c r="AH457" s="599" t="s">
        <v>601</v>
      </c>
      <c r="AI457" s="600"/>
      <c r="AJ457" s="599" t="s">
        <v>602</v>
      </c>
      <c r="AK457" s="600"/>
      <c r="AL457" s="599" t="s">
        <v>603</v>
      </c>
      <c r="AM457" s="600"/>
      <c r="AN457" s="599" t="s">
        <v>604</v>
      </c>
      <c r="AO457" s="600"/>
      <c r="AP457" s="599" t="s">
        <v>605</v>
      </c>
      <c r="AQ457" s="600"/>
      <c r="AR457" s="599" t="s">
        <v>606</v>
      </c>
      <c r="AS457" s="600"/>
      <c r="AT457" s="599" t="s">
        <v>607</v>
      </c>
      <c r="AU457" s="600"/>
      <c r="AV457" s="599" t="s">
        <v>608</v>
      </c>
      <c r="AW457" s="600"/>
      <c r="AX457" s="599" t="s">
        <v>609</v>
      </c>
      <c r="AY457" s="600"/>
      <c r="AZ457" s="599" t="s">
        <v>610</v>
      </c>
      <c r="BA457" s="600"/>
      <c r="BB457" s="599" t="s">
        <v>611</v>
      </c>
      <c r="BC457" s="600"/>
      <c r="BD457" s="682" t="s">
        <v>614</v>
      </c>
      <c r="BE457" s="683" t="s">
        <v>613</v>
      </c>
      <c r="BH457" s="169"/>
      <c r="BI457" s="169"/>
      <c r="BM457" s="186"/>
      <c r="BN457" s="186"/>
      <c r="BO457" s="186"/>
      <c r="BP457" s="186"/>
      <c r="BQ457" s="186"/>
      <c r="BR457" s="186"/>
      <c r="BS457" s="186"/>
      <c r="BT457" s="186"/>
      <c r="BU457" s="186"/>
      <c r="BV457" s="186"/>
      <c r="BW457" s="186"/>
      <c r="BX457" s="186"/>
      <c r="BY457" s="186"/>
      <c r="BZ457" s="186"/>
      <c r="CA457" s="186"/>
      <c r="CB457" s="186"/>
      <c r="CC457" s="186"/>
      <c r="CD457" s="186"/>
      <c r="CE457" s="186"/>
      <c r="CF457" s="186"/>
      <c r="CG457" s="186"/>
      <c r="CH457" s="186"/>
      <c r="CI457" s="681"/>
      <c r="CJ457" s="681"/>
      <c r="CM457" s="169"/>
      <c r="CN457" s="169"/>
      <c r="CO457" s="170"/>
      <c r="CP457" s="169"/>
      <c r="CQ457" s="169"/>
    </row>
    <row r="458" spans="1:95" ht="27" customHeight="1" x14ac:dyDescent="0.35">
      <c r="A458" s="744"/>
      <c r="B458" s="747"/>
      <c r="C458" s="747"/>
      <c r="D458" s="749"/>
      <c r="E458" s="749"/>
      <c r="F458" s="736"/>
      <c r="G458" s="733">
        <v>2025</v>
      </c>
      <c r="H458" s="733">
        <v>2026</v>
      </c>
      <c r="I458" s="733">
        <v>2027</v>
      </c>
      <c r="J458" s="401"/>
      <c r="K458" s="401"/>
      <c r="L458" s="401"/>
      <c r="M458" s="401"/>
      <c r="N458" s="401"/>
      <c r="O458" s="401"/>
      <c r="P458" s="401"/>
      <c r="Q458" s="401"/>
      <c r="R458" s="401"/>
      <c r="S458" s="401"/>
      <c r="T458" s="401"/>
      <c r="U458" s="401"/>
      <c r="V458" s="684"/>
      <c r="W458" s="359"/>
      <c r="X458" s="359"/>
      <c r="Y458" s="684"/>
      <c r="AC458" s="605"/>
      <c r="AD458" s="171"/>
      <c r="AE458" s="605"/>
      <c r="AF458" s="598" t="s">
        <v>615</v>
      </c>
      <c r="AG458" s="596" t="s">
        <v>616</v>
      </c>
      <c r="AH458" s="598" t="s">
        <v>615</v>
      </c>
      <c r="AI458" s="596" t="s">
        <v>616</v>
      </c>
      <c r="AJ458" s="598" t="s">
        <v>615</v>
      </c>
      <c r="AK458" s="596" t="s">
        <v>616</v>
      </c>
      <c r="AL458" s="598" t="s">
        <v>615</v>
      </c>
      <c r="AM458" s="596" t="s">
        <v>616</v>
      </c>
      <c r="AN458" s="598" t="s">
        <v>615</v>
      </c>
      <c r="AO458" s="596" t="s">
        <v>616</v>
      </c>
      <c r="AP458" s="598" t="s">
        <v>615</v>
      </c>
      <c r="AQ458" s="596" t="s">
        <v>616</v>
      </c>
      <c r="AR458" s="598" t="s">
        <v>615</v>
      </c>
      <c r="AS458" s="596" t="s">
        <v>616</v>
      </c>
      <c r="AT458" s="598" t="s">
        <v>615</v>
      </c>
      <c r="AU458" s="596" t="s">
        <v>616</v>
      </c>
      <c r="AV458" s="598" t="s">
        <v>615</v>
      </c>
      <c r="AW458" s="596" t="s">
        <v>616</v>
      </c>
      <c r="AX458" s="598" t="s">
        <v>615</v>
      </c>
      <c r="AY458" s="596" t="s">
        <v>616</v>
      </c>
      <c r="AZ458" s="598" t="s">
        <v>615</v>
      </c>
      <c r="BA458" s="596" t="s">
        <v>616</v>
      </c>
      <c r="BB458" s="598" t="s">
        <v>615</v>
      </c>
      <c r="BC458" s="596" t="s">
        <v>616</v>
      </c>
      <c r="BD458" s="682"/>
      <c r="BE458" s="683"/>
      <c r="BH458" s="169"/>
      <c r="BI458" s="169"/>
      <c r="BN458" s="681"/>
      <c r="BO458" s="681"/>
      <c r="BP458" s="681"/>
      <c r="BQ458" s="681"/>
      <c r="BR458" s="681"/>
      <c r="BS458" s="681"/>
      <c r="BT458" s="681"/>
      <c r="BU458" s="681"/>
      <c r="BV458" s="681"/>
      <c r="BW458" s="681"/>
      <c r="BX458" s="681"/>
      <c r="BY458" s="681"/>
      <c r="BZ458" s="681"/>
      <c r="CA458" s="681"/>
      <c r="CB458" s="681"/>
      <c r="CC458" s="681"/>
      <c r="CD458" s="681"/>
      <c r="CE458" s="681"/>
      <c r="CF458" s="681"/>
      <c r="CG458" s="681"/>
      <c r="CH458" s="681"/>
      <c r="CI458" s="681"/>
      <c r="CJ458" s="681"/>
      <c r="CK458" s="172"/>
      <c r="CL458" s="172"/>
      <c r="CM458" s="169"/>
      <c r="CN458" s="169"/>
      <c r="CO458" s="170"/>
      <c r="CP458" s="169"/>
      <c r="CQ458" s="169"/>
    </row>
    <row r="459" spans="1:95" ht="51" customHeight="1" x14ac:dyDescent="0.25">
      <c r="A459" s="745"/>
      <c r="B459" s="748"/>
      <c r="C459" s="748"/>
      <c r="D459" s="749"/>
      <c r="E459" s="749"/>
      <c r="F459" s="737"/>
      <c r="G459" s="750"/>
      <c r="H459" s="750"/>
      <c r="I459" s="750"/>
      <c r="J459" s="443" t="s">
        <v>499</v>
      </c>
      <c r="K459" s="443" t="s">
        <v>500</v>
      </c>
      <c r="L459" s="443" t="s">
        <v>501</v>
      </c>
      <c r="M459" s="443" t="s">
        <v>502</v>
      </c>
      <c r="N459" s="443" t="s">
        <v>503</v>
      </c>
      <c r="O459" s="443" t="s">
        <v>504</v>
      </c>
      <c r="P459" s="443" t="s">
        <v>505</v>
      </c>
      <c r="Q459" s="443" t="s">
        <v>506</v>
      </c>
      <c r="R459" s="443" t="s">
        <v>507</v>
      </c>
      <c r="S459" s="443" t="s">
        <v>508</v>
      </c>
      <c r="T459" s="443" t="s">
        <v>509</v>
      </c>
      <c r="U459" s="443" t="s">
        <v>510</v>
      </c>
      <c r="V459" s="684"/>
      <c r="W459" s="359"/>
      <c r="X459" s="359"/>
      <c r="Y459" s="684"/>
      <c r="AC459" s="606"/>
      <c r="AD459" s="174"/>
      <c r="AE459" s="606"/>
      <c r="AF459" s="598"/>
      <c r="AG459" s="597"/>
      <c r="AH459" s="598"/>
      <c r="AI459" s="597"/>
      <c r="AJ459" s="598"/>
      <c r="AK459" s="597"/>
      <c r="AL459" s="598"/>
      <c r="AM459" s="597"/>
      <c r="AN459" s="598"/>
      <c r="AO459" s="597"/>
      <c r="AP459" s="598"/>
      <c r="AQ459" s="597"/>
      <c r="AR459" s="598"/>
      <c r="AS459" s="597"/>
      <c r="AT459" s="598"/>
      <c r="AU459" s="597"/>
      <c r="AV459" s="598"/>
      <c r="AW459" s="597"/>
      <c r="AX459" s="598"/>
      <c r="AY459" s="597"/>
      <c r="AZ459" s="598"/>
      <c r="BA459" s="597"/>
      <c r="BB459" s="598"/>
      <c r="BC459" s="597"/>
      <c r="BD459" s="682"/>
      <c r="BE459" s="683"/>
      <c r="BH459" s="169"/>
      <c r="BI459" s="169"/>
      <c r="BN459" s="681"/>
      <c r="BO459" s="681"/>
      <c r="BP459" s="681"/>
      <c r="BQ459" s="681"/>
      <c r="BR459" s="681"/>
      <c r="BS459" s="681"/>
      <c r="BT459" s="681"/>
      <c r="BU459" s="681"/>
      <c r="BV459" s="681"/>
      <c r="BW459" s="681"/>
      <c r="BX459" s="681"/>
      <c r="BY459" s="681"/>
      <c r="BZ459" s="681"/>
      <c r="CA459" s="681"/>
      <c r="CB459" s="681"/>
      <c r="CC459" s="681"/>
      <c r="CD459" s="681"/>
      <c r="CE459" s="681"/>
      <c r="CF459" s="681"/>
      <c r="CG459" s="681"/>
      <c r="CH459" s="681"/>
      <c r="CI459" s="681"/>
      <c r="CJ459" s="681"/>
      <c r="CM459" s="169"/>
      <c r="CN459" s="169"/>
      <c r="CO459" s="170"/>
      <c r="CP459" s="169"/>
      <c r="CQ459" s="169"/>
    </row>
    <row r="460" spans="1:95" ht="51" customHeight="1" x14ac:dyDescent="0.25">
      <c r="A460" s="406"/>
      <c r="B460" s="702" t="s">
        <v>764</v>
      </c>
      <c r="C460" s="723" t="s">
        <v>851</v>
      </c>
      <c r="D460" s="729"/>
      <c r="E460" s="730"/>
      <c r="F460" s="441">
        <f>+F461+F463</f>
        <v>40470</v>
      </c>
      <c r="G460" s="421">
        <v>40470</v>
      </c>
      <c r="H460" s="421">
        <v>40470</v>
      </c>
      <c r="I460" s="421">
        <v>40470</v>
      </c>
      <c r="J460" s="421">
        <v>3372</v>
      </c>
      <c r="K460" s="421">
        <v>3372</v>
      </c>
      <c r="L460" s="421">
        <v>3372</v>
      </c>
      <c r="M460" s="421">
        <v>3372</v>
      </c>
      <c r="N460" s="421">
        <v>3372</v>
      </c>
      <c r="O460" s="421">
        <v>3372</v>
      </c>
      <c r="P460" s="421">
        <v>3372</v>
      </c>
      <c r="Q460" s="421">
        <v>3372</v>
      </c>
      <c r="R460" s="421">
        <v>3373</v>
      </c>
      <c r="S460" s="421">
        <v>3373</v>
      </c>
      <c r="T460" s="421">
        <v>3374</v>
      </c>
      <c r="U460" s="421">
        <v>3374</v>
      </c>
      <c r="V460" s="359"/>
      <c r="W460" s="359"/>
      <c r="X460" s="359"/>
      <c r="Y460" s="359"/>
      <c r="AC460" s="356"/>
      <c r="AD460" s="174"/>
      <c r="AE460" s="356"/>
      <c r="AF460" s="173"/>
      <c r="AG460" s="355"/>
      <c r="AH460" s="173"/>
      <c r="AI460" s="355"/>
      <c r="AJ460" s="173"/>
      <c r="AK460" s="355"/>
      <c r="AL460" s="173"/>
      <c r="AM460" s="355"/>
      <c r="AN460" s="173"/>
      <c r="AO460" s="355"/>
      <c r="AP460" s="173"/>
      <c r="AQ460" s="355"/>
      <c r="AR460" s="173"/>
      <c r="AS460" s="355"/>
      <c r="AT460" s="173"/>
      <c r="AU460" s="355"/>
      <c r="AV460" s="173"/>
      <c r="AW460" s="355"/>
      <c r="AX460" s="173"/>
      <c r="AY460" s="355"/>
      <c r="AZ460" s="173"/>
      <c r="BA460" s="355"/>
      <c r="BB460" s="173"/>
      <c r="BC460" s="355"/>
      <c r="BD460" s="353"/>
      <c r="BE460" s="354"/>
      <c r="BH460" s="169"/>
      <c r="BI460" s="169"/>
      <c r="BN460" s="82"/>
      <c r="BO460" s="82"/>
      <c r="BP460" s="82"/>
      <c r="BQ460" s="82"/>
      <c r="BR460" s="82"/>
      <c r="BS460" s="82"/>
      <c r="BT460" s="82"/>
      <c r="BU460" s="82"/>
      <c r="BV460" s="82"/>
      <c r="BW460" s="82"/>
      <c r="BX460" s="82"/>
      <c r="BY460" s="82"/>
      <c r="BZ460" s="82"/>
      <c r="CA460" s="82"/>
      <c r="CB460" s="82"/>
      <c r="CC460" s="82"/>
      <c r="CD460" s="82"/>
      <c r="CE460" s="82"/>
      <c r="CF460" s="82"/>
      <c r="CG460" s="82"/>
      <c r="CH460" s="82"/>
      <c r="CI460" s="82"/>
      <c r="CJ460" s="82"/>
      <c r="CM460" s="169"/>
      <c r="CN460" s="169"/>
      <c r="CO460" s="170"/>
      <c r="CP460" s="169"/>
      <c r="CQ460" s="169"/>
    </row>
    <row r="461" spans="1:95" ht="56.25" customHeight="1" x14ac:dyDescent="0.25">
      <c r="A461" s="714" t="s">
        <v>763</v>
      </c>
      <c r="B461" s="703"/>
      <c r="C461" s="715" t="s">
        <v>765</v>
      </c>
      <c r="D461" s="404" t="s">
        <v>439</v>
      </c>
      <c r="E461" s="404"/>
      <c r="F461" s="442">
        <f t="shared" ref="F461" si="102">+F462</f>
        <v>350</v>
      </c>
      <c r="G461" s="405">
        <v>350</v>
      </c>
      <c r="H461" s="405">
        <v>350</v>
      </c>
      <c r="I461" s="405">
        <v>350</v>
      </c>
      <c r="J461" s="405">
        <v>29</v>
      </c>
      <c r="K461" s="405">
        <v>29</v>
      </c>
      <c r="L461" s="405">
        <v>29</v>
      </c>
      <c r="M461" s="405">
        <v>29</v>
      </c>
      <c r="N461" s="405">
        <v>29</v>
      </c>
      <c r="O461" s="405">
        <v>29</v>
      </c>
      <c r="P461" s="405">
        <v>29</v>
      </c>
      <c r="Q461" s="405">
        <v>29</v>
      </c>
      <c r="R461" s="405">
        <v>29</v>
      </c>
      <c r="S461" s="405">
        <v>29</v>
      </c>
      <c r="T461" s="405">
        <v>30</v>
      </c>
      <c r="U461" s="405">
        <v>30</v>
      </c>
      <c r="Y461" s="44"/>
      <c r="AC461" s="176">
        <f>+AE461+AF461+AH461+AJ461+AL461+AN461+AP461+AR461+AT461+AV461+AX461+AZ461+BB461</f>
        <v>8000</v>
      </c>
      <c r="AD461" s="177">
        <f>+AG461+AI461+AK461+AM461+AO461+AQ461+AS461+AU461+AW461+AY461+BA461+BC461</f>
        <v>0</v>
      </c>
      <c r="AE461" s="176">
        <v>8000</v>
      </c>
      <c r="AF461" s="178"/>
      <c r="AG461" s="179"/>
      <c r="AH461" s="178"/>
      <c r="AI461" s="179"/>
      <c r="AJ461" s="178"/>
      <c r="AK461" s="179"/>
      <c r="AL461" s="178"/>
      <c r="AM461" s="84"/>
      <c r="AN461" s="178"/>
      <c r="AO461" s="84"/>
      <c r="AP461" s="178"/>
      <c r="AQ461" s="84"/>
      <c r="AR461" s="178"/>
      <c r="AS461" s="84"/>
      <c r="AT461" s="178"/>
      <c r="AU461" s="84"/>
      <c r="AV461" s="178"/>
      <c r="AW461" s="84"/>
      <c r="AX461" s="178"/>
      <c r="AY461" s="84"/>
      <c r="AZ461" s="178"/>
      <c r="BA461" s="84"/>
      <c r="BB461" s="178"/>
      <c r="BC461" s="84"/>
      <c r="BD461" s="204">
        <f t="shared" ref="BD461:BD464" si="103">+AG461+AI461+AK461+AM461+AO461+AQ461+AS461+AU461+AW461+AY461+BA461+BC461</f>
        <v>0</v>
      </c>
      <c r="BE461" s="175">
        <f t="shared" ref="BE461:BE464" si="104">+BD461/AC461*100</f>
        <v>0</v>
      </c>
      <c r="BH461" s="181">
        <f>+BK461-AC461</f>
        <v>-8000</v>
      </c>
      <c r="BI461" s="181">
        <f>+BL461-AD461</f>
        <v>0</v>
      </c>
      <c r="BJ461" s="208"/>
      <c r="BK461" s="181"/>
      <c r="BL461" s="181"/>
      <c r="BN461" s="681"/>
      <c r="BO461" s="681"/>
      <c r="BP461" s="681"/>
      <c r="BQ461" s="681"/>
      <c r="BR461" s="681"/>
      <c r="BS461" s="681"/>
      <c r="BT461" s="89"/>
      <c r="BU461" s="89"/>
      <c r="BV461" s="89"/>
      <c r="BW461" s="89"/>
      <c r="BX461" s="89"/>
      <c r="BY461" s="89"/>
      <c r="BZ461" s="89"/>
      <c r="CA461" s="89"/>
      <c r="CB461" s="89"/>
      <c r="CC461" s="89"/>
      <c r="CD461" s="89"/>
      <c r="CE461" s="89"/>
      <c r="CF461" s="89"/>
      <c r="CG461" s="89"/>
      <c r="CH461" s="89"/>
      <c r="CI461" s="89"/>
      <c r="CJ461" s="89"/>
      <c r="CM461" s="169"/>
      <c r="CN461" s="169"/>
      <c r="CO461" s="170"/>
      <c r="CP461" s="169"/>
      <c r="CQ461" s="169"/>
    </row>
    <row r="462" spans="1:95" ht="57.75" customHeight="1" x14ac:dyDescent="0.25">
      <c r="A462" s="714"/>
      <c r="B462" s="703"/>
      <c r="C462" s="715"/>
      <c r="D462" s="39" t="s">
        <v>617</v>
      </c>
      <c r="E462" s="41" t="s">
        <v>192</v>
      </c>
      <c r="F462" s="442">
        <f>SUM(J462:U462)</f>
        <v>350</v>
      </c>
      <c r="G462" s="405">
        <v>350</v>
      </c>
      <c r="H462" s="405">
        <v>350</v>
      </c>
      <c r="I462" s="405">
        <v>350</v>
      </c>
      <c r="J462" s="445">
        <v>29</v>
      </c>
      <c r="K462" s="445">
        <v>29</v>
      </c>
      <c r="L462" s="445">
        <v>29</v>
      </c>
      <c r="M462" s="445">
        <v>29</v>
      </c>
      <c r="N462" s="445">
        <v>29</v>
      </c>
      <c r="O462" s="445">
        <v>29</v>
      </c>
      <c r="P462" s="445">
        <v>29</v>
      </c>
      <c r="Q462" s="445">
        <v>29</v>
      </c>
      <c r="R462" s="445">
        <v>29</v>
      </c>
      <c r="S462" s="445">
        <v>29</v>
      </c>
      <c r="T462" s="445">
        <v>30</v>
      </c>
      <c r="U462" s="445">
        <v>30</v>
      </c>
      <c r="Y462" s="44"/>
      <c r="AC462" s="173"/>
      <c r="AD462" s="177"/>
      <c r="AE462" s="176"/>
      <c r="AF462" s="178"/>
      <c r="AG462" s="179"/>
      <c r="AH462" s="178"/>
      <c r="AI462" s="179"/>
      <c r="AJ462" s="178"/>
      <c r="AK462" s="179"/>
      <c r="AL462" s="178"/>
      <c r="AM462" s="84"/>
      <c r="AN462" s="178"/>
      <c r="AO462" s="84"/>
      <c r="AP462" s="178"/>
      <c r="AQ462" s="84"/>
      <c r="AR462" s="178"/>
      <c r="AS462" s="84"/>
      <c r="AT462" s="178"/>
      <c r="AU462" s="84"/>
      <c r="AV462" s="178"/>
      <c r="AW462" s="84"/>
      <c r="AX462" s="178"/>
      <c r="AY462" s="84"/>
      <c r="AZ462" s="178"/>
      <c r="BA462" s="84"/>
      <c r="BB462" s="178"/>
      <c r="BC462" s="84"/>
      <c r="BD462" s="204">
        <f t="shared" si="103"/>
        <v>0</v>
      </c>
      <c r="BE462" s="175" t="e">
        <f t="shared" si="104"/>
        <v>#DIV/0!</v>
      </c>
      <c r="BH462" s="169"/>
      <c r="BI462" s="169"/>
      <c r="BN462" s="681"/>
      <c r="BO462" s="681"/>
      <c r="BP462" s="681"/>
      <c r="BQ462" s="681"/>
      <c r="BR462" s="681"/>
      <c r="BS462" s="681"/>
      <c r="BT462" s="89"/>
      <c r="BU462" s="89"/>
      <c r="BV462" s="89"/>
      <c r="BW462" s="89"/>
      <c r="BX462" s="89"/>
      <c r="BY462" s="89"/>
      <c r="BZ462" s="89"/>
      <c r="CA462" s="89"/>
      <c r="CB462" s="89"/>
      <c r="CC462" s="89"/>
      <c r="CD462" s="89"/>
      <c r="CE462" s="89"/>
      <c r="CF462" s="89"/>
      <c r="CG462" s="89"/>
      <c r="CH462" s="89"/>
      <c r="CI462" s="89"/>
      <c r="CJ462" s="89"/>
      <c r="CM462" s="169"/>
      <c r="CN462" s="169"/>
      <c r="CO462" s="170"/>
      <c r="CP462" s="169"/>
      <c r="CQ462" s="169"/>
    </row>
    <row r="463" spans="1:95" ht="53.25" customHeight="1" x14ac:dyDescent="0.35">
      <c r="A463" s="714"/>
      <c r="B463" s="703"/>
      <c r="C463" s="715" t="s">
        <v>766</v>
      </c>
      <c r="D463" s="404" t="s">
        <v>439</v>
      </c>
      <c r="E463" s="404"/>
      <c r="F463" s="442">
        <f t="shared" ref="F463" si="105">+F464</f>
        <v>40120</v>
      </c>
      <c r="G463" s="403">
        <v>40120</v>
      </c>
      <c r="H463" s="403">
        <v>40120</v>
      </c>
      <c r="I463" s="403">
        <v>40120</v>
      </c>
      <c r="J463" s="403">
        <v>3343</v>
      </c>
      <c r="K463" s="403">
        <v>3343</v>
      </c>
      <c r="L463" s="403">
        <v>3343</v>
      </c>
      <c r="M463" s="403">
        <v>3343</v>
      </c>
      <c r="N463" s="403">
        <v>3343</v>
      </c>
      <c r="O463" s="403">
        <v>3343</v>
      </c>
      <c r="P463" s="403">
        <v>3343</v>
      </c>
      <c r="Q463" s="403">
        <v>3343</v>
      </c>
      <c r="R463" s="403">
        <v>3344</v>
      </c>
      <c r="S463" s="403">
        <v>3344</v>
      </c>
      <c r="T463" s="403">
        <v>3344</v>
      </c>
      <c r="U463" s="403">
        <v>3344</v>
      </c>
      <c r="Y463" s="44"/>
      <c r="AA463" s="183" t="s">
        <v>17</v>
      </c>
      <c r="AB463" s="184">
        <f>SUM(AC461:AC463)</f>
        <v>15000</v>
      </c>
      <c r="AC463" s="176">
        <f>+AE463+AF463+AH463+AJ463+AL463+AN463+AP463+AR463+AT463+AV463+AX463+AZ463+BB463</f>
        <v>7000</v>
      </c>
      <c r="AD463" s="177">
        <f>+AG463+AI463+AK463+AM463+AO463+AQ463+AS463+AU463+AW463+AY463+BA463+BC463</f>
        <v>0</v>
      </c>
      <c r="AE463" s="176">
        <v>7000</v>
      </c>
      <c r="AF463" s="178"/>
      <c r="AG463" s="179"/>
      <c r="AH463" s="178"/>
      <c r="AI463" s="179"/>
      <c r="AJ463" s="178"/>
      <c r="AK463" s="179"/>
      <c r="AL463" s="178"/>
      <c r="AM463" s="84"/>
      <c r="AN463" s="178"/>
      <c r="AO463" s="179"/>
      <c r="AP463" s="178"/>
      <c r="AQ463" s="84"/>
      <c r="AR463" s="178"/>
      <c r="AS463" s="84"/>
      <c r="AT463" s="178"/>
      <c r="AU463" s="84"/>
      <c r="AV463" s="178"/>
      <c r="AW463" s="84"/>
      <c r="AX463" s="178"/>
      <c r="AY463" s="84"/>
      <c r="AZ463" s="178"/>
      <c r="BA463" s="84"/>
      <c r="BB463" s="178"/>
      <c r="BC463" s="84"/>
      <c r="BD463" s="204">
        <f t="shared" si="103"/>
        <v>0</v>
      </c>
      <c r="BE463" s="175">
        <f t="shared" si="104"/>
        <v>0</v>
      </c>
      <c r="BF463" s="172"/>
      <c r="BG463" s="172"/>
      <c r="BH463" s="181">
        <f>+BK463-AC463</f>
        <v>-7000</v>
      </c>
      <c r="BI463" s="181">
        <f>+BL463-AD463</f>
        <v>0</v>
      </c>
      <c r="BJ463" s="208"/>
      <c r="BK463" s="181"/>
      <c r="BL463" s="181"/>
      <c r="BM463" s="172"/>
      <c r="BN463" s="681"/>
      <c r="BO463" s="681"/>
      <c r="BP463" s="681"/>
      <c r="BQ463" s="681"/>
      <c r="BR463" s="681"/>
      <c r="BS463" s="681"/>
      <c r="BT463" s="89"/>
      <c r="BU463" s="89"/>
      <c r="BV463" s="89"/>
      <c r="BW463" s="89"/>
      <c r="BX463" s="89"/>
      <c r="BY463" s="89"/>
      <c r="BZ463" s="89"/>
      <c r="CA463" s="89"/>
      <c r="CB463" s="89"/>
      <c r="CC463" s="89"/>
      <c r="CD463" s="89"/>
      <c r="CE463" s="89"/>
      <c r="CF463" s="89"/>
      <c r="CG463" s="89"/>
      <c r="CH463" s="89"/>
      <c r="CI463" s="89"/>
      <c r="CJ463" s="89"/>
      <c r="CM463" s="169"/>
      <c r="CN463" s="169"/>
      <c r="CO463" s="170"/>
      <c r="CP463" s="169"/>
      <c r="CQ463" s="169"/>
    </row>
    <row r="464" spans="1:95" ht="69" customHeight="1" x14ac:dyDescent="0.25">
      <c r="A464" s="714"/>
      <c r="B464" s="704"/>
      <c r="C464" s="715"/>
      <c r="D464" s="39" t="s">
        <v>618</v>
      </c>
      <c r="E464" s="41" t="s">
        <v>192</v>
      </c>
      <c r="F464" s="442">
        <f>SUM(J464:U464)</f>
        <v>40120</v>
      </c>
      <c r="G464" s="403">
        <v>40120</v>
      </c>
      <c r="H464" s="403">
        <v>40120</v>
      </c>
      <c r="I464" s="403">
        <v>40120</v>
      </c>
      <c r="J464" s="449">
        <v>3343</v>
      </c>
      <c r="K464" s="449">
        <v>3343</v>
      </c>
      <c r="L464" s="449">
        <v>3343</v>
      </c>
      <c r="M464" s="449">
        <v>3343</v>
      </c>
      <c r="N464" s="449">
        <v>3343</v>
      </c>
      <c r="O464" s="449">
        <v>3343</v>
      </c>
      <c r="P464" s="449">
        <v>3343</v>
      </c>
      <c r="Q464" s="449">
        <v>3343</v>
      </c>
      <c r="R464" s="449">
        <v>3344</v>
      </c>
      <c r="S464" s="449">
        <v>3344</v>
      </c>
      <c r="T464" s="449">
        <v>3344</v>
      </c>
      <c r="U464" s="449">
        <v>3344</v>
      </c>
      <c r="Y464" s="44"/>
      <c r="AA464" s="183" t="s">
        <v>638</v>
      </c>
      <c r="AB464" s="184">
        <f>SUM(AD461:AD463)</f>
        <v>0</v>
      </c>
      <c r="AC464" s="173"/>
      <c r="AD464" s="177"/>
      <c r="AE464" s="176"/>
      <c r="AF464" s="178"/>
      <c r="AG464" s="84"/>
      <c r="AH464" s="178"/>
      <c r="AI464" s="179"/>
      <c r="AJ464" s="178"/>
      <c r="AK464" s="84"/>
      <c r="AL464" s="178"/>
      <c r="AM464" s="84"/>
      <c r="AN464" s="178"/>
      <c r="AO464" s="179"/>
      <c r="AP464" s="178"/>
      <c r="AQ464" s="84"/>
      <c r="AR464" s="178"/>
      <c r="AS464" s="84"/>
      <c r="AT464" s="178"/>
      <c r="AU464" s="84"/>
      <c r="AV464" s="178"/>
      <c r="AW464" s="84"/>
      <c r="AX464" s="178"/>
      <c r="AY464" s="84"/>
      <c r="AZ464" s="178"/>
      <c r="BA464" s="84"/>
      <c r="BB464" s="178"/>
      <c r="BC464" s="84"/>
      <c r="BD464" s="204">
        <f t="shared" si="103"/>
        <v>0</v>
      </c>
      <c r="BE464" s="175" t="e">
        <f t="shared" si="104"/>
        <v>#DIV/0!</v>
      </c>
      <c r="BH464" s="169"/>
      <c r="BI464" s="169"/>
      <c r="BN464" s="681"/>
      <c r="BO464" s="681"/>
      <c r="BP464" s="681"/>
      <c r="BQ464" s="681"/>
      <c r="BR464" s="681"/>
      <c r="BS464" s="681"/>
      <c r="BT464" s="89"/>
      <c r="BU464" s="89"/>
      <c r="BV464" s="89"/>
      <c r="BW464" s="89"/>
      <c r="BX464" s="89"/>
      <c r="BY464" s="89"/>
      <c r="BZ464" s="89"/>
      <c r="CA464" s="89"/>
      <c r="CB464" s="89"/>
      <c r="CC464" s="89"/>
      <c r="CD464" s="89"/>
      <c r="CE464" s="89"/>
      <c r="CF464" s="89"/>
      <c r="CG464" s="89"/>
      <c r="CH464" s="89"/>
      <c r="CI464" s="89"/>
      <c r="CJ464" s="89"/>
      <c r="CM464" s="169"/>
      <c r="CN464" s="169"/>
      <c r="CO464" s="170"/>
      <c r="CP464" s="169"/>
      <c r="CQ464" s="169"/>
    </row>
    <row r="465" spans="1:95" ht="36.75" customHeight="1" x14ac:dyDescent="0.25">
      <c r="A465" s="742" t="s">
        <v>619</v>
      </c>
      <c r="B465" s="742"/>
      <c r="C465" s="742"/>
      <c r="D465" s="742"/>
      <c r="E465" s="742"/>
      <c r="F465" s="90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BH465" s="169"/>
      <c r="BI465" s="169"/>
      <c r="BN465" s="89"/>
      <c r="BO465" s="89"/>
      <c r="BP465" s="89"/>
      <c r="BQ465" s="89"/>
      <c r="BR465" s="89"/>
      <c r="BS465" s="89"/>
      <c r="BT465" s="89"/>
      <c r="BU465" s="89"/>
      <c r="BV465" s="89"/>
      <c r="BW465" s="89"/>
      <c r="BX465" s="89"/>
      <c r="BY465" s="89"/>
      <c r="BZ465" s="89"/>
      <c r="CA465" s="89"/>
      <c r="CB465" s="89"/>
      <c r="CC465" s="89"/>
      <c r="CD465" s="89"/>
      <c r="CE465" s="89"/>
      <c r="CF465" s="89"/>
      <c r="CG465" s="89"/>
      <c r="CH465" s="89"/>
      <c r="CI465" s="89"/>
      <c r="CJ465" s="89"/>
      <c r="CM465" s="169"/>
      <c r="CN465" s="169"/>
      <c r="CO465" s="170"/>
      <c r="CP465" s="169"/>
      <c r="CQ465" s="169"/>
    </row>
    <row r="466" spans="1:95" ht="38.25" customHeight="1" x14ac:dyDescent="0.25">
      <c r="A466" s="16"/>
      <c r="B466" s="10"/>
      <c r="C466" s="16"/>
      <c r="D466" s="16"/>
      <c r="E466" s="10"/>
      <c r="F466" s="108"/>
      <c r="G466" s="116"/>
      <c r="H466" s="116"/>
      <c r="I466" s="116"/>
      <c r="J466" s="117"/>
      <c r="K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BH466" s="169"/>
      <c r="BI466" s="169"/>
    </row>
    <row r="467" spans="1:95" x14ac:dyDescent="0.25">
      <c r="A467" s="16"/>
      <c r="B467" s="10"/>
      <c r="C467" s="16"/>
      <c r="D467" s="16"/>
      <c r="E467" s="10"/>
      <c r="F467" s="108"/>
      <c r="G467" s="116"/>
      <c r="H467" s="116"/>
      <c r="I467" s="116"/>
      <c r="J467" s="117"/>
      <c r="K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BH467" s="169"/>
      <c r="BI467" s="169"/>
    </row>
    <row r="468" spans="1:95" x14ac:dyDescent="0.25">
      <c r="A468" s="16"/>
      <c r="B468" s="10"/>
      <c r="C468" s="16"/>
      <c r="D468" s="16"/>
      <c r="E468" s="10"/>
      <c r="F468" s="108"/>
      <c r="G468" s="116"/>
      <c r="H468" s="116"/>
      <c r="I468" s="116"/>
      <c r="J468" s="117"/>
      <c r="K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BH468" s="169"/>
      <c r="BI468" s="169"/>
    </row>
    <row r="469" spans="1:95" ht="21" x14ac:dyDescent="0.25">
      <c r="A469" s="16"/>
      <c r="B469" s="10"/>
      <c r="C469" s="16"/>
      <c r="D469" s="16"/>
      <c r="E469" s="10"/>
      <c r="F469" s="108"/>
      <c r="G469" s="116"/>
      <c r="H469" s="116"/>
      <c r="I469" s="116"/>
      <c r="J469" s="117"/>
      <c r="K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AC469" s="69"/>
      <c r="AD469" s="265"/>
      <c r="AE469" s="69"/>
      <c r="AF469" s="89"/>
      <c r="AG469" s="89"/>
      <c r="AH469" s="89"/>
      <c r="AI469" s="89"/>
      <c r="AJ469" s="89"/>
      <c r="AK469" s="89"/>
      <c r="AL469" s="89"/>
      <c r="AM469" s="89"/>
      <c r="AN469" s="89"/>
      <c r="AO469" s="89"/>
      <c r="AP469" s="89"/>
      <c r="AQ469" s="89"/>
      <c r="AR469" s="89"/>
      <c r="AS469" s="89"/>
      <c r="AT469" s="89"/>
      <c r="AU469" s="89"/>
      <c r="AV469" s="89"/>
      <c r="AW469" s="89"/>
      <c r="AX469" s="89"/>
      <c r="AY469" s="89"/>
      <c r="AZ469" s="89"/>
      <c r="BA469" s="89"/>
      <c r="BB469" s="89"/>
      <c r="BC469" s="89"/>
      <c r="BD469" s="89"/>
      <c r="BE469" s="89"/>
      <c r="BH469" s="169"/>
      <c r="BI469" s="169"/>
    </row>
    <row r="470" spans="1:95" ht="15" customHeight="1" x14ac:dyDescent="0.25">
      <c r="A470" s="17"/>
      <c r="B470" s="15"/>
      <c r="C470" s="16"/>
      <c r="D470" s="16"/>
      <c r="E470" s="17"/>
      <c r="F470" s="111"/>
      <c r="G470" s="112"/>
      <c r="H470" s="112"/>
      <c r="I470" s="112"/>
      <c r="J470" s="113"/>
      <c r="K470" s="113"/>
      <c r="L470" s="113"/>
      <c r="M470" s="113"/>
      <c r="N470" s="113"/>
      <c r="O470" s="113"/>
      <c r="P470" s="113"/>
      <c r="Q470" s="113"/>
      <c r="R470" s="113"/>
      <c r="S470" s="113"/>
      <c r="T470" s="113"/>
      <c r="U470" s="113"/>
      <c r="AC470" s="54"/>
      <c r="AD470" s="219"/>
      <c r="AE470" s="54"/>
      <c r="AF470" s="89"/>
      <c r="AG470" s="89"/>
      <c r="AH470" s="89"/>
      <c r="AI470" s="89"/>
      <c r="AJ470" s="89"/>
      <c r="AK470" s="89"/>
      <c r="AL470" s="89"/>
      <c r="AM470" s="89"/>
      <c r="AN470" s="89"/>
      <c r="AO470" s="89"/>
      <c r="AP470" s="89"/>
      <c r="AQ470" s="89"/>
      <c r="AR470" s="89"/>
      <c r="AS470" s="89"/>
      <c r="AT470" s="89"/>
      <c r="AU470" s="89"/>
      <c r="AV470" s="89"/>
      <c r="AW470" s="89"/>
      <c r="AX470" s="89"/>
      <c r="AY470" s="89"/>
      <c r="AZ470" s="89"/>
      <c r="BA470" s="89"/>
      <c r="BB470" s="89"/>
      <c r="BC470" s="89"/>
      <c r="BD470" s="89"/>
      <c r="BE470" s="89"/>
      <c r="BH470" s="169"/>
      <c r="BI470" s="169"/>
    </row>
    <row r="471" spans="1:95" ht="27" customHeight="1" x14ac:dyDescent="0.25">
      <c r="A471" s="23" t="s">
        <v>8</v>
      </c>
      <c r="B471" s="519" t="s">
        <v>200</v>
      </c>
      <c r="C471" s="519"/>
      <c r="D471" s="519"/>
      <c r="E471" s="17"/>
      <c r="F471" s="111"/>
      <c r="G471" s="112"/>
      <c r="H471" s="112"/>
      <c r="I471" s="112"/>
      <c r="J471" s="113"/>
      <c r="K471" s="113"/>
      <c r="L471" s="113"/>
      <c r="M471" s="113"/>
      <c r="N471" s="113"/>
      <c r="O471" s="113"/>
      <c r="P471" s="113"/>
      <c r="Q471" s="113"/>
      <c r="R471" s="113"/>
      <c r="S471" s="113"/>
      <c r="T471" s="113"/>
      <c r="U471" s="113"/>
      <c r="AA471" s="170"/>
      <c r="AB471" s="242"/>
      <c r="AC471" s="54"/>
      <c r="AD471" s="219"/>
      <c r="AE471" s="54"/>
      <c r="AF471" s="89"/>
      <c r="AG471" s="89"/>
      <c r="AH471" s="89"/>
      <c r="AI471" s="89"/>
      <c r="AJ471" s="89"/>
      <c r="AK471" s="89"/>
      <c r="AL471" s="89"/>
      <c r="AM471" s="89"/>
      <c r="AN471" s="89"/>
      <c r="AO471" s="89"/>
      <c r="AP471" s="89"/>
      <c r="AQ471" s="89"/>
      <c r="AR471" s="89"/>
      <c r="AS471" s="89"/>
      <c r="AT471" s="89"/>
      <c r="AU471" s="89"/>
      <c r="AV471" s="89"/>
      <c r="AW471" s="89"/>
      <c r="AX471" s="89"/>
      <c r="AY471" s="89"/>
      <c r="AZ471" s="89"/>
      <c r="BA471" s="89"/>
      <c r="BB471" s="89"/>
      <c r="BC471" s="89"/>
      <c r="BD471" s="89"/>
      <c r="BE471" s="89"/>
      <c r="BH471" s="169"/>
      <c r="BI471" s="169"/>
    </row>
    <row r="472" spans="1:95" ht="27" customHeight="1" x14ac:dyDescent="0.25">
      <c r="A472" s="18" t="s">
        <v>9</v>
      </c>
      <c r="B472" s="534" t="s">
        <v>10</v>
      </c>
      <c r="C472" s="534"/>
      <c r="D472" s="534"/>
      <c r="E472" s="534"/>
      <c r="F472" s="534"/>
      <c r="G472" s="534"/>
      <c r="H472" s="534"/>
      <c r="I472" s="114"/>
      <c r="J472" s="115"/>
      <c r="K472" s="115"/>
      <c r="L472" s="115"/>
      <c r="M472" s="115"/>
      <c r="N472" s="115"/>
      <c r="O472" s="115"/>
      <c r="P472" s="115"/>
      <c r="Q472" s="115"/>
      <c r="R472" s="115"/>
      <c r="S472" s="115"/>
      <c r="T472" s="115"/>
      <c r="U472" s="115"/>
      <c r="AA472" s="170"/>
      <c r="AB472" s="242"/>
      <c r="AC472" s="54"/>
      <c r="AD472" s="219"/>
      <c r="AE472" s="54"/>
      <c r="AF472" s="89"/>
      <c r="AG472" s="89"/>
      <c r="AH472" s="89"/>
      <c r="AI472" s="89"/>
      <c r="AJ472" s="89"/>
      <c r="AK472" s="89"/>
      <c r="AL472" s="89"/>
      <c r="AM472" s="89"/>
      <c r="AN472" s="89"/>
      <c r="AO472" s="89"/>
      <c r="AP472" s="89"/>
      <c r="AQ472" s="89"/>
      <c r="AR472" s="89"/>
      <c r="AS472" s="89"/>
      <c r="AT472" s="89"/>
      <c r="AU472" s="89"/>
      <c r="AV472" s="89"/>
      <c r="AW472" s="89"/>
      <c r="AX472" s="89"/>
      <c r="AY472" s="89"/>
      <c r="AZ472" s="89"/>
      <c r="BA472" s="89"/>
      <c r="BB472" s="89"/>
      <c r="BC472" s="89"/>
      <c r="BD472" s="89"/>
      <c r="BE472" s="89"/>
      <c r="BH472" s="169"/>
      <c r="BI472" s="169"/>
    </row>
    <row r="473" spans="1:95" ht="33" customHeight="1" x14ac:dyDescent="0.2">
      <c r="A473" s="16"/>
      <c r="B473" s="406" t="s">
        <v>201</v>
      </c>
      <c r="C473" s="534" t="s">
        <v>839</v>
      </c>
      <c r="D473" s="534"/>
      <c r="E473" s="534"/>
      <c r="F473" s="534"/>
      <c r="G473" s="534"/>
      <c r="H473" s="534"/>
      <c r="I473" s="114"/>
      <c r="J473" s="115"/>
      <c r="K473" s="115"/>
      <c r="L473" s="115"/>
      <c r="M473" s="115"/>
      <c r="N473" s="115"/>
      <c r="O473" s="115"/>
      <c r="P473" s="115"/>
      <c r="Q473" s="115"/>
      <c r="R473" s="115"/>
      <c r="S473" s="115"/>
      <c r="T473" s="115"/>
      <c r="U473" s="115"/>
      <c r="AD473" s="44"/>
      <c r="AF473" s="44"/>
      <c r="AG473" s="44"/>
      <c r="AH473" s="44"/>
      <c r="AI473" s="44"/>
      <c r="AJ473" s="44"/>
      <c r="AK473" s="44"/>
      <c r="AL473" s="44"/>
      <c r="AM473" s="44"/>
      <c r="AN473" s="44"/>
      <c r="AO473" s="44"/>
      <c r="AP473" s="44"/>
      <c r="AQ473" s="44"/>
      <c r="AR473" s="44"/>
      <c r="AS473" s="44"/>
      <c r="AT473" s="44"/>
      <c r="AU473" s="44"/>
      <c r="AV473" s="44"/>
      <c r="AW473" s="44"/>
      <c r="AX473" s="44"/>
      <c r="AY473" s="44"/>
      <c r="AZ473" s="44"/>
      <c r="BA473" s="44"/>
      <c r="BB473" s="44"/>
      <c r="BC473" s="44"/>
      <c r="BD473" s="44"/>
      <c r="BE473" s="44"/>
      <c r="BH473" s="44"/>
      <c r="BI473" s="44"/>
      <c r="BJ473" s="44"/>
      <c r="BK473" s="44"/>
      <c r="BL473" s="44"/>
    </row>
    <row r="474" spans="1:95" ht="21.75" customHeight="1" x14ac:dyDescent="0.2">
      <c r="A474" s="743" t="s">
        <v>12</v>
      </c>
      <c r="B474" s="746" t="s">
        <v>13</v>
      </c>
      <c r="C474" s="746" t="s">
        <v>14</v>
      </c>
      <c r="D474" s="749" t="s">
        <v>434</v>
      </c>
      <c r="E474" s="749" t="s">
        <v>16</v>
      </c>
      <c r="F474" s="735" t="s">
        <v>924</v>
      </c>
      <c r="G474" s="738" t="s">
        <v>433</v>
      </c>
      <c r="H474" s="739"/>
      <c r="I474" s="739"/>
      <c r="J474" s="740" t="s">
        <v>922</v>
      </c>
      <c r="K474" s="740"/>
      <c r="L474" s="740"/>
      <c r="M474" s="740"/>
      <c r="N474" s="740"/>
      <c r="O474" s="740"/>
      <c r="P474" s="740"/>
      <c r="Q474" s="740"/>
      <c r="R474" s="740"/>
      <c r="S474" s="740"/>
      <c r="T474" s="740"/>
      <c r="U474" s="740"/>
      <c r="AC474" s="604" t="s">
        <v>640</v>
      </c>
      <c r="AD474" s="166"/>
      <c r="AE474" s="604" t="s">
        <v>640</v>
      </c>
      <c r="AF474" s="599" t="s">
        <v>612</v>
      </c>
      <c r="AG474" s="680"/>
      <c r="AH474" s="680"/>
      <c r="AI474" s="680"/>
      <c r="AJ474" s="680"/>
      <c r="AK474" s="680"/>
      <c r="AL474" s="680"/>
      <c r="AM474" s="680"/>
      <c r="AN474" s="680"/>
      <c r="AO474" s="680"/>
      <c r="AP474" s="680"/>
      <c r="AQ474" s="680"/>
      <c r="AR474" s="680"/>
      <c r="AS474" s="680"/>
      <c r="AT474" s="680"/>
      <c r="AU474" s="680"/>
      <c r="AV474" s="680"/>
      <c r="AW474" s="680"/>
      <c r="AX474" s="680"/>
      <c r="AY474" s="680"/>
      <c r="AZ474" s="680"/>
      <c r="BA474" s="680"/>
      <c r="BB474" s="600"/>
      <c r="BC474" s="167"/>
      <c r="BD474" s="168"/>
      <c r="BE474" s="168"/>
      <c r="BH474" s="44"/>
      <c r="BI474" s="44"/>
      <c r="BJ474" s="44"/>
      <c r="BK474" s="44"/>
      <c r="BL474" s="44"/>
    </row>
    <row r="475" spans="1:95" ht="27.75" customHeight="1" x14ac:dyDescent="0.25">
      <c r="A475" s="744"/>
      <c r="B475" s="747"/>
      <c r="C475" s="747"/>
      <c r="D475" s="749"/>
      <c r="E475" s="749"/>
      <c r="F475" s="736"/>
      <c r="G475" s="741" t="s">
        <v>923</v>
      </c>
      <c r="H475" s="741"/>
      <c r="I475" s="738"/>
      <c r="J475" s="740" t="s">
        <v>526</v>
      </c>
      <c r="K475" s="740"/>
      <c r="L475" s="740"/>
      <c r="M475" s="740"/>
      <c r="N475" s="740"/>
      <c r="O475" s="740"/>
      <c r="P475" s="740"/>
      <c r="Q475" s="740"/>
      <c r="R475" s="740"/>
      <c r="S475" s="740"/>
      <c r="T475" s="740"/>
      <c r="U475" s="740"/>
      <c r="AC475" s="605"/>
      <c r="AD475" s="171"/>
      <c r="AE475" s="605"/>
      <c r="AF475" s="599" t="s">
        <v>600</v>
      </c>
      <c r="AG475" s="600"/>
      <c r="AH475" s="599" t="s">
        <v>601</v>
      </c>
      <c r="AI475" s="600"/>
      <c r="AJ475" s="599" t="s">
        <v>602</v>
      </c>
      <c r="AK475" s="600"/>
      <c r="AL475" s="599" t="s">
        <v>603</v>
      </c>
      <c r="AM475" s="600"/>
      <c r="AN475" s="599" t="s">
        <v>604</v>
      </c>
      <c r="AO475" s="600"/>
      <c r="AP475" s="599" t="s">
        <v>605</v>
      </c>
      <c r="AQ475" s="600"/>
      <c r="AR475" s="599" t="s">
        <v>606</v>
      </c>
      <c r="AS475" s="600"/>
      <c r="AT475" s="599" t="s">
        <v>607</v>
      </c>
      <c r="AU475" s="600"/>
      <c r="AV475" s="599" t="s">
        <v>608</v>
      </c>
      <c r="AW475" s="600"/>
      <c r="AX475" s="599" t="s">
        <v>609</v>
      </c>
      <c r="AY475" s="600"/>
      <c r="AZ475" s="599" t="s">
        <v>610</v>
      </c>
      <c r="BA475" s="600"/>
      <c r="BB475" s="599" t="s">
        <v>611</v>
      </c>
      <c r="BC475" s="600"/>
      <c r="BD475" s="682" t="s">
        <v>614</v>
      </c>
      <c r="BE475" s="683" t="s">
        <v>613</v>
      </c>
      <c r="BH475" s="169"/>
      <c r="BI475" s="169"/>
    </row>
    <row r="476" spans="1:95" ht="27" customHeight="1" x14ac:dyDescent="0.25">
      <c r="A476" s="744"/>
      <c r="B476" s="747"/>
      <c r="C476" s="747"/>
      <c r="D476" s="749"/>
      <c r="E476" s="749"/>
      <c r="F476" s="736"/>
      <c r="G476" s="733">
        <v>2025</v>
      </c>
      <c r="H476" s="733">
        <v>2026</v>
      </c>
      <c r="I476" s="733">
        <v>2027</v>
      </c>
      <c r="J476" s="401"/>
      <c r="K476" s="401"/>
      <c r="L476" s="401"/>
      <c r="M476" s="401"/>
      <c r="N476" s="401"/>
      <c r="O476" s="401"/>
      <c r="P476" s="401"/>
      <c r="Q476" s="401"/>
      <c r="R476" s="401"/>
      <c r="S476" s="401"/>
      <c r="T476" s="401"/>
      <c r="U476" s="401"/>
      <c r="AC476" s="605"/>
      <c r="AD476" s="171"/>
      <c r="AE476" s="605"/>
      <c r="AF476" s="598" t="s">
        <v>615</v>
      </c>
      <c r="AG476" s="596" t="s">
        <v>616</v>
      </c>
      <c r="AH476" s="598" t="s">
        <v>615</v>
      </c>
      <c r="AI476" s="596" t="s">
        <v>616</v>
      </c>
      <c r="AJ476" s="598" t="s">
        <v>615</v>
      </c>
      <c r="AK476" s="596" t="s">
        <v>616</v>
      </c>
      <c r="AL476" s="598" t="s">
        <v>615</v>
      </c>
      <c r="AM476" s="596" t="s">
        <v>616</v>
      </c>
      <c r="AN476" s="598" t="s">
        <v>615</v>
      </c>
      <c r="AO476" s="596" t="s">
        <v>616</v>
      </c>
      <c r="AP476" s="598" t="s">
        <v>615</v>
      </c>
      <c r="AQ476" s="596" t="s">
        <v>616</v>
      </c>
      <c r="AR476" s="598" t="s">
        <v>615</v>
      </c>
      <c r="AS476" s="596" t="s">
        <v>616</v>
      </c>
      <c r="AT476" s="598" t="s">
        <v>615</v>
      </c>
      <c r="AU476" s="596" t="s">
        <v>616</v>
      </c>
      <c r="AV476" s="598" t="s">
        <v>615</v>
      </c>
      <c r="AW476" s="596" t="s">
        <v>616</v>
      </c>
      <c r="AX476" s="598" t="s">
        <v>615</v>
      </c>
      <c r="AY476" s="596" t="s">
        <v>616</v>
      </c>
      <c r="AZ476" s="598" t="s">
        <v>615</v>
      </c>
      <c r="BA476" s="596" t="s">
        <v>616</v>
      </c>
      <c r="BB476" s="598" t="s">
        <v>615</v>
      </c>
      <c r="BC476" s="596" t="s">
        <v>616</v>
      </c>
      <c r="BD476" s="682"/>
      <c r="BE476" s="683"/>
      <c r="BH476" s="169"/>
      <c r="BI476" s="169"/>
    </row>
    <row r="477" spans="1:95" ht="51.75" customHeight="1" x14ac:dyDescent="0.35">
      <c r="A477" s="745"/>
      <c r="B477" s="748"/>
      <c r="C477" s="748"/>
      <c r="D477" s="749"/>
      <c r="E477" s="749"/>
      <c r="F477" s="737"/>
      <c r="G477" s="734"/>
      <c r="H477" s="734"/>
      <c r="I477" s="734"/>
      <c r="J477" s="402" t="s">
        <v>499</v>
      </c>
      <c r="K477" s="402" t="s">
        <v>500</v>
      </c>
      <c r="L477" s="402" t="s">
        <v>501</v>
      </c>
      <c r="M477" s="402" t="s">
        <v>502</v>
      </c>
      <c r="N477" s="402" t="s">
        <v>503</v>
      </c>
      <c r="O477" s="402" t="s">
        <v>504</v>
      </c>
      <c r="P477" s="402" t="s">
        <v>505</v>
      </c>
      <c r="Q477" s="402" t="s">
        <v>506</v>
      </c>
      <c r="R477" s="402" t="s">
        <v>507</v>
      </c>
      <c r="S477" s="402" t="s">
        <v>508</v>
      </c>
      <c r="T477" s="402" t="s">
        <v>509</v>
      </c>
      <c r="U477" s="402" t="s">
        <v>510</v>
      </c>
      <c r="AA477" s="172"/>
      <c r="AB477" s="172"/>
      <c r="AC477" s="606"/>
      <c r="AD477" s="174"/>
      <c r="AE477" s="606"/>
      <c r="AF477" s="598"/>
      <c r="AG477" s="597"/>
      <c r="AH477" s="598"/>
      <c r="AI477" s="597"/>
      <c r="AJ477" s="598"/>
      <c r="AK477" s="597"/>
      <c r="AL477" s="598"/>
      <c r="AM477" s="597"/>
      <c r="AN477" s="598"/>
      <c r="AO477" s="597"/>
      <c r="AP477" s="598"/>
      <c r="AQ477" s="597"/>
      <c r="AR477" s="598"/>
      <c r="AS477" s="597"/>
      <c r="AT477" s="598"/>
      <c r="AU477" s="597"/>
      <c r="AV477" s="598"/>
      <c r="AW477" s="597"/>
      <c r="AX477" s="598"/>
      <c r="AY477" s="597"/>
      <c r="AZ477" s="598"/>
      <c r="BA477" s="597"/>
      <c r="BB477" s="598"/>
      <c r="BC477" s="597"/>
      <c r="BD477" s="682"/>
      <c r="BE477" s="683"/>
      <c r="BF477" s="172"/>
      <c r="BG477" s="172"/>
      <c r="BH477" s="169"/>
      <c r="BI477" s="169"/>
    </row>
    <row r="478" spans="1:95" ht="54.75" customHeight="1" x14ac:dyDescent="0.25">
      <c r="A478" s="708" t="s">
        <v>621</v>
      </c>
      <c r="B478" s="708" t="s">
        <v>969</v>
      </c>
      <c r="C478" s="715" t="s">
        <v>482</v>
      </c>
      <c r="D478" s="702" t="s">
        <v>17</v>
      </c>
      <c r="E478" s="702"/>
      <c r="F478" s="440">
        <f>+F482</f>
        <v>17</v>
      </c>
      <c r="G478" s="440">
        <f t="shared" ref="G478:U478" si="106">+G482</f>
        <v>17</v>
      </c>
      <c r="H478" s="440">
        <f t="shared" si="106"/>
        <v>17</v>
      </c>
      <c r="I478" s="440">
        <f t="shared" si="106"/>
        <v>17</v>
      </c>
      <c r="J478" s="440">
        <f t="shared" si="106"/>
        <v>0</v>
      </c>
      <c r="K478" s="440">
        <f t="shared" si="106"/>
        <v>17</v>
      </c>
      <c r="L478" s="440">
        <f t="shared" si="106"/>
        <v>0</v>
      </c>
      <c r="M478" s="440">
        <f t="shared" si="106"/>
        <v>0</v>
      </c>
      <c r="N478" s="440">
        <f t="shared" si="106"/>
        <v>0</v>
      </c>
      <c r="O478" s="440">
        <f t="shared" si="106"/>
        <v>0</v>
      </c>
      <c r="P478" s="440">
        <f t="shared" si="106"/>
        <v>0</v>
      </c>
      <c r="Q478" s="440">
        <f t="shared" si="106"/>
        <v>17</v>
      </c>
      <c r="R478" s="440">
        <f t="shared" si="106"/>
        <v>0</v>
      </c>
      <c r="S478" s="440">
        <f t="shared" si="106"/>
        <v>0</v>
      </c>
      <c r="T478" s="440">
        <f t="shared" si="106"/>
        <v>0</v>
      </c>
      <c r="U478" s="440">
        <f t="shared" si="106"/>
        <v>0</v>
      </c>
      <c r="AC478" s="176">
        <f>+AE478+AF478+AH478+AJ478+AL478+AN478+AP478+AR478+AT478+AV478+AX478+AZ478+BB478</f>
        <v>1294624</v>
      </c>
      <c r="AD478" s="177">
        <f>+AG478+AI478+AK478+AM478+AO478+AQ478+AS478+AU478+AW478+AY478+BA478+BC478</f>
        <v>0</v>
      </c>
      <c r="AE478" s="176">
        <v>1294624</v>
      </c>
      <c r="AF478" s="178"/>
      <c r="AG478" s="179"/>
      <c r="AH478" s="178"/>
      <c r="AI478" s="179"/>
      <c r="AJ478" s="178"/>
      <c r="AK478" s="179"/>
      <c r="AL478" s="178"/>
      <c r="AM478" s="84"/>
      <c r="AN478" s="178"/>
      <c r="AO478" s="84"/>
      <c r="AP478" s="178"/>
      <c r="AQ478" s="84"/>
      <c r="AR478" s="178"/>
      <c r="AS478" s="84"/>
      <c r="AT478" s="178"/>
      <c r="AU478" s="84"/>
      <c r="AV478" s="178"/>
      <c r="AW478" s="84"/>
      <c r="AX478" s="178"/>
      <c r="AY478" s="84"/>
      <c r="AZ478" s="178"/>
      <c r="BA478" s="84"/>
      <c r="BB478" s="178"/>
      <c r="BC478" s="84"/>
      <c r="BD478" s="204">
        <f t="shared" ref="BD478:BD522" si="107">+AG478+AI478+AK478+AM478+AO478+AQ478+AS478+AU478+AW478+AY478+BA478+BC478</f>
        <v>0</v>
      </c>
      <c r="BE478" s="175">
        <f t="shared" ref="BE478:BE522" si="108">+BD478/AC478*100</f>
        <v>0</v>
      </c>
      <c r="BH478" s="181">
        <f>+BK478-AC478</f>
        <v>-1294624</v>
      </c>
      <c r="BI478" s="181">
        <f>+BL478-AD478</f>
        <v>0</v>
      </c>
      <c r="BJ478" s="208"/>
      <c r="BK478" s="181"/>
      <c r="BL478" s="181"/>
    </row>
    <row r="479" spans="1:95" ht="54.75" customHeight="1" x14ac:dyDescent="0.25">
      <c r="A479" s="708"/>
      <c r="B479" s="708"/>
      <c r="C479" s="719"/>
      <c r="D479" s="461" t="s">
        <v>960</v>
      </c>
      <c r="E479" s="477" t="s">
        <v>961</v>
      </c>
      <c r="F479" s="405">
        <v>17</v>
      </c>
      <c r="G479" s="405">
        <v>17</v>
      </c>
      <c r="H479" s="405">
        <v>17</v>
      </c>
      <c r="I479" s="437">
        <v>17</v>
      </c>
      <c r="J479" s="445">
        <v>0</v>
      </c>
      <c r="K479" s="445">
        <v>17</v>
      </c>
      <c r="L479" s="445">
        <v>0</v>
      </c>
      <c r="M479" s="445">
        <v>0</v>
      </c>
      <c r="N479" s="445">
        <v>0</v>
      </c>
      <c r="O479" s="445">
        <v>0</v>
      </c>
      <c r="P479" s="445">
        <v>0</v>
      </c>
      <c r="Q479" s="445">
        <v>17</v>
      </c>
      <c r="R479" s="445">
        <v>0</v>
      </c>
      <c r="S479" s="445">
        <v>0</v>
      </c>
      <c r="T479" s="445">
        <v>0</v>
      </c>
      <c r="U479" s="445">
        <v>0</v>
      </c>
      <c r="AC479" s="176"/>
      <c r="AD479" s="177"/>
      <c r="AE479" s="176"/>
      <c r="AF479" s="178"/>
      <c r="AG479" s="179"/>
      <c r="AH479" s="178"/>
      <c r="AI479" s="179"/>
      <c r="AJ479" s="178"/>
      <c r="AK479" s="179"/>
      <c r="AL479" s="178"/>
      <c r="AM479" s="84"/>
      <c r="AN479" s="178"/>
      <c r="AO479" s="84"/>
      <c r="AP479" s="178"/>
      <c r="AQ479" s="84"/>
      <c r="AR479" s="178"/>
      <c r="AS479" s="84"/>
      <c r="AT479" s="178"/>
      <c r="AU479" s="84"/>
      <c r="AV479" s="178"/>
      <c r="AW479" s="84"/>
      <c r="AX479" s="178"/>
      <c r="AY479" s="84"/>
      <c r="AZ479" s="178"/>
      <c r="BA479" s="84"/>
      <c r="BB479" s="178"/>
      <c r="BC479" s="84"/>
      <c r="BD479" s="204"/>
      <c r="BE479" s="175"/>
      <c r="BH479" s="181"/>
      <c r="BI479" s="181"/>
      <c r="BJ479" s="208"/>
      <c r="BK479" s="181"/>
      <c r="BL479" s="181"/>
    </row>
    <row r="480" spans="1:95" ht="54.75" customHeight="1" x14ac:dyDescent="0.25">
      <c r="A480" s="708"/>
      <c r="B480" s="708"/>
      <c r="C480" s="719"/>
      <c r="D480" s="461" t="s">
        <v>962</v>
      </c>
      <c r="E480" s="477" t="s">
        <v>961</v>
      </c>
      <c r="F480" s="405">
        <v>0</v>
      </c>
      <c r="G480" s="405">
        <v>0</v>
      </c>
      <c r="H480" s="405">
        <v>0</v>
      </c>
      <c r="I480" s="437">
        <v>0</v>
      </c>
      <c r="J480" s="445">
        <v>0</v>
      </c>
      <c r="K480" s="445">
        <v>0</v>
      </c>
      <c r="L480" s="445">
        <v>0</v>
      </c>
      <c r="M480" s="445">
        <v>0</v>
      </c>
      <c r="N480" s="445">
        <v>0</v>
      </c>
      <c r="O480" s="445">
        <v>0</v>
      </c>
      <c r="P480" s="445">
        <v>0</v>
      </c>
      <c r="Q480" s="445">
        <v>0</v>
      </c>
      <c r="R480" s="445">
        <v>0</v>
      </c>
      <c r="S480" s="445">
        <v>0</v>
      </c>
      <c r="T480" s="445">
        <v>0</v>
      </c>
      <c r="U480" s="445">
        <v>0</v>
      </c>
      <c r="AC480" s="176"/>
      <c r="AD480" s="177"/>
      <c r="AE480" s="176"/>
      <c r="AF480" s="178"/>
      <c r="AG480" s="179"/>
      <c r="AH480" s="178"/>
      <c r="AI480" s="179"/>
      <c r="AJ480" s="178"/>
      <c r="AK480" s="179"/>
      <c r="AL480" s="178"/>
      <c r="AM480" s="84"/>
      <c r="AN480" s="178"/>
      <c r="AO480" s="84"/>
      <c r="AP480" s="178"/>
      <c r="AQ480" s="84"/>
      <c r="AR480" s="178"/>
      <c r="AS480" s="84"/>
      <c r="AT480" s="178"/>
      <c r="AU480" s="84"/>
      <c r="AV480" s="178"/>
      <c r="AW480" s="84"/>
      <c r="AX480" s="178"/>
      <c r="AY480" s="84"/>
      <c r="AZ480" s="178"/>
      <c r="BA480" s="84"/>
      <c r="BB480" s="178"/>
      <c r="BC480" s="84"/>
      <c r="BD480" s="204"/>
      <c r="BE480" s="175"/>
      <c r="BH480" s="181"/>
      <c r="BI480" s="181"/>
      <c r="BJ480" s="208"/>
      <c r="BK480" s="181"/>
      <c r="BL480" s="181"/>
    </row>
    <row r="481" spans="1:64" ht="54.75" customHeight="1" x14ac:dyDescent="0.25">
      <c r="A481" s="708"/>
      <c r="B481" s="708"/>
      <c r="C481" s="719"/>
      <c r="D481" s="461" t="s">
        <v>963</v>
      </c>
      <c r="E481" s="477" t="s">
        <v>961</v>
      </c>
      <c r="F481" s="405">
        <v>17</v>
      </c>
      <c r="G481" s="405">
        <v>17</v>
      </c>
      <c r="H481" s="405">
        <v>17</v>
      </c>
      <c r="I481" s="437">
        <v>17</v>
      </c>
      <c r="J481" s="445">
        <v>0</v>
      </c>
      <c r="K481" s="445">
        <v>17</v>
      </c>
      <c r="L481" s="445">
        <v>0</v>
      </c>
      <c r="M481" s="445">
        <v>0</v>
      </c>
      <c r="N481" s="445">
        <v>0</v>
      </c>
      <c r="O481" s="445">
        <v>0</v>
      </c>
      <c r="P481" s="445">
        <v>0</v>
      </c>
      <c r="Q481" s="445">
        <v>17</v>
      </c>
      <c r="R481" s="445">
        <v>0</v>
      </c>
      <c r="S481" s="445">
        <v>0</v>
      </c>
      <c r="T481" s="445">
        <v>0</v>
      </c>
      <c r="U481" s="445">
        <v>0</v>
      </c>
      <c r="AC481" s="176"/>
      <c r="AD481" s="177"/>
      <c r="AE481" s="176"/>
      <c r="AF481" s="178"/>
      <c r="AG481" s="179"/>
      <c r="AH481" s="178"/>
      <c r="AI481" s="179"/>
      <c r="AJ481" s="178"/>
      <c r="AK481" s="179"/>
      <c r="AL481" s="178"/>
      <c r="AM481" s="84"/>
      <c r="AN481" s="178"/>
      <c r="AO481" s="84"/>
      <c r="AP481" s="178"/>
      <c r="AQ481" s="84"/>
      <c r="AR481" s="178"/>
      <c r="AS481" s="84"/>
      <c r="AT481" s="178"/>
      <c r="AU481" s="84"/>
      <c r="AV481" s="178"/>
      <c r="AW481" s="84"/>
      <c r="AX481" s="178"/>
      <c r="AY481" s="84"/>
      <c r="AZ481" s="178"/>
      <c r="BA481" s="84"/>
      <c r="BB481" s="178"/>
      <c r="BC481" s="84"/>
      <c r="BD481" s="204"/>
      <c r="BE481" s="175"/>
      <c r="BH481" s="181"/>
      <c r="BI481" s="181"/>
      <c r="BJ481" s="208"/>
      <c r="BK481" s="181"/>
      <c r="BL481" s="181"/>
    </row>
    <row r="482" spans="1:64" ht="36.75" customHeight="1" x14ac:dyDescent="0.25">
      <c r="A482" s="708"/>
      <c r="B482" s="708"/>
      <c r="C482" s="719"/>
      <c r="D482" s="461" t="s">
        <v>964</v>
      </c>
      <c r="E482" s="477" t="s">
        <v>961</v>
      </c>
      <c r="F482" s="405">
        <v>17</v>
      </c>
      <c r="G482" s="405">
        <v>17</v>
      </c>
      <c r="H482" s="405">
        <v>17</v>
      </c>
      <c r="I482" s="437">
        <v>17</v>
      </c>
      <c r="J482" s="445">
        <v>0</v>
      </c>
      <c r="K482" s="445">
        <v>17</v>
      </c>
      <c r="L482" s="445">
        <v>0</v>
      </c>
      <c r="M482" s="445">
        <v>0</v>
      </c>
      <c r="N482" s="445">
        <v>0</v>
      </c>
      <c r="O482" s="445">
        <v>0</v>
      </c>
      <c r="P482" s="445">
        <v>0</v>
      </c>
      <c r="Q482" s="445">
        <v>17</v>
      </c>
      <c r="R482" s="445">
        <v>0</v>
      </c>
      <c r="S482" s="445">
        <v>0</v>
      </c>
      <c r="T482" s="445">
        <v>0</v>
      </c>
      <c r="U482" s="445">
        <v>0</v>
      </c>
      <c r="AC482" s="173"/>
      <c r="AD482" s="177"/>
      <c r="AE482" s="176"/>
      <c r="AF482" s="178"/>
      <c r="AG482" s="179"/>
      <c r="AH482" s="178"/>
      <c r="AI482" s="179"/>
      <c r="AJ482" s="178"/>
      <c r="AK482" s="179"/>
      <c r="AL482" s="178"/>
      <c r="AM482" s="84"/>
      <c r="AN482" s="178"/>
      <c r="AO482" s="84"/>
      <c r="AP482" s="178"/>
      <c r="AQ482" s="84"/>
      <c r="AR482" s="178"/>
      <c r="AS482" s="84"/>
      <c r="AT482" s="178"/>
      <c r="AU482" s="84"/>
      <c r="AV482" s="178"/>
      <c r="AW482" s="84"/>
      <c r="AX482" s="178"/>
      <c r="AY482" s="84"/>
      <c r="AZ482" s="178"/>
      <c r="BA482" s="84"/>
      <c r="BB482" s="178"/>
      <c r="BC482" s="84"/>
      <c r="BD482" s="204">
        <f t="shared" si="107"/>
        <v>0</v>
      </c>
      <c r="BE482" s="175" t="e">
        <f t="shared" si="108"/>
        <v>#DIV/0!</v>
      </c>
      <c r="BH482" s="169"/>
      <c r="BI482" s="169"/>
    </row>
    <row r="483" spans="1:64" ht="36.75" customHeight="1" x14ac:dyDescent="0.25">
      <c r="A483" s="708"/>
      <c r="B483" s="708"/>
      <c r="C483" s="719"/>
      <c r="D483" s="461" t="s">
        <v>965</v>
      </c>
      <c r="E483" s="477" t="s">
        <v>961</v>
      </c>
      <c r="F483" s="405">
        <v>17</v>
      </c>
      <c r="G483" s="405">
        <v>17</v>
      </c>
      <c r="H483" s="405">
        <v>17</v>
      </c>
      <c r="I483" s="437">
        <v>17</v>
      </c>
      <c r="J483" s="445">
        <v>0</v>
      </c>
      <c r="K483" s="445">
        <v>17</v>
      </c>
      <c r="L483" s="445">
        <v>0</v>
      </c>
      <c r="M483" s="445">
        <v>0</v>
      </c>
      <c r="N483" s="445">
        <v>0</v>
      </c>
      <c r="O483" s="445">
        <v>0</v>
      </c>
      <c r="P483" s="445">
        <v>0</v>
      </c>
      <c r="Q483" s="445">
        <v>17</v>
      </c>
      <c r="R483" s="445">
        <v>0</v>
      </c>
      <c r="S483" s="445">
        <v>0</v>
      </c>
      <c r="T483" s="445">
        <v>0</v>
      </c>
      <c r="U483" s="445">
        <v>0</v>
      </c>
      <c r="AC483" s="173"/>
      <c r="AD483" s="177"/>
      <c r="AE483" s="176"/>
      <c r="AF483" s="178"/>
      <c r="AG483" s="179"/>
      <c r="AH483" s="178"/>
      <c r="AI483" s="179"/>
      <c r="AJ483" s="178"/>
      <c r="AK483" s="179"/>
      <c r="AL483" s="178"/>
      <c r="AM483" s="84"/>
      <c r="AN483" s="178"/>
      <c r="AO483" s="84"/>
      <c r="AP483" s="178"/>
      <c r="AQ483" s="84"/>
      <c r="AR483" s="178"/>
      <c r="AS483" s="84"/>
      <c r="AT483" s="178"/>
      <c r="AU483" s="84"/>
      <c r="AV483" s="178"/>
      <c r="AW483" s="84"/>
      <c r="AX483" s="178"/>
      <c r="AY483" s="84"/>
      <c r="AZ483" s="178"/>
      <c r="BA483" s="84"/>
      <c r="BB483" s="178"/>
      <c r="BC483" s="84"/>
      <c r="BD483" s="204"/>
      <c r="BE483" s="175"/>
      <c r="BH483" s="169"/>
      <c r="BI483" s="169"/>
    </row>
    <row r="484" spans="1:64" ht="36.75" customHeight="1" x14ac:dyDescent="0.25">
      <c r="A484" s="708"/>
      <c r="B484" s="708"/>
      <c r="C484" s="719"/>
      <c r="D484" s="461" t="s">
        <v>966</v>
      </c>
      <c r="E484" s="477" t="s">
        <v>961</v>
      </c>
      <c r="F484" s="405">
        <v>17</v>
      </c>
      <c r="G484" s="405">
        <v>17</v>
      </c>
      <c r="H484" s="405">
        <v>17</v>
      </c>
      <c r="I484" s="437">
        <v>17</v>
      </c>
      <c r="J484" s="445">
        <v>0</v>
      </c>
      <c r="K484" s="445">
        <v>17</v>
      </c>
      <c r="L484" s="445">
        <v>0</v>
      </c>
      <c r="M484" s="445">
        <v>0</v>
      </c>
      <c r="N484" s="445">
        <v>0</v>
      </c>
      <c r="O484" s="445">
        <v>0</v>
      </c>
      <c r="P484" s="445">
        <v>0</v>
      </c>
      <c r="Q484" s="445">
        <v>17</v>
      </c>
      <c r="R484" s="445">
        <v>0</v>
      </c>
      <c r="S484" s="445">
        <v>0</v>
      </c>
      <c r="T484" s="445">
        <v>0</v>
      </c>
      <c r="U484" s="445">
        <v>0</v>
      </c>
      <c r="AC484" s="173"/>
      <c r="AD484" s="177"/>
      <c r="AE484" s="176"/>
      <c r="AF484" s="178"/>
      <c r="AG484" s="179"/>
      <c r="AH484" s="178"/>
      <c r="AI484" s="179"/>
      <c r="AJ484" s="178"/>
      <c r="AK484" s="179"/>
      <c r="AL484" s="178"/>
      <c r="AM484" s="84"/>
      <c r="AN484" s="178"/>
      <c r="AO484" s="84"/>
      <c r="AP484" s="178"/>
      <c r="AQ484" s="84"/>
      <c r="AR484" s="178"/>
      <c r="AS484" s="84"/>
      <c r="AT484" s="178"/>
      <c r="AU484" s="84"/>
      <c r="AV484" s="178"/>
      <c r="AW484" s="84"/>
      <c r="AX484" s="178"/>
      <c r="AY484" s="84"/>
      <c r="AZ484" s="178"/>
      <c r="BA484" s="84"/>
      <c r="BB484" s="178"/>
      <c r="BC484" s="84"/>
      <c r="BD484" s="204"/>
      <c r="BE484" s="175"/>
      <c r="BH484" s="169"/>
      <c r="BI484" s="169"/>
    </row>
    <row r="485" spans="1:64" ht="38.25" customHeight="1" x14ac:dyDescent="0.25">
      <c r="A485" s="708"/>
      <c r="B485" s="708"/>
      <c r="C485" s="719"/>
      <c r="D485" s="461" t="s">
        <v>967</v>
      </c>
      <c r="E485" s="477" t="s">
        <v>961</v>
      </c>
      <c r="F485" s="405">
        <v>17</v>
      </c>
      <c r="G485" s="405">
        <v>17</v>
      </c>
      <c r="H485" s="405">
        <v>17</v>
      </c>
      <c r="I485" s="437">
        <v>17</v>
      </c>
      <c r="J485" s="445">
        <v>17</v>
      </c>
      <c r="K485" s="445">
        <v>17</v>
      </c>
      <c r="L485" s="445">
        <v>17</v>
      </c>
      <c r="M485" s="445">
        <v>17</v>
      </c>
      <c r="N485" s="445">
        <v>17</v>
      </c>
      <c r="O485" s="445">
        <v>17</v>
      </c>
      <c r="P485" s="445">
        <v>17</v>
      </c>
      <c r="Q485" s="445">
        <v>17</v>
      </c>
      <c r="R485" s="445">
        <v>17</v>
      </c>
      <c r="S485" s="445">
        <v>17</v>
      </c>
      <c r="T485" s="445">
        <v>17</v>
      </c>
      <c r="U485" s="445">
        <v>17</v>
      </c>
      <c r="AC485" s="173"/>
      <c r="AD485" s="177"/>
      <c r="AE485" s="176"/>
      <c r="AF485" s="178"/>
      <c r="AG485" s="179"/>
      <c r="AH485" s="178"/>
      <c r="AI485" s="179"/>
      <c r="AJ485" s="178"/>
      <c r="AK485" s="179"/>
      <c r="AL485" s="178"/>
      <c r="AM485" s="84"/>
      <c r="AN485" s="178"/>
      <c r="AO485" s="84"/>
      <c r="AP485" s="178"/>
      <c r="AQ485" s="84"/>
      <c r="AR485" s="178"/>
      <c r="AS485" s="84"/>
      <c r="AT485" s="178"/>
      <c r="AU485" s="84"/>
      <c r="AV485" s="178"/>
      <c r="AW485" s="84"/>
      <c r="AX485" s="178"/>
      <c r="AY485" s="84"/>
      <c r="AZ485" s="178"/>
      <c r="BA485" s="84"/>
      <c r="BB485" s="178"/>
      <c r="BC485" s="84"/>
      <c r="BD485" s="204">
        <f t="shared" si="107"/>
        <v>0</v>
      </c>
      <c r="BE485" s="175" t="e">
        <f t="shared" si="108"/>
        <v>#DIV/0!</v>
      </c>
      <c r="BH485" s="169"/>
      <c r="BI485" s="169"/>
    </row>
    <row r="486" spans="1:64" ht="38.25" customHeight="1" x14ac:dyDescent="0.25">
      <c r="A486" s="708"/>
      <c r="B486" s="708"/>
      <c r="C486" s="719"/>
      <c r="D486" s="461" t="s">
        <v>968</v>
      </c>
      <c r="E486" s="477" t="s">
        <v>961</v>
      </c>
      <c r="F486" s="405">
        <v>12</v>
      </c>
      <c r="G486" s="405">
        <v>12</v>
      </c>
      <c r="H486" s="405">
        <v>12</v>
      </c>
      <c r="I486" s="437">
        <v>12</v>
      </c>
      <c r="J486" s="445">
        <v>12</v>
      </c>
      <c r="K486" s="445">
        <v>12</v>
      </c>
      <c r="L486" s="445">
        <v>12</v>
      </c>
      <c r="M486" s="445">
        <v>12</v>
      </c>
      <c r="N486" s="445">
        <v>12</v>
      </c>
      <c r="O486" s="445">
        <v>12</v>
      </c>
      <c r="P486" s="445">
        <v>12</v>
      </c>
      <c r="Q486" s="445">
        <v>12</v>
      </c>
      <c r="R486" s="445">
        <v>12</v>
      </c>
      <c r="S486" s="445">
        <v>12</v>
      </c>
      <c r="T486" s="445">
        <v>12</v>
      </c>
      <c r="U486" s="445">
        <v>12</v>
      </c>
      <c r="AC486" s="173"/>
      <c r="AD486" s="177"/>
      <c r="AE486" s="176"/>
      <c r="AF486" s="178"/>
      <c r="AG486" s="84"/>
      <c r="AH486" s="178"/>
      <c r="AI486" s="179"/>
      <c r="AJ486" s="178"/>
      <c r="AK486" s="84"/>
      <c r="AL486" s="178"/>
      <c r="AM486" s="84"/>
      <c r="AN486" s="178"/>
      <c r="AO486" s="84"/>
      <c r="AP486" s="178"/>
      <c r="AQ486" s="84"/>
      <c r="AR486" s="178"/>
      <c r="AS486" s="84"/>
      <c r="AT486" s="178"/>
      <c r="AU486" s="84"/>
      <c r="AV486" s="178"/>
      <c r="AW486" s="84"/>
      <c r="AX486" s="178"/>
      <c r="AY486" s="84"/>
      <c r="AZ486" s="178"/>
      <c r="BA486" s="84"/>
      <c r="BB486" s="178"/>
      <c r="BC486" s="84"/>
      <c r="BD486" s="204">
        <f t="shared" si="107"/>
        <v>0</v>
      </c>
      <c r="BE486" s="175" t="e">
        <f t="shared" si="108"/>
        <v>#DIV/0!</v>
      </c>
      <c r="BH486" s="169"/>
      <c r="BI486" s="169"/>
    </row>
    <row r="487" spans="1:64" ht="38.25" customHeight="1" x14ac:dyDescent="0.25">
      <c r="A487" s="708"/>
      <c r="B487" s="720" t="s">
        <v>480</v>
      </c>
      <c r="C487" s="723" t="s">
        <v>851</v>
      </c>
      <c r="D487" s="724"/>
      <c r="E487" s="725"/>
      <c r="F487" s="483">
        <f t="shared" ref="F487:U487" si="109">+F488+F491</f>
        <v>10919</v>
      </c>
      <c r="G487" s="483">
        <f t="shared" si="109"/>
        <v>10775</v>
      </c>
      <c r="H487" s="483">
        <f t="shared" si="109"/>
        <v>10775</v>
      </c>
      <c r="I487" s="483">
        <f t="shared" si="109"/>
        <v>10775</v>
      </c>
      <c r="J487" s="483">
        <f t="shared" si="109"/>
        <v>909</v>
      </c>
      <c r="K487" s="483">
        <f t="shared" si="109"/>
        <v>909</v>
      </c>
      <c r="L487" s="483">
        <f t="shared" si="109"/>
        <v>909</v>
      </c>
      <c r="M487" s="483">
        <f t="shared" si="109"/>
        <v>909</v>
      </c>
      <c r="N487" s="483">
        <f t="shared" si="109"/>
        <v>909</v>
      </c>
      <c r="O487" s="483">
        <f t="shared" si="109"/>
        <v>909</v>
      </c>
      <c r="P487" s="483">
        <f t="shared" si="109"/>
        <v>909</v>
      </c>
      <c r="Q487" s="483">
        <f t="shared" si="109"/>
        <v>909</v>
      </c>
      <c r="R487" s="483">
        <f t="shared" si="109"/>
        <v>909</v>
      </c>
      <c r="S487" s="483">
        <f t="shared" si="109"/>
        <v>909</v>
      </c>
      <c r="T487" s="483">
        <f t="shared" si="109"/>
        <v>914</v>
      </c>
      <c r="U487" s="483">
        <f t="shared" si="109"/>
        <v>915</v>
      </c>
      <c r="AC487" s="173"/>
      <c r="AD487" s="177"/>
      <c r="AE487" s="176"/>
      <c r="AF487" s="178"/>
      <c r="AG487" s="84"/>
      <c r="AH487" s="178"/>
      <c r="AI487" s="179"/>
      <c r="AJ487" s="178"/>
      <c r="AK487" s="84"/>
      <c r="AL487" s="178"/>
      <c r="AM487" s="84"/>
      <c r="AN487" s="178"/>
      <c r="AO487" s="84"/>
      <c r="AP487" s="178"/>
      <c r="AQ487" s="84"/>
      <c r="AR487" s="178"/>
      <c r="AS487" s="84"/>
      <c r="AT487" s="178"/>
      <c r="AU487" s="84"/>
      <c r="AV487" s="178"/>
      <c r="AW487" s="84"/>
      <c r="AX487" s="178"/>
      <c r="AY487" s="84"/>
      <c r="AZ487" s="178"/>
      <c r="BA487" s="84"/>
      <c r="BB487" s="178"/>
      <c r="BC487" s="84"/>
      <c r="BD487" s="204"/>
      <c r="BE487" s="175"/>
      <c r="BH487" s="169"/>
      <c r="BI487" s="169"/>
    </row>
    <row r="488" spans="1:64" ht="51.75" customHeight="1" x14ac:dyDescent="0.25">
      <c r="A488" s="708"/>
      <c r="B488" s="721"/>
      <c r="C488" s="702" t="s">
        <v>478</v>
      </c>
      <c r="D488" s="404" t="s">
        <v>439</v>
      </c>
      <c r="E488" s="404"/>
      <c r="F488" s="403">
        <f t="shared" ref="F488:U488" si="110">+F489</f>
        <v>10523</v>
      </c>
      <c r="G488" s="403">
        <f t="shared" si="110"/>
        <v>10523</v>
      </c>
      <c r="H488" s="403">
        <f t="shared" si="110"/>
        <v>10523</v>
      </c>
      <c r="I488" s="403">
        <f t="shared" si="110"/>
        <v>10523</v>
      </c>
      <c r="J488" s="403">
        <f t="shared" si="110"/>
        <v>876</v>
      </c>
      <c r="K488" s="403">
        <f t="shared" si="110"/>
        <v>876</v>
      </c>
      <c r="L488" s="403">
        <f t="shared" si="110"/>
        <v>876</v>
      </c>
      <c r="M488" s="403">
        <f t="shared" si="110"/>
        <v>876</v>
      </c>
      <c r="N488" s="403">
        <f t="shared" si="110"/>
        <v>876</v>
      </c>
      <c r="O488" s="403">
        <f t="shared" si="110"/>
        <v>876</v>
      </c>
      <c r="P488" s="403">
        <f t="shared" si="110"/>
        <v>876</v>
      </c>
      <c r="Q488" s="403">
        <f t="shared" si="110"/>
        <v>876</v>
      </c>
      <c r="R488" s="403">
        <f t="shared" si="110"/>
        <v>876</v>
      </c>
      <c r="S488" s="403">
        <f t="shared" si="110"/>
        <v>876</v>
      </c>
      <c r="T488" s="403">
        <f t="shared" si="110"/>
        <v>881</v>
      </c>
      <c r="U488" s="403">
        <f t="shared" si="110"/>
        <v>882</v>
      </c>
      <c r="AC488" s="176">
        <f>+AE488+AF488+AH488+AJ488+AL488+AN488+AP488+AR488+AT488+AV488+AX488+AZ488+BB488</f>
        <v>1295980</v>
      </c>
      <c r="AD488" s="177">
        <f>+AG488+AI488+AK488+AM488+AO488+AQ488+AS488+AU488+AW488+AY488+BA488+BC488</f>
        <v>0</v>
      </c>
      <c r="AE488" s="176">
        <v>1295980</v>
      </c>
      <c r="AF488" s="178"/>
      <c r="AG488" s="84"/>
      <c r="AH488" s="178"/>
      <c r="AI488" s="179"/>
      <c r="AJ488" s="178"/>
      <c r="AK488" s="84"/>
      <c r="AL488" s="178"/>
      <c r="AM488" s="84"/>
      <c r="AN488" s="178"/>
      <c r="AO488" s="84"/>
      <c r="AP488" s="178"/>
      <c r="AQ488" s="84"/>
      <c r="AR488" s="178"/>
      <c r="AS488" s="84"/>
      <c r="AT488" s="178"/>
      <c r="AU488" s="84"/>
      <c r="AV488" s="178"/>
      <c r="AW488" s="84"/>
      <c r="AX488" s="178"/>
      <c r="AY488" s="84"/>
      <c r="AZ488" s="178"/>
      <c r="BA488" s="84"/>
      <c r="BB488" s="178"/>
      <c r="BC488" s="84"/>
      <c r="BD488" s="204">
        <f t="shared" si="107"/>
        <v>0</v>
      </c>
      <c r="BE488" s="175">
        <f t="shared" si="108"/>
        <v>0</v>
      </c>
      <c r="BH488" s="181">
        <f>+BK488-AC488</f>
        <v>-1295980</v>
      </c>
      <c r="BI488" s="181">
        <f>+BL488-AD488</f>
        <v>0</v>
      </c>
      <c r="BJ488" s="208"/>
      <c r="BK488" s="181"/>
      <c r="BL488" s="181"/>
    </row>
    <row r="489" spans="1:64" ht="54" customHeight="1" x14ac:dyDescent="0.25">
      <c r="A489" s="708"/>
      <c r="B489" s="721"/>
      <c r="C489" s="703"/>
      <c r="D489" s="381" t="s">
        <v>929</v>
      </c>
      <c r="E489" s="59" t="s">
        <v>842</v>
      </c>
      <c r="F489" s="403">
        <f t="shared" ref="F489:F490" si="111">SUM(J489:U489)</f>
        <v>10523</v>
      </c>
      <c r="G489" s="403">
        <v>10523</v>
      </c>
      <c r="H489" s="403">
        <v>10523</v>
      </c>
      <c r="I489" s="403">
        <v>10523</v>
      </c>
      <c r="J489" s="96">
        <v>876</v>
      </c>
      <c r="K489" s="96">
        <v>876</v>
      </c>
      <c r="L489" s="96">
        <v>876</v>
      </c>
      <c r="M489" s="96">
        <v>876</v>
      </c>
      <c r="N489" s="96">
        <v>876</v>
      </c>
      <c r="O489" s="96">
        <v>876</v>
      </c>
      <c r="P489" s="96">
        <v>876</v>
      </c>
      <c r="Q489" s="96">
        <v>876</v>
      </c>
      <c r="R489" s="96">
        <v>876</v>
      </c>
      <c r="S489" s="96">
        <v>876</v>
      </c>
      <c r="T489" s="96">
        <v>881</v>
      </c>
      <c r="U489" s="96">
        <v>882</v>
      </c>
      <c r="AC489" s="173"/>
      <c r="AD489" s="177"/>
      <c r="AE489" s="176"/>
      <c r="AF489" s="178"/>
      <c r="AG489" s="84"/>
      <c r="AH489" s="178"/>
      <c r="AI489" s="179"/>
      <c r="AJ489" s="178"/>
      <c r="AK489" s="84"/>
      <c r="AL489" s="178"/>
      <c r="AM489" s="84"/>
      <c r="AN489" s="178"/>
      <c r="AO489" s="84"/>
      <c r="AP489" s="178"/>
      <c r="AQ489" s="84"/>
      <c r="AR489" s="178"/>
      <c r="AS489" s="84"/>
      <c r="AT489" s="178"/>
      <c r="AU489" s="84"/>
      <c r="AV489" s="178"/>
      <c r="AW489" s="84"/>
      <c r="AX489" s="178"/>
      <c r="AY489" s="84"/>
      <c r="AZ489" s="178"/>
      <c r="BA489" s="84"/>
      <c r="BB489" s="178"/>
      <c r="BC489" s="84"/>
      <c r="BD489" s="204">
        <f t="shared" si="107"/>
        <v>0</v>
      </c>
      <c r="BE489" s="175" t="e">
        <f t="shared" si="108"/>
        <v>#DIV/0!</v>
      </c>
      <c r="BH489" s="169"/>
      <c r="BI489" s="169"/>
    </row>
    <row r="490" spans="1:64" ht="54" customHeight="1" x14ac:dyDescent="0.25">
      <c r="A490" s="708"/>
      <c r="B490" s="721"/>
      <c r="C490" s="703"/>
      <c r="D490" s="381" t="s">
        <v>896</v>
      </c>
      <c r="E490" s="59" t="s">
        <v>842</v>
      </c>
      <c r="F490" s="403">
        <f t="shared" si="111"/>
        <v>8487</v>
      </c>
      <c r="G490" s="403">
        <v>8487</v>
      </c>
      <c r="H490" s="403">
        <v>8487</v>
      </c>
      <c r="I490" s="403">
        <v>8487</v>
      </c>
      <c r="J490" s="96">
        <v>707</v>
      </c>
      <c r="K490" s="96">
        <v>707</v>
      </c>
      <c r="L490" s="96">
        <v>707</v>
      </c>
      <c r="M490" s="96">
        <v>707</v>
      </c>
      <c r="N490" s="96">
        <v>707</v>
      </c>
      <c r="O490" s="96">
        <v>707</v>
      </c>
      <c r="P490" s="96">
        <v>707</v>
      </c>
      <c r="Q490" s="96">
        <v>707</v>
      </c>
      <c r="R490" s="96">
        <v>707</v>
      </c>
      <c r="S490" s="96">
        <v>707</v>
      </c>
      <c r="T490" s="96">
        <v>708</v>
      </c>
      <c r="U490" s="96">
        <v>709</v>
      </c>
      <c r="AC490" s="173"/>
      <c r="AD490" s="177"/>
      <c r="AE490" s="176"/>
      <c r="AF490" s="178"/>
      <c r="AG490" s="84"/>
      <c r="AH490" s="178"/>
      <c r="AI490" s="179"/>
      <c r="AJ490" s="178"/>
      <c r="AK490" s="84"/>
      <c r="AL490" s="178"/>
      <c r="AM490" s="84"/>
      <c r="AN490" s="178"/>
      <c r="AO490" s="84"/>
      <c r="AP490" s="178"/>
      <c r="AQ490" s="84"/>
      <c r="AR490" s="178"/>
      <c r="AS490" s="84"/>
      <c r="AT490" s="178"/>
      <c r="AU490" s="84"/>
      <c r="AV490" s="178"/>
      <c r="AW490" s="84"/>
      <c r="AX490" s="178"/>
      <c r="AY490" s="84"/>
      <c r="AZ490" s="178"/>
      <c r="BA490" s="84"/>
      <c r="BB490" s="178"/>
      <c r="BC490" s="84"/>
      <c r="BD490" s="204">
        <f t="shared" si="107"/>
        <v>0</v>
      </c>
      <c r="BE490" s="175" t="e">
        <f t="shared" si="108"/>
        <v>#DIV/0!</v>
      </c>
      <c r="BH490" s="169"/>
      <c r="BI490" s="169"/>
    </row>
    <row r="491" spans="1:64" ht="54" customHeight="1" x14ac:dyDescent="0.25">
      <c r="A491" s="708"/>
      <c r="B491" s="721"/>
      <c r="C491" s="713" t="s">
        <v>479</v>
      </c>
      <c r="D491" s="404" t="s">
        <v>439</v>
      </c>
      <c r="E491" s="404"/>
      <c r="F491" s="403">
        <f>SUM(F492:F492)</f>
        <v>396</v>
      </c>
      <c r="G491" s="403">
        <f t="shared" ref="G491:U491" si="112">SUM(G492:G492)</f>
        <v>252</v>
      </c>
      <c r="H491" s="403">
        <f t="shared" si="112"/>
        <v>252</v>
      </c>
      <c r="I491" s="403">
        <f t="shared" si="112"/>
        <v>252</v>
      </c>
      <c r="J491" s="403">
        <f t="shared" si="112"/>
        <v>33</v>
      </c>
      <c r="K491" s="403">
        <f t="shared" si="112"/>
        <v>33</v>
      </c>
      <c r="L491" s="403">
        <f t="shared" si="112"/>
        <v>33</v>
      </c>
      <c r="M491" s="403">
        <f t="shared" si="112"/>
        <v>33</v>
      </c>
      <c r="N491" s="403">
        <f t="shared" si="112"/>
        <v>33</v>
      </c>
      <c r="O491" s="403">
        <f t="shared" si="112"/>
        <v>33</v>
      </c>
      <c r="P491" s="403">
        <f t="shared" si="112"/>
        <v>33</v>
      </c>
      <c r="Q491" s="403">
        <f t="shared" si="112"/>
        <v>33</v>
      </c>
      <c r="R491" s="403">
        <f t="shared" si="112"/>
        <v>33</v>
      </c>
      <c r="S491" s="403">
        <f t="shared" si="112"/>
        <v>33</v>
      </c>
      <c r="T491" s="403">
        <f t="shared" si="112"/>
        <v>33</v>
      </c>
      <c r="U491" s="403">
        <f t="shared" si="112"/>
        <v>33</v>
      </c>
      <c r="AA491" s="170"/>
      <c r="AB491" s="242"/>
      <c r="AC491" s="176">
        <f>+AE491+AF491+AH491+AJ491+AL491+AN491+AP491+AR491+AT491+AV491+AX491+AZ491+BB491</f>
        <v>4000</v>
      </c>
      <c r="AD491" s="177">
        <f>+AG491+AI491+AK491+AM491+AO491+AQ491+AS491+AU491+AW491+AY491+BA491+BC491</f>
        <v>0</v>
      </c>
      <c r="AE491" s="176">
        <v>4000</v>
      </c>
      <c r="AF491" s="178"/>
      <c r="AG491" s="84"/>
      <c r="AH491" s="178"/>
      <c r="AI491" s="179"/>
      <c r="AJ491" s="178"/>
      <c r="AK491" s="84"/>
      <c r="AL491" s="178"/>
      <c r="AM491" s="84"/>
      <c r="AN491" s="178"/>
      <c r="AO491" s="84"/>
      <c r="AP491" s="178"/>
      <c r="AQ491" s="84"/>
      <c r="AR491" s="178"/>
      <c r="AS491" s="84"/>
      <c r="AT491" s="178"/>
      <c r="AU491" s="84"/>
      <c r="AV491" s="178"/>
      <c r="AW491" s="84"/>
      <c r="AX491" s="178"/>
      <c r="AY491" s="84"/>
      <c r="AZ491" s="178"/>
      <c r="BA491" s="84"/>
      <c r="BB491" s="178"/>
      <c r="BC491" s="84"/>
      <c r="BD491" s="204">
        <f t="shared" si="107"/>
        <v>0</v>
      </c>
      <c r="BE491" s="175">
        <f t="shared" si="108"/>
        <v>0</v>
      </c>
      <c r="BH491" s="181">
        <f>+BK491-AC491</f>
        <v>-4000</v>
      </c>
      <c r="BI491" s="181">
        <f>+BL491-AD491</f>
        <v>0</v>
      </c>
      <c r="BJ491" s="208"/>
      <c r="BK491" s="181"/>
      <c r="BL491" s="181"/>
    </row>
    <row r="492" spans="1:64" ht="86.25" customHeight="1" x14ac:dyDescent="0.25">
      <c r="A492" s="708"/>
      <c r="B492" s="722"/>
      <c r="C492" s="713"/>
      <c r="D492" s="381" t="s">
        <v>931</v>
      </c>
      <c r="E492" s="59" t="s">
        <v>129</v>
      </c>
      <c r="F492" s="403">
        <f>SUM(J492:U492)</f>
        <v>396</v>
      </c>
      <c r="G492" s="405">
        <v>252</v>
      </c>
      <c r="H492" s="405">
        <v>252</v>
      </c>
      <c r="I492" s="405">
        <v>252</v>
      </c>
      <c r="J492" s="96">
        <v>33</v>
      </c>
      <c r="K492" s="96">
        <v>33</v>
      </c>
      <c r="L492" s="96">
        <v>33</v>
      </c>
      <c r="M492" s="96">
        <v>33</v>
      </c>
      <c r="N492" s="96">
        <v>33</v>
      </c>
      <c r="O492" s="96">
        <v>33</v>
      </c>
      <c r="P492" s="96">
        <v>33</v>
      </c>
      <c r="Q492" s="96">
        <v>33</v>
      </c>
      <c r="R492" s="96">
        <v>33</v>
      </c>
      <c r="S492" s="96">
        <v>33</v>
      </c>
      <c r="T492" s="96">
        <v>33</v>
      </c>
      <c r="U492" s="96">
        <v>33</v>
      </c>
      <c r="AA492" s="170"/>
      <c r="AB492" s="242"/>
      <c r="AC492" s="173"/>
      <c r="AD492" s="177"/>
      <c r="AE492" s="176"/>
      <c r="AF492" s="178"/>
      <c r="AG492" s="84"/>
      <c r="AH492" s="178"/>
      <c r="AI492" s="179"/>
      <c r="AJ492" s="178"/>
      <c r="AK492" s="84"/>
      <c r="AL492" s="178"/>
      <c r="AM492" s="84"/>
      <c r="AN492" s="178"/>
      <c r="AO492" s="84"/>
      <c r="AP492" s="178"/>
      <c r="AQ492" s="84"/>
      <c r="AR492" s="178"/>
      <c r="AS492" s="84"/>
      <c r="AT492" s="178"/>
      <c r="AU492" s="84"/>
      <c r="AV492" s="178"/>
      <c r="AW492" s="84"/>
      <c r="AX492" s="178"/>
      <c r="AY492" s="84"/>
      <c r="AZ492" s="178"/>
      <c r="BA492" s="84"/>
      <c r="BB492" s="178"/>
      <c r="BC492" s="84"/>
      <c r="BD492" s="204">
        <f t="shared" si="107"/>
        <v>0</v>
      </c>
      <c r="BE492" s="175" t="e">
        <f t="shared" si="108"/>
        <v>#DIV/0!</v>
      </c>
      <c r="BH492" s="169"/>
      <c r="BI492" s="169"/>
    </row>
    <row r="493" spans="1:64" ht="51.75" customHeight="1" x14ac:dyDescent="0.25">
      <c r="A493" s="708" t="s">
        <v>206</v>
      </c>
      <c r="B493" s="708" t="s">
        <v>698</v>
      </c>
      <c r="C493" s="715" t="s">
        <v>700</v>
      </c>
      <c r="D493" s="708" t="s">
        <v>440</v>
      </c>
      <c r="E493" s="708"/>
      <c r="F493" s="403">
        <f>SUM(F494:F494)</f>
        <v>6644</v>
      </c>
      <c r="G493" s="403">
        <f t="shared" ref="G493:U493" si="113">SUM(G494:G494)</f>
        <v>2497</v>
      </c>
      <c r="H493" s="403">
        <f t="shared" si="113"/>
        <v>5000</v>
      </c>
      <c r="I493" s="403">
        <f t="shared" si="113"/>
        <v>5000</v>
      </c>
      <c r="J493" s="403">
        <f t="shared" si="113"/>
        <v>413</v>
      </c>
      <c r="K493" s="403">
        <f t="shared" si="113"/>
        <v>417</v>
      </c>
      <c r="L493" s="403">
        <f t="shared" si="113"/>
        <v>417</v>
      </c>
      <c r="M493" s="403">
        <f t="shared" si="113"/>
        <v>599</v>
      </c>
      <c r="N493" s="403">
        <f t="shared" si="113"/>
        <v>599</v>
      </c>
      <c r="O493" s="403">
        <f t="shared" si="113"/>
        <v>599</v>
      </c>
      <c r="P493" s="403">
        <f t="shared" si="113"/>
        <v>600</v>
      </c>
      <c r="Q493" s="403">
        <f t="shared" si="113"/>
        <v>600</v>
      </c>
      <c r="R493" s="403">
        <f t="shared" si="113"/>
        <v>600</v>
      </c>
      <c r="S493" s="403">
        <f t="shared" si="113"/>
        <v>600</v>
      </c>
      <c r="T493" s="403">
        <f t="shared" si="113"/>
        <v>600</v>
      </c>
      <c r="U493" s="403">
        <f t="shared" si="113"/>
        <v>600</v>
      </c>
      <c r="AA493" s="170"/>
      <c r="AB493" s="242"/>
      <c r="AC493" s="176">
        <f>+AE493+AF493+AH493+AJ493+AL493+AN493+AP493+AR493+AT493+AV493+AX493+AZ493+BB493</f>
        <v>0</v>
      </c>
      <c r="AD493" s="177">
        <f>+AG493+AI493+AK493+AM493+AO493+AQ493+AS493+AU493+AW493+AY493+BA493+BC493</f>
        <v>0</v>
      </c>
      <c r="AE493" s="176">
        <v>0</v>
      </c>
      <c r="AF493" s="178"/>
      <c r="AG493" s="84"/>
      <c r="AH493" s="178"/>
      <c r="AI493" s="179"/>
      <c r="AJ493" s="178"/>
      <c r="AK493" s="84"/>
      <c r="AL493" s="178"/>
      <c r="AM493" s="84"/>
      <c r="AN493" s="178"/>
      <c r="AO493" s="84"/>
      <c r="AP493" s="178"/>
      <c r="AQ493" s="84"/>
      <c r="AR493" s="178"/>
      <c r="AS493" s="84"/>
      <c r="AT493" s="178"/>
      <c r="AU493" s="84"/>
      <c r="AV493" s="178"/>
      <c r="AW493" s="84"/>
      <c r="AX493" s="178"/>
      <c r="AY493" s="84"/>
      <c r="AZ493" s="178"/>
      <c r="BA493" s="84"/>
      <c r="BB493" s="178"/>
      <c r="BC493" s="84"/>
      <c r="BD493" s="204">
        <f t="shared" si="107"/>
        <v>0</v>
      </c>
      <c r="BE493" s="175" t="e">
        <f t="shared" si="108"/>
        <v>#DIV/0!</v>
      </c>
      <c r="BH493" s="181">
        <f>+BK493-AC493</f>
        <v>0</v>
      </c>
      <c r="BI493" s="181">
        <f>+BL493-AD493</f>
        <v>0</v>
      </c>
      <c r="BJ493" s="208"/>
      <c r="BK493" s="181"/>
      <c r="BL493" s="181"/>
    </row>
    <row r="494" spans="1:64" ht="72" customHeight="1" x14ac:dyDescent="0.25">
      <c r="A494" s="708"/>
      <c r="B494" s="708"/>
      <c r="C494" s="715"/>
      <c r="D494" s="53" t="s">
        <v>559</v>
      </c>
      <c r="E494" s="59" t="s">
        <v>665</v>
      </c>
      <c r="F494" s="403">
        <f>SUM(J494:U494)</f>
        <v>6644</v>
      </c>
      <c r="G494" s="423">
        <v>2497</v>
      </c>
      <c r="H494" s="403">
        <v>5000</v>
      </c>
      <c r="I494" s="403">
        <v>5000</v>
      </c>
      <c r="J494" s="96">
        <v>413</v>
      </c>
      <c r="K494" s="96">
        <v>417</v>
      </c>
      <c r="L494" s="96">
        <v>417</v>
      </c>
      <c r="M494" s="96">
        <v>599</v>
      </c>
      <c r="N494" s="96">
        <v>599</v>
      </c>
      <c r="O494" s="96">
        <v>599</v>
      </c>
      <c r="P494" s="96">
        <v>600</v>
      </c>
      <c r="Q494" s="96">
        <v>600</v>
      </c>
      <c r="R494" s="96">
        <v>600</v>
      </c>
      <c r="S494" s="96">
        <v>600</v>
      </c>
      <c r="T494" s="96">
        <v>600</v>
      </c>
      <c r="U494" s="96">
        <v>600</v>
      </c>
      <c r="AA494" s="170"/>
      <c r="AB494" s="242"/>
      <c r="AC494" s="173"/>
      <c r="AD494" s="177"/>
      <c r="AE494" s="176"/>
      <c r="AF494" s="178"/>
      <c r="AG494" s="84"/>
      <c r="AH494" s="178"/>
      <c r="AI494" s="179"/>
      <c r="AJ494" s="178"/>
      <c r="AK494" s="84"/>
      <c r="AL494" s="178"/>
      <c r="AM494" s="84"/>
      <c r="AN494" s="178"/>
      <c r="AO494" s="84"/>
      <c r="AP494" s="178"/>
      <c r="AQ494" s="84"/>
      <c r="AR494" s="178"/>
      <c r="AS494" s="84"/>
      <c r="AT494" s="178"/>
      <c r="AU494" s="84"/>
      <c r="AV494" s="178"/>
      <c r="AW494" s="84"/>
      <c r="AX494" s="178"/>
      <c r="AY494" s="84"/>
      <c r="AZ494" s="178"/>
      <c r="BA494" s="84"/>
      <c r="BB494" s="178"/>
      <c r="BC494" s="84"/>
      <c r="BD494" s="204">
        <f t="shared" si="107"/>
        <v>0</v>
      </c>
      <c r="BE494" s="175" t="e">
        <f t="shared" si="108"/>
        <v>#DIV/0!</v>
      </c>
      <c r="BH494" s="169"/>
      <c r="BI494" s="169"/>
    </row>
    <row r="495" spans="1:64" ht="56.25" customHeight="1" x14ac:dyDescent="0.25">
      <c r="A495" s="708" t="s">
        <v>152</v>
      </c>
      <c r="B495" s="708" t="s">
        <v>699</v>
      </c>
      <c r="C495" s="708" t="s">
        <v>701</v>
      </c>
      <c r="D495" s="708" t="s">
        <v>440</v>
      </c>
      <c r="E495" s="708"/>
      <c r="F495" s="403">
        <f t="shared" ref="F495:U495" si="114">F496</f>
        <v>25500</v>
      </c>
      <c r="G495" s="403">
        <f t="shared" si="114"/>
        <v>10200</v>
      </c>
      <c r="H495" s="403">
        <f t="shared" si="114"/>
        <v>25500</v>
      </c>
      <c r="I495" s="403">
        <f t="shared" si="114"/>
        <v>25500</v>
      </c>
      <c r="J495" s="403">
        <f t="shared" si="114"/>
        <v>1250</v>
      </c>
      <c r="K495" s="403">
        <f t="shared" si="114"/>
        <v>1250</v>
      </c>
      <c r="L495" s="403">
        <f t="shared" si="114"/>
        <v>1250</v>
      </c>
      <c r="M495" s="403">
        <f t="shared" si="114"/>
        <v>2417</v>
      </c>
      <c r="N495" s="403">
        <f t="shared" si="114"/>
        <v>2417</v>
      </c>
      <c r="O495" s="403">
        <f t="shared" si="114"/>
        <v>2417</v>
      </c>
      <c r="P495" s="403">
        <f t="shared" si="114"/>
        <v>2417</v>
      </c>
      <c r="Q495" s="403">
        <f t="shared" si="114"/>
        <v>2417</v>
      </c>
      <c r="R495" s="403">
        <f t="shared" si="114"/>
        <v>2417</v>
      </c>
      <c r="S495" s="403">
        <f t="shared" si="114"/>
        <v>2416</v>
      </c>
      <c r="T495" s="403">
        <f t="shared" si="114"/>
        <v>2416</v>
      </c>
      <c r="U495" s="403">
        <f t="shared" si="114"/>
        <v>2416</v>
      </c>
      <c r="AA495" s="170"/>
      <c r="AB495" s="242"/>
      <c r="AC495" s="176">
        <f>+AE495+AF495+AH495+AJ495+AL495+AN495+AP495+AR495+AT495+AV495+AX495+AZ495+BB495</f>
        <v>1200</v>
      </c>
      <c r="AD495" s="177">
        <f>+AG495+AI495+AK495+AM495+AO495+AQ495+AS495+AU495+AW495+AY495+BA495+BC495</f>
        <v>0</v>
      </c>
      <c r="AE495" s="176">
        <v>1200</v>
      </c>
      <c r="AF495" s="178"/>
      <c r="AG495" s="84"/>
      <c r="AH495" s="178"/>
      <c r="AI495" s="179"/>
      <c r="AJ495" s="178"/>
      <c r="AK495" s="84"/>
      <c r="AL495" s="178"/>
      <c r="AM495" s="84"/>
      <c r="AN495" s="178"/>
      <c r="AO495" s="84"/>
      <c r="AP495" s="178"/>
      <c r="AQ495" s="84"/>
      <c r="AR495" s="178"/>
      <c r="AS495" s="84"/>
      <c r="AT495" s="178"/>
      <c r="AU495" s="84"/>
      <c r="AV495" s="178"/>
      <c r="AW495" s="84"/>
      <c r="AX495" s="178"/>
      <c r="AY495" s="84"/>
      <c r="AZ495" s="178"/>
      <c r="BA495" s="84"/>
      <c r="BB495" s="178"/>
      <c r="BC495" s="84"/>
      <c r="BD495" s="204">
        <f t="shared" si="107"/>
        <v>0</v>
      </c>
      <c r="BE495" s="175">
        <f t="shared" si="108"/>
        <v>0</v>
      </c>
      <c r="BH495" s="181">
        <f>+BK495-AC495</f>
        <v>-1200</v>
      </c>
      <c r="BI495" s="181">
        <f>+BL495-AD495</f>
        <v>0</v>
      </c>
      <c r="BJ495" s="208"/>
      <c r="BK495" s="181"/>
      <c r="BL495" s="181"/>
    </row>
    <row r="496" spans="1:64" ht="72" customHeight="1" x14ac:dyDescent="0.25">
      <c r="A496" s="708"/>
      <c r="B496" s="708"/>
      <c r="C496" s="708"/>
      <c r="D496" s="53" t="s">
        <v>561</v>
      </c>
      <c r="E496" s="59" t="s">
        <v>202</v>
      </c>
      <c r="F496" s="403">
        <f>SUM(J496:U496)</f>
        <v>25500</v>
      </c>
      <c r="G496" s="423">
        <v>10200</v>
      </c>
      <c r="H496" s="403">
        <v>25500</v>
      </c>
      <c r="I496" s="403">
        <v>25500</v>
      </c>
      <c r="J496" s="96">
        <v>1250</v>
      </c>
      <c r="K496" s="96">
        <v>1250</v>
      </c>
      <c r="L496" s="96">
        <v>1250</v>
      </c>
      <c r="M496" s="96">
        <v>2417</v>
      </c>
      <c r="N496" s="96">
        <v>2417</v>
      </c>
      <c r="O496" s="96">
        <v>2417</v>
      </c>
      <c r="P496" s="96">
        <v>2417</v>
      </c>
      <c r="Q496" s="96">
        <v>2417</v>
      </c>
      <c r="R496" s="96">
        <v>2417</v>
      </c>
      <c r="S496" s="96">
        <v>2416</v>
      </c>
      <c r="T496" s="96">
        <v>2416</v>
      </c>
      <c r="U496" s="96">
        <v>2416</v>
      </c>
      <c r="AA496" s="170"/>
      <c r="AB496" s="242"/>
      <c r="AC496" s="173"/>
      <c r="AD496" s="177"/>
      <c r="AE496" s="176"/>
      <c r="AF496" s="178"/>
      <c r="AG496" s="84"/>
      <c r="AH496" s="178"/>
      <c r="AI496" s="179"/>
      <c r="AJ496" s="178"/>
      <c r="AK496" s="84"/>
      <c r="AL496" s="178"/>
      <c r="AM496" s="84"/>
      <c r="AN496" s="178"/>
      <c r="AO496" s="84"/>
      <c r="AP496" s="178"/>
      <c r="AQ496" s="84"/>
      <c r="AR496" s="178"/>
      <c r="AS496" s="84"/>
      <c r="AT496" s="178"/>
      <c r="AU496" s="84"/>
      <c r="AV496" s="178"/>
      <c r="AW496" s="84"/>
      <c r="AX496" s="178"/>
      <c r="AY496" s="84"/>
      <c r="AZ496" s="178"/>
      <c r="BA496" s="84"/>
      <c r="BB496" s="178"/>
      <c r="BC496" s="84"/>
      <c r="BD496" s="204">
        <f t="shared" si="107"/>
        <v>0</v>
      </c>
      <c r="BE496" s="175" t="e">
        <f t="shared" si="108"/>
        <v>#DIV/0!</v>
      </c>
      <c r="BH496" s="169"/>
      <c r="BI496" s="169"/>
    </row>
    <row r="497" spans="1:64" ht="52.5" customHeight="1" x14ac:dyDescent="0.25">
      <c r="A497" s="709">
        <v>7</v>
      </c>
      <c r="B497" s="702" t="s">
        <v>707</v>
      </c>
      <c r="C497" s="715" t="s">
        <v>711</v>
      </c>
      <c r="D497" s="708" t="s">
        <v>440</v>
      </c>
      <c r="E497" s="708"/>
      <c r="F497" s="403">
        <f>+F498</f>
        <v>15000</v>
      </c>
      <c r="G497" s="403">
        <f t="shared" ref="G497:U499" si="115">G498</f>
        <v>8577</v>
      </c>
      <c r="H497" s="403">
        <f t="shared" si="115"/>
        <v>15000</v>
      </c>
      <c r="I497" s="403">
        <f t="shared" si="115"/>
        <v>15000</v>
      </c>
      <c r="J497" s="403">
        <f t="shared" si="115"/>
        <v>1250</v>
      </c>
      <c r="K497" s="403">
        <f t="shared" si="115"/>
        <v>1250</v>
      </c>
      <c r="L497" s="403">
        <f t="shared" si="115"/>
        <v>1250</v>
      </c>
      <c r="M497" s="403">
        <f t="shared" si="115"/>
        <v>1250</v>
      </c>
      <c r="N497" s="403">
        <f t="shared" si="115"/>
        <v>1250</v>
      </c>
      <c r="O497" s="403">
        <f t="shared" si="115"/>
        <v>1250</v>
      </c>
      <c r="P497" s="403">
        <f t="shared" si="115"/>
        <v>1250</v>
      </c>
      <c r="Q497" s="403">
        <f t="shared" si="115"/>
        <v>1250</v>
      </c>
      <c r="R497" s="403">
        <f t="shared" si="115"/>
        <v>1250</v>
      </c>
      <c r="S497" s="403">
        <f t="shared" si="115"/>
        <v>1250</v>
      </c>
      <c r="T497" s="403">
        <f t="shared" si="115"/>
        <v>1250</v>
      </c>
      <c r="U497" s="403">
        <f t="shared" si="115"/>
        <v>1250</v>
      </c>
      <c r="AA497" s="170"/>
      <c r="AB497" s="242"/>
      <c r="AC497" s="176">
        <f>+AE497+AF497+AH497+AJ497+AL497+AN497+AP497+AR497+AT497+AV497+AX497+AZ497+BB497</f>
        <v>1000</v>
      </c>
      <c r="AD497" s="177">
        <f>+AG497+AI497+AK497+AM497+AO497+AQ497+AS497+AU497+AW497+AY497+BA497+BC497</f>
        <v>0</v>
      </c>
      <c r="AE497" s="176">
        <v>1000</v>
      </c>
      <c r="AF497" s="178"/>
      <c r="AG497" s="84"/>
      <c r="AH497" s="178"/>
      <c r="AI497" s="179"/>
      <c r="AJ497" s="178"/>
      <c r="AK497" s="84"/>
      <c r="AL497" s="178"/>
      <c r="AM497" s="84"/>
      <c r="AN497" s="178"/>
      <c r="AO497" s="84"/>
      <c r="AP497" s="178"/>
      <c r="AQ497" s="84"/>
      <c r="AR497" s="178"/>
      <c r="AS497" s="84"/>
      <c r="AT497" s="178"/>
      <c r="AU497" s="84"/>
      <c r="AV497" s="178"/>
      <c r="AW497" s="84"/>
      <c r="AX497" s="178"/>
      <c r="AY497" s="84"/>
      <c r="AZ497" s="178"/>
      <c r="BA497" s="84"/>
      <c r="BB497" s="178"/>
      <c r="BC497" s="84"/>
      <c r="BD497" s="204">
        <f t="shared" si="107"/>
        <v>0</v>
      </c>
      <c r="BE497" s="175">
        <f t="shared" si="108"/>
        <v>0</v>
      </c>
      <c r="BH497" s="181">
        <f>+BK497-AC497</f>
        <v>-1000</v>
      </c>
      <c r="BI497" s="181">
        <f>+BL497-AD497</f>
        <v>0</v>
      </c>
      <c r="BJ497" s="208"/>
      <c r="BK497" s="181"/>
      <c r="BL497" s="181"/>
    </row>
    <row r="498" spans="1:64" ht="64.5" customHeight="1" x14ac:dyDescent="0.25">
      <c r="A498" s="710"/>
      <c r="B498" s="703"/>
      <c r="C498" s="715"/>
      <c r="D498" s="53" t="s">
        <v>562</v>
      </c>
      <c r="E498" s="59" t="s">
        <v>202</v>
      </c>
      <c r="F498" s="403">
        <f t="shared" ref="F498" si="116">SUM(J498:U498)</f>
        <v>15000</v>
      </c>
      <c r="G498" s="423">
        <v>8577</v>
      </c>
      <c r="H498" s="403">
        <v>15000</v>
      </c>
      <c r="I498" s="403">
        <v>15000</v>
      </c>
      <c r="J498" s="96">
        <v>1250</v>
      </c>
      <c r="K498" s="96">
        <v>1250</v>
      </c>
      <c r="L498" s="96">
        <v>1250</v>
      </c>
      <c r="M498" s="96">
        <v>1250</v>
      </c>
      <c r="N498" s="96">
        <v>1250</v>
      </c>
      <c r="O498" s="96">
        <v>1250</v>
      </c>
      <c r="P498" s="96">
        <v>1250</v>
      </c>
      <c r="Q498" s="96">
        <v>1250</v>
      </c>
      <c r="R498" s="96">
        <v>1250</v>
      </c>
      <c r="S498" s="96">
        <v>1250</v>
      </c>
      <c r="T498" s="96">
        <v>1250</v>
      </c>
      <c r="U498" s="96">
        <v>1250</v>
      </c>
      <c r="Y498" s="44"/>
      <c r="Z498" s="44"/>
      <c r="AA498" s="170"/>
      <c r="AB498" s="242"/>
      <c r="AC498" s="173"/>
      <c r="AD498" s="177"/>
      <c r="AE498" s="176"/>
      <c r="AF498" s="178"/>
      <c r="AG498" s="84"/>
      <c r="AH498" s="178"/>
      <c r="AI498" s="179"/>
      <c r="AJ498" s="178"/>
      <c r="AK498" s="84"/>
      <c r="AL498" s="178"/>
      <c r="AM498" s="84"/>
      <c r="AN498" s="178"/>
      <c r="AO498" s="84"/>
      <c r="AP498" s="178"/>
      <c r="AQ498" s="84"/>
      <c r="AR498" s="178"/>
      <c r="AS498" s="84"/>
      <c r="AT498" s="178"/>
      <c r="AU498" s="84"/>
      <c r="AV498" s="178"/>
      <c r="AW498" s="84"/>
      <c r="AX498" s="178"/>
      <c r="AY498" s="84"/>
      <c r="AZ498" s="178"/>
      <c r="BA498" s="84"/>
      <c r="BB498" s="178"/>
      <c r="BC498" s="84"/>
      <c r="BD498" s="204">
        <f t="shared" si="107"/>
        <v>0</v>
      </c>
      <c r="BE498" s="175" t="e">
        <f t="shared" si="108"/>
        <v>#DIV/0!</v>
      </c>
      <c r="BH498" s="169"/>
      <c r="BI498" s="169"/>
    </row>
    <row r="499" spans="1:64" ht="64.5" customHeight="1" x14ac:dyDescent="0.25">
      <c r="A499" s="710"/>
      <c r="B499" s="703"/>
      <c r="C499" s="715" t="s">
        <v>914</v>
      </c>
      <c r="D499" s="708" t="s">
        <v>440</v>
      </c>
      <c r="E499" s="708"/>
      <c r="F499" s="403">
        <f>+F500</f>
        <v>132</v>
      </c>
      <c r="G499" s="403">
        <f t="shared" si="115"/>
        <v>50</v>
      </c>
      <c r="H499" s="403">
        <f t="shared" si="115"/>
        <v>50</v>
      </c>
      <c r="I499" s="403">
        <f t="shared" si="115"/>
        <v>50</v>
      </c>
      <c r="J499" s="403">
        <f t="shared" si="115"/>
        <v>11</v>
      </c>
      <c r="K499" s="403">
        <f t="shared" si="115"/>
        <v>11</v>
      </c>
      <c r="L499" s="403">
        <f t="shared" si="115"/>
        <v>11</v>
      </c>
      <c r="M499" s="403">
        <f t="shared" si="115"/>
        <v>11</v>
      </c>
      <c r="N499" s="403">
        <f t="shared" si="115"/>
        <v>11</v>
      </c>
      <c r="O499" s="403">
        <f t="shared" si="115"/>
        <v>11</v>
      </c>
      <c r="P499" s="403">
        <f t="shared" si="115"/>
        <v>11</v>
      </c>
      <c r="Q499" s="403">
        <f t="shared" si="115"/>
        <v>11</v>
      </c>
      <c r="R499" s="403">
        <f t="shared" si="115"/>
        <v>11</v>
      </c>
      <c r="S499" s="403">
        <f t="shared" si="115"/>
        <v>11</v>
      </c>
      <c r="T499" s="403">
        <f t="shared" si="115"/>
        <v>11</v>
      </c>
      <c r="U499" s="403">
        <f t="shared" si="115"/>
        <v>11</v>
      </c>
      <c r="Y499" s="44"/>
      <c r="Z499" s="44"/>
      <c r="AA499" s="170"/>
      <c r="AB499" s="242"/>
      <c r="AC499" s="173"/>
      <c r="AD499" s="177"/>
      <c r="AE499" s="176"/>
      <c r="AF499" s="178"/>
      <c r="AG499" s="84"/>
      <c r="AH499" s="178"/>
      <c r="AI499" s="179"/>
      <c r="AJ499" s="178"/>
      <c r="AK499" s="84"/>
      <c r="AL499" s="178"/>
      <c r="AM499" s="84"/>
      <c r="AN499" s="178"/>
      <c r="AO499" s="84"/>
      <c r="AP499" s="178"/>
      <c r="AQ499" s="84"/>
      <c r="AR499" s="178"/>
      <c r="AS499" s="84"/>
      <c r="AT499" s="178"/>
      <c r="AU499" s="84"/>
      <c r="AV499" s="178"/>
      <c r="AW499" s="84"/>
      <c r="AX499" s="178"/>
      <c r="AY499" s="84"/>
      <c r="AZ499" s="178"/>
      <c r="BA499" s="84"/>
      <c r="BB499" s="178"/>
      <c r="BC499" s="84"/>
      <c r="BD499" s="204"/>
      <c r="BE499" s="175"/>
      <c r="BH499" s="169"/>
      <c r="BI499" s="169"/>
    </row>
    <row r="500" spans="1:64" ht="64.5" customHeight="1" x14ac:dyDescent="0.25">
      <c r="A500" s="710"/>
      <c r="B500" s="704"/>
      <c r="C500" s="715"/>
      <c r="D500" s="53" t="s">
        <v>921</v>
      </c>
      <c r="E500" s="59" t="s">
        <v>917</v>
      </c>
      <c r="F500" s="403">
        <f t="shared" ref="F500" si="117">SUM(J500:U500)</f>
        <v>132</v>
      </c>
      <c r="G500" s="403">
        <v>50</v>
      </c>
      <c r="H500" s="403">
        <v>50</v>
      </c>
      <c r="I500" s="403">
        <v>50</v>
      </c>
      <c r="J500" s="96">
        <v>11</v>
      </c>
      <c r="K500" s="96">
        <v>11</v>
      </c>
      <c r="L500" s="96">
        <v>11</v>
      </c>
      <c r="M500" s="96">
        <v>11</v>
      </c>
      <c r="N500" s="96">
        <v>11</v>
      </c>
      <c r="O500" s="96">
        <v>11</v>
      </c>
      <c r="P500" s="96">
        <v>11</v>
      </c>
      <c r="Q500" s="96">
        <v>11</v>
      </c>
      <c r="R500" s="96">
        <v>11</v>
      </c>
      <c r="S500" s="96">
        <v>11</v>
      </c>
      <c r="T500" s="96">
        <v>11</v>
      </c>
      <c r="U500" s="96">
        <v>11</v>
      </c>
      <c r="Y500" s="44"/>
      <c r="Z500" s="44"/>
      <c r="AA500" s="170"/>
      <c r="AB500" s="242"/>
      <c r="AC500" s="173"/>
      <c r="AD500" s="177"/>
      <c r="AE500" s="176"/>
      <c r="AF500" s="178"/>
      <c r="AG500" s="84"/>
      <c r="AH500" s="178"/>
      <c r="AI500" s="179"/>
      <c r="AJ500" s="178"/>
      <c r="AK500" s="84"/>
      <c r="AL500" s="178"/>
      <c r="AM500" s="84"/>
      <c r="AN500" s="178"/>
      <c r="AO500" s="84"/>
      <c r="AP500" s="178"/>
      <c r="AQ500" s="84"/>
      <c r="AR500" s="178"/>
      <c r="AS500" s="84"/>
      <c r="AT500" s="178"/>
      <c r="AU500" s="84"/>
      <c r="AV500" s="178"/>
      <c r="AW500" s="84"/>
      <c r="AX500" s="178"/>
      <c r="AY500" s="84"/>
      <c r="AZ500" s="178"/>
      <c r="BA500" s="84"/>
      <c r="BB500" s="178"/>
      <c r="BC500" s="84"/>
      <c r="BD500" s="204"/>
      <c r="BE500" s="175"/>
      <c r="BH500" s="169"/>
      <c r="BI500" s="169"/>
    </row>
    <row r="501" spans="1:64" ht="64.5" customHeight="1" x14ac:dyDescent="0.25">
      <c r="A501" s="710"/>
      <c r="B501" s="702" t="s">
        <v>939</v>
      </c>
      <c r="C501" s="525" t="s">
        <v>940</v>
      </c>
      <c r="D501" s="708" t="s">
        <v>440</v>
      </c>
      <c r="E501" s="708"/>
      <c r="F501" s="403">
        <f>+F502</f>
        <v>47850</v>
      </c>
      <c r="G501" s="403">
        <f t="shared" ref="G501:U501" si="118">+G502</f>
        <v>47850</v>
      </c>
      <c r="H501" s="403">
        <f t="shared" si="118"/>
        <v>47850</v>
      </c>
      <c r="I501" s="403">
        <f t="shared" si="118"/>
        <v>47850</v>
      </c>
      <c r="J501" s="403">
        <f t="shared" si="118"/>
        <v>0</v>
      </c>
      <c r="K501" s="403">
        <f t="shared" si="118"/>
        <v>0</v>
      </c>
      <c r="L501" s="403">
        <f t="shared" si="118"/>
        <v>0</v>
      </c>
      <c r="M501" s="403">
        <f t="shared" si="118"/>
        <v>0</v>
      </c>
      <c r="N501" s="403">
        <f t="shared" si="118"/>
        <v>8283</v>
      </c>
      <c r="O501" s="403">
        <f t="shared" si="118"/>
        <v>8284</v>
      </c>
      <c r="P501" s="403">
        <f t="shared" si="118"/>
        <v>8283</v>
      </c>
      <c r="Q501" s="403">
        <f t="shared" si="118"/>
        <v>2500</v>
      </c>
      <c r="R501" s="403">
        <f t="shared" si="118"/>
        <v>2500</v>
      </c>
      <c r="S501" s="403">
        <f t="shared" si="118"/>
        <v>4000</v>
      </c>
      <c r="T501" s="403">
        <f t="shared" si="118"/>
        <v>6000</v>
      </c>
      <c r="U501" s="403">
        <f t="shared" si="118"/>
        <v>8000</v>
      </c>
      <c r="Y501" s="44"/>
      <c r="Z501" s="44"/>
      <c r="AA501" s="170"/>
      <c r="AB501" s="242"/>
      <c r="AC501" s="173"/>
      <c r="AD501" s="177"/>
      <c r="AE501" s="176"/>
      <c r="AF501" s="178"/>
      <c r="AG501" s="84"/>
      <c r="AH501" s="178"/>
      <c r="AI501" s="179"/>
      <c r="AJ501" s="178"/>
      <c r="AK501" s="84"/>
      <c r="AL501" s="178"/>
      <c r="AM501" s="84"/>
      <c r="AN501" s="178"/>
      <c r="AO501" s="84"/>
      <c r="AP501" s="178"/>
      <c r="AQ501" s="84"/>
      <c r="AR501" s="178"/>
      <c r="AS501" s="84"/>
      <c r="AT501" s="178"/>
      <c r="AU501" s="84"/>
      <c r="AV501" s="178"/>
      <c r="AW501" s="84"/>
      <c r="AX501" s="178"/>
      <c r="AY501" s="84"/>
      <c r="AZ501" s="178"/>
      <c r="BA501" s="84"/>
      <c r="BB501" s="178"/>
      <c r="BC501" s="84"/>
      <c r="BD501" s="204"/>
      <c r="BE501" s="175"/>
      <c r="BH501" s="169"/>
      <c r="BI501" s="169"/>
    </row>
    <row r="502" spans="1:64" ht="64.5" customHeight="1" x14ac:dyDescent="0.25">
      <c r="A502" s="710"/>
      <c r="B502" s="704"/>
      <c r="C502" s="689"/>
      <c r="D502" s="63" t="s">
        <v>919</v>
      </c>
      <c r="E502" s="20" t="s">
        <v>481</v>
      </c>
      <c r="F502" s="403">
        <f>SUM(J502:U502)</f>
        <v>47850</v>
      </c>
      <c r="G502" s="414">
        <v>47850</v>
      </c>
      <c r="H502" s="414">
        <v>47850</v>
      </c>
      <c r="I502" s="414">
        <v>47850</v>
      </c>
      <c r="J502" s="363">
        <v>0</v>
      </c>
      <c r="K502" s="363">
        <v>0</v>
      </c>
      <c r="L502" s="363">
        <v>0</v>
      </c>
      <c r="M502" s="363">
        <v>0</v>
      </c>
      <c r="N502" s="363">
        <v>8283</v>
      </c>
      <c r="O502" s="363">
        <v>8284</v>
      </c>
      <c r="P502" s="363">
        <v>8283</v>
      </c>
      <c r="Q502" s="363">
        <v>2500</v>
      </c>
      <c r="R502" s="363">
        <v>2500</v>
      </c>
      <c r="S502" s="363">
        <v>4000</v>
      </c>
      <c r="T502" s="363">
        <v>6000</v>
      </c>
      <c r="U502" s="363">
        <v>8000</v>
      </c>
      <c r="Y502" s="44"/>
      <c r="Z502" s="44"/>
      <c r="AA502" s="170"/>
      <c r="AB502" s="242"/>
      <c r="AC502" s="173"/>
      <c r="AD502" s="177"/>
      <c r="AE502" s="176"/>
      <c r="AF502" s="178"/>
      <c r="AG502" s="84"/>
      <c r="AH502" s="178"/>
      <c r="AI502" s="179"/>
      <c r="AJ502" s="178"/>
      <c r="AK502" s="84"/>
      <c r="AL502" s="178"/>
      <c r="AM502" s="84"/>
      <c r="AN502" s="178"/>
      <c r="AO502" s="84"/>
      <c r="AP502" s="178"/>
      <c r="AQ502" s="84"/>
      <c r="AR502" s="178"/>
      <c r="AS502" s="84"/>
      <c r="AT502" s="178"/>
      <c r="AU502" s="84"/>
      <c r="AV502" s="178"/>
      <c r="AW502" s="84"/>
      <c r="AX502" s="178"/>
      <c r="AY502" s="84"/>
      <c r="AZ502" s="178"/>
      <c r="BA502" s="84"/>
      <c r="BB502" s="178"/>
      <c r="BC502" s="84"/>
      <c r="BD502" s="204"/>
      <c r="BE502" s="175"/>
      <c r="BH502" s="169"/>
      <c r="BI502" s="169"/>
    </row>
    <row r="503" spans="1:64" ht="54.75" customHeight="1" x14ac:dyDescent="0.25">
      <c r="A503" s="710"/>
      <c r="B503" s="708" t="s">
        <v>708</v>
      </c>
      <c r="C503" s="715" t="s">
        <v>710</v>
      </c>
      <c r="D503" s="708" t="s">
        <v>440</v>
      </c>
      <c r="E503" s="708"/>
      <c r="F503" s="403">
        <f t="shared" ref="F503:U503" si="119">F505</f>
        <v>550000</v>
      </c>
      <c r="G503" s="403">
        <f t="shared" si="119"/>
        <v>112225</v>
      </c>
      <c r="H503" s="403">
        <f t="shared" si="119"/>
        <v>12000</v>
      </c>
      <c r="I503" s="403">
        <f t="shared" si="119"/>
        <v>12000</v>
      </c>
      <c r="J503" s="403">
        <f t="shared" si="119"/>
        <v>45000</v>
      </c>
      <c r="K503" s="403">
        <f t="shared" si="119"/>
        <v>90000</v>
      </c>
      <c r="L503" s="403">
        <f t="shared" si="119"/>
        <v>90000</v>
      </c>
      <c r="M503" s="403">
        <f t="shared" si="119"/>
        <v>90000</v>
      </c>
      <c r="N503" s="403">
        <f t="shared" si="119"/>
        <v>90000</v>
      </c>
      <c r="O503" s="403">
        <f t="shared" si="119"/>
        <v>30000</v>
      </c>
      <c r="P503" s="403">
        <f t="shared" si="119"/>
        <v>30000</v>
      </c>
      <c r="Q503" s="403">
        <f t="shared" si="119"/>
        <v>30000</v>
      </c>
      <c r="R503" s="403">
        <f t="shared" si="119"/>
        <v>30000</v>
      </c>
      <c r="S503" s="403">
        <f t="shared" si="119"/>
        <v>25000</v>
      </c>
      <c r="T503" s="403">
        <f t="shared" si="119"/>
        <v>0</v>
      </c>
      <c r="U503" s="403">
        <f t="shared" si="119"/>
        <v>0</v>
      </c>
      <c r="Y503" s="44"/>
      <c r="Z503" s="44"/>
      <c r="AA503" s="170"/>
      <c r="AB503" s="242"/>
      <c r="AC503" s="176">
        <f>+AE503+AF503+AH503+AJ503+AL503+AN503+AP503+AR503+AT503+AV503+AX503+AZ503+BB503</f>
        <v>195688</v>
      </c>
      <c r="AD503" s="177">
        <f>+AG503+AI503+AK503+AM503+AO503+AQ503+AS503+AU503+AW503+AY503+BA503+BC503</f>
        <v>0</v>
      </c>
      <c r="AE503" s="176">
        <v>195688</v>
      </c>
      <c r="AF503" s="178"/>
      <c r="AG503" s="84"/>
      <c r="AH503" s="178"/>
      <c r="AI503" s="179"/>
      <c r="AJ503" s="178"/>
      <c r="AK503" s="84"/>
      <c r="AL503" s="178"/>
      <c r="AM503" s="84"/>
      <c r="AN503" s="178"/>
      <c r="AO503" s="84"/>
      <c r="AP503" s="178"/>
      <c r="AQ503" s="84"/>
      <c r="AR503" s="178"/>
      <c r="AS503" s="84"/>
      <c r="AT503" s="178"/>
      <c r="AU503" s="84"/>
      <c r="AV503" s="178"/>
      <c r="AW503" s="84"/>
      <c r="AX503" s="178"/>
      <c r="AY503" s="84"/>
      <c r="AZ503" s="178"/>
      <c r="BA503" s="84"/>
      <c r="BB503" s="178"/>
      <c r="BC503" s="84"/>
      <c r="BD503" s="204">
        <f t="shared" si="107"/>
        <v>0</v>
      </c>
      <c r="BE503" s="175">
        <f t="shared" si="108"/>
        <v>0</v>
      </c>
      <c r="BH503" s="181">
        <f>+BK503-AC503</f>
        <v>-195688</v>
      </c>
      <c r="BI503" s="181">
        <f>+BL503-AD503</f>
        <v>0</v>
      </c>
      <c r="BJ503" s="208"/>
      <c r="BK503" s="181"/>
      <c r="BL503" s="181"/>
    </row>
    <row r="504" spans="1:64" ht="48" customHeight="1" x14ac:dyDescent="0.25">
      <c r="A504" s="710"/>
      <c r="B504" s="708"/>
      <c r="C504" s="715"/>
      <c r="D504" s="53" t="s">
        <v>563</v>
      </c>
      <c r="E504" s="59" t="s">
        <v>207</v>
      </c>
      <c r="F504" s="403">
        <f t="shared" ref="F504:F506" si="120">SUM(J504:U504)</f>
        <v>3036</v>
      </c>
      <c r="G504" s="428">
        <v>234</v>
      </c>
      <c r="H504" s="405">
        <v>234</v>
      </c>
      <c r="I504" s="405">
        <v>234</v>
      </c>
      <c r="J504" s="96">
        <v>253</v>
      </c>
      <c r="K504" s="96">
        <v>253</v>
      </c>
      <c r="L504" s="96">
        <v>253</v>
      </c>
      <c r="M504" s="96">
        <v>253</v>
      </c>
      <c r="N504" s="96">
        <v>253</v>
      </c>
      <c r="O504" s="96">
        <v>253</v>
      </c>
      <c r="P504" s="96">
        <v>253</v>
      </c>
      <c r="Q504" s="96">
        <v>253</v>
      </c>
      <c r="R504" s="96">
        <v>253</v>
      </c>
      <c r="S504" s="96">
        <v>253</v>
      </c>
      <c r="T504" s="96">
        <v>253</v>
      </c>
      <c r="U504" s="96">
        <v>253</v>
      </c>
      <c r="Y504" s="44"/>
      <c r="Z504" s="44"/>
      <c r="AA504" s="170"/>
      <c r="AB504" s="242"/>
      <c r="AC504" s="173"/>
      <c r="AD504" s="177"/>
      <c r="AE504" s="176"/>
      <c r="AF504" s="178"/>
      <c r="AG504" s="84"/>
      <c r="AH504" s="178"/>
      <c r="AI504" s="179"/>
      <c r="AJ504" s="178"/>
      <c r="AK504" s="84"/>
      <c r="AL504" s="178"/>
      <c r="AM504" s="84"/>
      <c r="AN504" s="178"/>
      <c r="AO504" s="84"/>
      <c r="AP504" s="178"/>
      <c r="AQ504" s="84"/>
      <c r="AR504" s="178"/>
      <c r="AS504" s="84"/>
      <c r="AT504" s="178"/>
      <c r="AU504" s="84"/>
      <c r="AV504" s="178"/>
      <c r="AW504" s="84"/>
      <c r="AX504" s="178"/>
      <c r="AY504" s="84"/>
      <c r="AZ504" s="178"/>
      <c r="BA504" s="84"/>
      <c r="BB504" s="178"/>
      <c r="BC504" s="84"/>
      <c r="BD504" s="204">
        <f t="shared" si="107"/>
        <v>0</v>
      </c>
      <c r="BE504" s="175" t="e">
        <f t="shared" si="108"/>
        <v>#DIV/0!</v>
      </c>
      <c r="BH504" s="169"/>
      <c r="BI504" s="169"/>
    </row>
    <row r="505" spans="1:64" ht="63" customHeight="1" x14ac:dyDescent="0.25">
      <c r="A505" s="710"/>
      <c r="B505" s="708"/>
      <c r="C505" s="715"/>
      <c r="D505" s="53" t="s">
        <v>208</v>
      </c>
      <c r="E505" s="59" t="s">
        <v>207</v>
      </c>
      <c r="F505" s="403">
        <f t="shared" si="120"/>
        <v>550000</v>
      </c>
      <c r="G505" s="423">
        <v>112225</v>
      </c>
      <c r="H505" s="403">
        <v>12000</v>
      </c>
      <c r="I505" s="403">
        <v>12000</v>
      </c>
      <c r="J505" s="96">
        <v>45000</v>
      </c>
      <c r="K505" s="96">
        <v>90000</v>
      </c>
      <c r="L505" s="96">
        <v>90000</v>
      </c>
      <c r="M505" s="96">
        <v>90000</v>
      </c>
      <c r="N505" s="96">
        <v>90000</v>
      </c>
      <c r="O505" s="96">
        <v>30000</v>
      </c>
      <c r="P505" s="96">
        <v>30000</v>
      </c>
      <c r="Q505" s="96">
        <v>30000</v>
      </c>
      <c r="R505" s="96">
        <v>30000</v>
      </c>
      <c r="S505" s="96">
        <v>25000</v>
      </c>
      <c r="T505" s="96">
        <v>0</v>
      </c>
      <c r="U505" s="96">
        <v>0</v>
      </c>
      <c r="Y505" s="44"/>
      <c r="Z505" s="44"/>
      <c r="AA505" s="170"/>
      <c r="AB505" s="242"/>
      <c r="AC505" s="173"/>
      <c r="AD505" s="177"/>
      <c r="AE505" s="176"/>
      <c r="AF505" s="178"/>
      <c r="AG505" s="84"/>
      <c r="AH505" s="178"/>
      <c r="AI505" s="179"/>
      <c r="AJ505" s="178"/>
      <c r="AK505" s="84"/>
      <c r="AL505" s="178"/>
      <c r="AM505" s="84"/>
      <c r="AN505" s="178"/>
      <c r="AO505" s="84"/>
      <c r="AP505" s="178"/>
      <c r="AQ505" s="84"/>
      <c r="AR505" s="178"/>
      <c r="AS505" s="84"/>
      <c r="AT505" s="178"/>
      <c r="AU505" s="84"/>
      <c r="AV505" s="178"/>
      <c r="AW505" s="84"/>
      <c r="AX505" s="178"/>
      <c r="AY505" s="84"/>
      <c r="AZ505" s="178"/>
      <c r="BA505" s="84"/>
      <c r="BB505" s="178"/>
      <c r="BC505" s="84"/>
      <c r="BD505" s="204">
        <f t="shared" si="107"/>
        <v>0</v>
      </c>
      <c r="BE505" s="175" t="e">
        <f t="shared" si="108"/>
        <v>#DIV/0!</v>
      </c>
      <c r="BH505" s="169"/>
      <c r="BI505" s="169"/>
    </row>
    <row r="506" spans="1:64" ht="47.25" customHeight="1" x14ac:dyDescent="0.25">
      <c r="A506" s="710"/>
      <c r="B506" s="708"/>
      <c r="C506" s="715"/>
      <c r="D506" s="53" t="s">
        <v>209</v>
      </c>
      <c r="E506" s="59" t="s">
        <v>207</v>
      </c>
      <c r="F506" s="403">
        <f t="shared" si="120"/>
        <v>300942</v>
      </c>
      <c r="G506" s="423">
        <v>16700</v>
      </c>
      <c r="H506" s="403">
        <v>8000</v>
      </c>
      <c r="I506" s="403">
        <v>8000</v>
      </c>
      <c r="J506" s="96">
        <v>0</v>
      </c>
      <c r="K506" s="96">
        <v>100000</v>
      </c>
      <c r="L506" s="96">
        <v>100000</v>
      </c>
      <c r="M506" s="96">
        <v>100000</v>
      </c>
      <c r="N506" s="96">
        <v>942</v>
      </c>
      <c r="O506" s="96">
        <v>0</v>
      </c>
      <c r="P506" s="96">
        <v>0</v>
      </c>
      <c r="Q506" s="96">
        <v>0</v>
      </c>
      <c r="R506" s="96">
        <v>0</v>
      </c>
      <c r="S506" s="96">
        <v>0</v>
      </c>
      <c r="T506" s="96">
        <v>0</v>
      </c>
      <c r="U506" s="96">
        <v>0</v>
      </c>
      <c r="Y506" s="44"/>
      <c r="Z506" s="44"/>
      <c r="AA506" s="170"/>
      <c r="AB506" s="242"/>
      <c r="AC506" s="173"/>
      <c r="AD506" s="177"/>
      <c r="AE506" s="176"/>
      <c r="AF506" s="178"/>
      <c r="AG506" s="84"/>
      <c r="AH506" s="178"/>
      <c r="AI506" s="179"/>
      <c r="AJ506" s="178"/>
      <c r="AK506" s="84"/>
      <c r="AL506" s="178"/>
      <c r="AM506" s="84"/>
      <c r="AN506" s="178"/>
      <c r="AO506" s="84"/>
      <c r="AP506" s="178"/>
      <c r="AQ506" s="84"/>
      <c r="AR506" s="178"/>
      <c r="AS506" s="84"/>
      <c r="AT506" s="178"/>
      <c r="AU506" s="84"/>
      <c r="AV506" s="178"/>
      <c r="AW506" s="84"/>
      <c r="AX506" s="178"/>
      <c r="AY506" s="84"/>
      <c r="AZ506" s="178"/>
      <c r="BA506" s="84"/>
      <c r="BB506" s="178"/>
      <c r="BC506" s="84"/>
      <c r="BD506" s="204">
        <f t="shared" si="107"/>
        <v>0</v>
      </c>
      <c r="BE506" s="175" t="e">
        <f t="shared" si="108"/>
        <v>#DIV/0!</v>
      </c>
      <c r="BH506" s="169"/>
      <c r="BI506" s="169"/>
    </row>
    <row r="507" spans="1:64" ht="47.25" customHeight="1" x14ac:dyDescent="0.25">
      <c r="A507" s="710"/>
      <c r="B507" s="708" t="s">
        <v>709</v>
      </c>
      <c r="C507" s="708" t="s">
        <v>485</v>
      </c>
      <c r="D507" s="708" t="s">
        <v>440</v>
      </c>
      <c r="E507" s="708"/>
      <c r="F507" s="403">
        <f t="shared" ref="F507:U507" si="121">F508</f>
        <v>55000</v>
      </c>
      <c r="G507" s="403">
        <f t="shared" si="121"/>
        <v>55000</v>
      </c>
      <c r="H507" s="403">
        <f t="shared" si="121"/>
        <v>55000</v>
      </c>
      <c r="I507" s="403">
        <f t="shared" si="121"/>
        <v>55000</v>
      </c>
      <c r="J507" s="403">
        <f t="shared" si="121"/>
        <v>0</v>
      </c>
      <c r="K507" s="403">
        <f t="shared" si="121"/>
        <v>0</v>
      </c>
      <c r="L507" s="403">
        <f t="shared" si="121"/>
        <v>0</v>
      </c>
      <c r="M507" s="403">
        <f t="shared" si="121"/>
        <v>0</v>
      </c>
      <c r="N507" s="403">
        <f t="shared" si="121"/>
        <v>0</v>
      </c>
      <c r="O507" s="403">
        <f t="shared" si="121"/>
        <v>0</v>
      </c>
      <c r="P507" s="403">
        <f t="shared" si="121"/>
        <v>0</v>
      </c>
      <c r="Q507" s="403">
        <f t="shared" si="121"/>
        <v>0</v>
      </c>
      <c r="R507" s="403">
        <f t="shared" si="121"/>
        <v>55000</v>
      </c>
      <c r="S507" s="403">
        <f t="shared" si="121"/>
        <v>0</v>
      </c>
      <c r="T507" s="403">
        <f t="shared" si="121"/>
        <v>0</v>
      </c>
      <c r="U507" s="403">
        <f t="shared" si="121"/>
        <v>0</v>
      </c>
      <c r="Y507" s="44"/>
      <c r="Z507" s="44"/>
      <c r="AA507" s="170"/>
      <c r="AB507" s="242"/>
      <c r="AC507" s="176">
        <f>+AE507+AF507+AH507+AJ507+AL507+AN507+AP507+AR507+AT507+AV507+AX507+AZ507+BB507</f>
        <v>5000</v>
      </c>
      <c r="AD507" s="177">
        <f>+AG507+AI507+AK507+AM507+AO507+AQ507+AS507+AU507+AW507+AY507+BA507+BC507</f>
        <v>0</v>
      </c>
      <c r="AE507" s="176">
        <v>5000</v>
      </c>
      <c r="AF507" s="178"/>
      <c r="AG507" s="84"/>
      <c r="AH507" s="178"/>
      <c r="AI507" s="179"/>
      <c r="AJ507" s="178"/>
      <c r="AK507" s="84"/>
      <c r="AL507" s="178"/>
      <c r="AM507" s="84"/>
      <c r="AN507" s="178"/>
      <c r="AO507" s="84"/>
      <c r="AP507" s="178"/>
      <c r="AQ507" s="84"/>
      <c r="AR507" s="178"/>
      <c r="AS507" s="84"/>
      <c r="AT507" s="178"/>
      <c r="AU507" s="84"/>
      <c r="AV507" s="178"/>
      <c r="AW507" s="84"/>
      <c r="AX507" s="178"/>
      <c r="AY507" s="84"/>
      <c r="AZ507" s="178"/>
      <c r="BA507" s="84"/>
      <c r="BB507" s="178"/>
      <c r="BC507" s="84"/>
      <c r="BD507" s="204">
        <f t="shared" si="107"/>
        <v>0</v>
      </c>
      <c r="BE507" s="175">
        <f t="shared" si="108"/>
        <v>0</v>
      </c>
      <c r="BH507" s="181">
        <f>+BK507-AC507</f>
        <v>-5000</v>
      </c>
      <c r="BI507" s="181">
        <f>+BL507-AD507</f>
        <v>0</v>
      </c>
      <c r="BJ507" s="208"/>
      <c r="BK507" s="181"/>
      <c r="BL507" s="181"/>
    </row>
    <row r="508" spans="1:64" ht="45" customHeight="1" x14ac:dyDescent="0.25">
      <c r="A508" s="711"/>
      <c r="B508" s="708"/>
      <c r="C508" s="708"/>
      <c r="D508" s="53" t="s">
        <v>564</v>
      </c>
      <c r="E508" s="88" t="s">
        <v>486</v>
      </c>
      <c r="F508" s="403">
        <f>SUM(J508:U508)</f>
        <v>55000</v>
      </c>
      <c r="G508" s="423">
        <v>55000</v>
      </c>
      <c r="H508" s="403">
        <v>55000</v>
      </c>
      <c r="I508" s="403">
        <v>55000</v>
      </c>
      <c r="J508" s="96">
        <v>0</v>
      </c>
      <c r="K508" s="96">
        <v>0</v>
      </c>
      <c r="L508" s="96">
        <v>0</v>
      </c>
      <c r="M508" s="96">
        <v>0</v>
      </c>
      <c r="N508" s="96">
        <v>0</v>
      </c>
      <c r="O508" s="96">
        <v>0</v>
      </c>
      <c r="P508" s="96">
        <v>0</v>
      </c>
      <c r="Q508" s="96">
        <v>0</v>
      </c>
      <c r="R508" s="96">
        <v>55000</v>
      </c>
      <c r="S508" s="96">
        <v>0</v>
      </c>
      <c r="T508" s="96">
        <v>0</v>
      </c>
      <c r="U508" s="96">
        <v>0</v>
      </c>
      <c r="AA508" s="170"/>
      <c r="AB508" s="242"/>
      <c r="AC508" s="173"/>
      <c r="AD508" s="177"/>
      <c r="AE508" s="176"/>
      <c r="AF508" s="178"/>
      <c r="AG508" s="84"/>
      <c r="AH508" s="178"/>
      <c r="AI508" s="179"/>
      <c r="AJ508" s="178"/>
      <c r="AK508" s="84"/>
      <c r="AL508" s="178"/>
      <c r="AM508" s="84"/>
      <c r="AN508" s="178"/>
      <c r="AO508" s="84"/>
      <c r="AP508" s="178"/>
      <c r="AQ508" s="84"/>
      <c r="AR508" s="178"/>
      <c r="AS508" s="84"/>
      <c r="AT508" s="178"/>
      <c r="AU508" s="84"/>
      <c r="AV508" s="178"/>
      <c r="AW508" s="84"/>
      <c r="AX508" s="178"/>
      <c r="AY508" s="84"/>
      <c r="AZ508" s="178"/>
      <c r="BA508" s="84"/>
      <c r="BB508" s="178"/>
      <c r="BC508" s="84"/>
      <c r="BD508" s="204">
        <f t="shared" si="107"/>
        <v>0</v>
      </c>
      <c r="BE508" s="175" t="e">
        <f t="shared" si="108"/>
        <v>#DIV/0!</v>
      </c>
      <c r="BH508" s="169"/>
      <c r="BI508" s="169"/>
    </row>
    <row r="509" spans="1:64" ht="60" customHeight="1" x14ac:dyDescent="0.25">
      <c r="A509" s="709" t="s">
        <v>97</v>
      </c>
      <c r="B509" s="702" t="s">
        <v>734</v>
      </c>
      <c r="C509" s="715" t="s">
        <v>735</v>
      </c>
      <c r="D509" s="708" t="s">
        <v>440</v>
      </c>
      <c r="E509" s="708"/>
      <c r="F509" s="403">
        <f>SUM(F510:F510)</f>
        <v>48570</v>
      </c>
      <c r="G509" s="403">
        <f t="shared" ref="G509:U511" si="122">SUM(G510:G510)</f>
        <v>3000</v>
      </c>
      <c r="H509" s="403">
        <f t="shared" si="122"/>
        <v>8166</v>
      </c>
      <c r="I509" s="403">
        <f t="shared" si="122"/>
        <v>8166</v>
      </c>
      <c r="J509" s="403">
        <f t="shared" si="122"/>
        <v>4047</v>
      </c>
      <c r="K509" s="403">
        <f t="shared" si="122"/>
        <v>4047</v>
      </c>
      <c r="L509" s="403">
        <f t="shared" si="122"/>
        <v>4047</v>
      </c>
      <c r="M509" s="403">
        <f t="shared" si="122"/>
        <v>4047</v>
      </c>
      <c r="N509" s="403">
        <f t="shared" si="122"/>
        <v>4047</v>
      </c>
      <c r="O509" s="403">
        <f t="shared" si="122"/>
        <v>4047</v>
      </c>
      <c r="P509" s="403">
        <f t="shared" si="122"/>
        <v>4048</v>
      </c>
      <c r="Q509" s="403">
        <f t="shared" si="122"/>
        <v>4048</v>
      </c>
      <c r="R509" s="403">
        <f t="shared" si="122"/>
        <v>4048</v>
      </c>
      <c r="S509" s="403">
        <f t="shared" si="122"/>
        <v>4048</v>
      </c>
      <c r="T509" s="403">
        <f t="shared" si="122"/>
        <v>4048</v>
      </c>
      <c r="U509" s="403">
        <f t="shared" si="122"/>
        <v>4048</v>
      </c>
      <c r="AC509" s="176">
        <f>+AE509+AF509+AH509+AJ509+AL509+AN509+AP509+AR509+AT509+AV509+AX509+AZ509+BB509</f>
        <v>2000</v>
      </c>
      <c r="AD509" s="177">
        <f>+AG509+AI509+AK509+AM509+AO509+AQ509+AS509+AU509+AW509+AY509+BA509+BC509</f>
        <v>0</v>
      </c>
      <c r="AE509" s="176">
        <v>2000</v>
      </c>
      <c r="AF509" s="178"/>
      <c r="AG509" s="84"/>
      <c r="AH509" s="178"/>
      <c r="AI509" s="179"/>
      <c r="AJ509" s="178"/>
      <c r="AK509" s="84"/>
      <c r="AL509" s="178"/>
      <c r="AM509" s="84"/>
      <c r="AN509" s="178"/>
      <c r="AO509" s="84"/>
      <c r="AP509" s="178"/>
      <c r="AQ509" s="84"/>
      <c r="AR509" s="178"/>
      <c r="AS509" s="84"/>
      <c r="AT509" s="178"/>
      <c r="AU509" s="84"/>
      <c r="AV509" s="178"/>
      <c r="AW509" s="84"/>
      <c r="AX509" s="178"/>
      <c r="AY509" s="84"/>
      <c r="AZ509" s="178"/>
      <c r="BA509" s="84"/>
      <c r="BB509" s="178"/>
      <c r="BC509" s="84"/>
      <c r="BD509" s="204">
        <f t="shared" si="107"/>
        <v>0</v>
      </c>
      <c r="BE509" s="175">
        <f t="shared" si="108"/>
        <v>0</v>
      </c>
      <c r="BH509" s="181">
        <f>+BK509-AC509</f>
        <v>-2000</v>
      </c>
      <c r="BI509" s="181">
        <f>+BL509-AD509</f>
        <v>0</v>
      </c>
      <c r="BJ509" s="208"/>
      <c r="BK509" s="181"/>
      <c r="BL509" s="181"/>
    </row>
    <row r="510" spans="1:64" ht="124.5" customHeight="1" x14ac:dyDescent="0.25">
      <c r="A510" s="710"/>
      <c r="B510" s="703"/>
      <c r="C510" s="715"/>
      <c r="D510" s="53" t="s">
        <v>487</v>
      </c>
      <c r="E510" s="59" t="s">
        <v>202</v>
      </c>
      <c r="F510" s="403">
        <f>SUM(J510:U510)</f>
        <v>48570</v>
      </c>
      <c r="G510" s="423">
        <v>3000</v>
      </c>
      <c r="H510" s="403">
        <v>8166</v>
      </c>
      <c r="I510" s="403">
        <v>8166</v>
      </c>
      <c r="J510" s="96">
        <v>4047</v>
      </c>
      <c r="K510" s="96">
        <v>4047</v>
      </c>
      <c r="L510" s="96">
        <v>4047</v>
      </c>
      <c r="M510" s="96">
        <v>4047</v>
      </c>
      <c r="N510" s="96">
        <v>4047</v>
      </c>
      <c r="O510" s="96">
        <v>4047</v>
      </c>
      <c r="P510" s="96">
        <v>4048</v>
      </c>
      <c r="Q510" s="96">
        <v>4048</v>
      </c>
      <c r="R510" s="96">
        <v>4048</v>
      </c>
      <c r="S510" s="96">
        <v>4048</v>
      </c>
      <c r="T510" s="96">
        <v>4048</v>
      </c>
      <c r="U510" s="96">
        <v>4048</v>
      </c>
      <c r="AC510" s="173"/>
      <c r="AD510" s="177"/>
      <c r="AE510" s="176"/>
      <c r="AF510" s="178"/>
      <c r="AG510" s="84"/>
      <c r="AH510" s="178"/>
      <c r="AI510" s="179"/>
      <c r="AJ510" s="178"/>
      <c r="AK510" s="84"/>
      <c r="AL510" s="178"/>
      <c r="AM510" s="84"/>
      <c r="AN510" s="178"/>
      <c r="AO510" s="84"/>
      <c r="AP510" s="178"/>
      <c r="AQ510" s="84"/>
      <c r="AR510" s="178"/>
      <c r="AS510" s="84"/>
      <c r="AT510" s="178"/>
      <c r="AU510" s="84"/>
      <c r="AV510" s="178"/>
      <c r="AW510" s="84"/>
      <c r="AX510" s="178"/>
      <c r="AY510" s="84"/>
      <c r="AZ510" s="178"/>
      <c r="BA510" s="84"/>
      <c r="BB510" s="178"/>
      <c r="BC510" s="84"/>
      <c r="BD510" s="204">
        <f t="shared" si="107"/>
        <v>0</v>
      </c>
      <c r="BE510" s="175" t="e">
        <f t="shared" si="108"/>
        <v>#DIV/0!</v>
      </c>
      <c r="BH510" s="169"/>
      <c r="BI510" s="169"/>
    </row>
    <row r="511" spans="1:64" ht="54.75" customHeight="1" x14ac:dyDescent="0.25">
      <c r="A511" s="710"/>
      <c r="B511" s="703"/>
      <c r="C511" s="712" t="s">
        <v>943</v>
      </c>
      <c r="D511" s="708" t="s">
        <v>440</v>
      </c>
      <c r="E511" s="708"/>
      <c r="F511" s="403">
        <f t="shared" ref="F511:F512" si="123">SUM(J511:U511)</f>
        <v>2644</v>
      </c>
      <c r="G511" s="423"/>
      <c r="H511" s="403"/>
      <c r="I511" s="403"/>
      <c r="J511" s="403">
        <f t="shared" si="122"/>
        <v>220</v>
      </c>
      <c r="K511" s="403">
        <f t="shared" si="122"/>
        <v>220</v>
      </c>
      <c r="L511" s="403">
        <f t="shared" si="122"/>
        <v>220</v>
      </c>
      <c r="M511" s="403">
        <f t="shared" si="122"/>
        <v>221</v>
      </c>
      <c r="N511" s="403">
        <f t="shared" si="122"/>
        <v>221</v>
      </c>
      <c r="O511" s="403">
        <f t="shared" si="122"/>
        <v>221</v>
      </c>
      <c r="P511" s="403">
        <f t="shared" si="122"/>
        <v>221</v>
      </c>
      <c r="Q511" s="403">
        <f t="shared" si="122"/>
        <v>220</v>
      </c>
      <c r="R511" s="403">
        <f t="shared" si="122"/>
        <v>220</v>
      </c>
      <c r="S511" s="403">
        <f t="shared" si="122"/>
        <v>220</v>
      </c>
      <c r="T511" s="403">
        <f t="shared" si="122"/>
        <v>220</v>
      </c>
      <c r="U511" s="403">
        <f t="shared" si="122"/>
        <v>220</v>
      </c>
      <c r="AC511" s="173"/>
      <c r="AD511" s="177"/>
      <c r="AE511" s="176"/>
      <c r="AF511" s="178"/>
      <c r="AG511" s="84"/>
      <c r="AH511" s="178"/>
      <c r="AI511" s="179"/>
      <c r="AJ511" s="178"/>
      <c r="AK511" s="84"/>
      <c r="AL511" s="178"/>
      <c r="AM511" s="84"/>
      <c r="AN511" s="178"/>
      <c r="AO511" s="84"/>
      <c r="AP511" s="178"/>
      <c r="AQ511" s="84"/>
      <c r="AR511" s="178"/>
      <c r="AS511" s="84"/>
      <c r="AT511" s="178"/>
      <c r="AU511" s="84"/>
      <c r="AV511" s="178"/>
      <c r="AW511" s="84"/>
      <c r="AX511" s="178"/>
      <c r="AY511" s="84"/>
      <c r="AZ511" s="178"/>
      <c r="BA511" s="84"/>
      <c r="BB511" s="178"/>
      <c r="BC511" s="84"/>
      <c r="BD511" s="204"/>
      <c r="BE511" s="175"/>
      <c r="BH511" s="169"/>
      <c r="BI511" s="169"/>
    </row>
    <row r="512" spans="1:64" ht="81.75" customHeight="1" x14ac:dyDescent="0.25">
      <c r="A512" s="711"/>
      <c r="B512" s="704"/>
      <c r="C512" s="712"/>
      <c r="D512" s="53" t="s">
        <v>944</v>
      </c>
      <c r="E512" s="59" t="s">
        <v>202</v>
      </c>
      <c r="F512" s="403">
        <f t="shared" si="123"/>
        <v>2644</v>
      </c>
      <c r="G512" s="423"/>
      <c r="H512" s="403"/>
      <c r="I512" s="403"/>
      <c r="J512" s="96">
        <v>220</v>
      </c>
      <c r="K512" s="96">
        <v>220</v>
      </c>
      <c r="L512" s="96">
        <v>220</v>
      </c>
      <c r="M512" s="96">
        <v>221</v>
      </c>
      <c r="N512" s="96">
        <v>221</v>
      </c>
      <c r="O512" s="96">
        <v>221</v>
      </c>
      <c r="P512" s="96">
        <v>221</v>
      </c>
      <c r="Q512" s="96">
        <v>220</v>
      </c>
      <c r="R512" s="96">
        <v>220</v>
      </c>
      <c r="S512" s="96">
        <v>220</v>
      </c>
      <c r="T512" s="96">
        <v>220</v>
      </c>
      <c r="U512" s="96">
        <v>220</v>
      </c>
      <c r="AC512" s="173"/>
      <c r="AD512" s="177"/>
      <c r="AE512" s="176"/>
      <c r="AF512" s="178"/>
      <c r="AG512" s="84"/>
      <c r="AH512" s="178"/>
      <c r="AI512" s="179"/>
      <c r="AJ512" s="178"/>
      <c r="AK512" s="84"/>
      <c r="AL512" s="178"/>
      <c r="AM512" s="84"/>
      <c r="AN512" s="178"/>
      <c r="AO512" s="84"/>
      <c r="AP512" s="178"/>
      <c r="AQ512" s="84"/>
      <c r="AR512" s="178"/>
      <c r="AS512" s="84"/>
      <c r="AT512" s="178"/>
      <c r="AU512" s="84"/>
      <c r="AV512" s="178"/>
      <c r="AW512" s="84"/>
      <c r="AX512" s="178"/>
      <c r="AY512" s="84"/>
      <c r="AZ512" s="178"/>
      <c r="BA512" s="84"/>
      <c r="BB512" s="178"/>
      <c r="BC512" s="84"/>
      <c r="BD512" s="204"/>
      <c r="BE512" s="175"/>
      <c r="BH512" s="169"/>
      <c r="BI512" s="169"/>
    </row>
    <row r="513" spans="1:64" ht="73.5" customHeight="1" x14ac:dyDescent="0.25">
      <c r="A513" s="709" t="s">
        <v>134</v>
      </c>
      <c r="B513" s="702" t="s">
        <v>767</v>
      </c>
      <c r="C513" s="702" t="s">
        <v>768</v>
      </c>
      <c r="D513" s="708" t="s">
        <v>440</v>
      </c>
      <c r="E513" s="708"/>
      <c r="F513" s="403">
        <f t="shared" ref="F513:U513" si="124">+F514</f>
        <v>522</v>
      </c>
      <c r="G513" s="403">
        <f t="shared" si="124"/>
        <v>40</v>
      </c>
      <c r="H513" s="403">
        <f t="shared" si="124"/>
        <v>40</v>
      </c>
      <c r="I513" s="403">
        <f t="shared" si="124"/>
        <v>40</v>
      </c>
      <c r="J513" s="403">
        <f t="shared" si="124"/>
        <v>43</v>
      </c>
      <c r="K513" s="403">
        <f t="shared" si="124"/>
        <v>43</v>
      </c>
      <c r="L513" s="403">
        <f t="shared" si="124"/>
        <v>43</v>
      </c>
      <c r="M513" s="403">
        <f t="shared" si="124"/>
        <v>43</v>
      </c>
      <c r="N513" s="403">
        <f t="shared" si="124"/>
        <v>43</v>
      </c>
      <c r="O513" s="403">
        <f t="shared" si="124"/>
        <v>43</v>
      </c>
      <c r="P513" s="403">
        <f t="shared" si="124"/>
        <v>44</v>
      </c>
      <c r="Q513" s="403">
        <f t="shared" si="124"/>
        <v>44</v>
      </c>
      <c r="R513" s="403">
        <f t="shared" si="124"/>
        <v>44</v>
      </c>
      <c r="S513" s="403">
        <f t="shared" si="124"/>
        <v>44</v>
      </c>
      <c r="T513" s="403">
        <f t="shared" si="124"/>
        <v>44</v>
      </c>
      <c r="U513" s="403">
        <f t="shared" si="124"/>
        <v>44</v>
      </c>
      <c r="AC513" s="176">
        <f>+AE513+AF513+AH513+AJ513+AL513+AN513+AP513+AR513+AT513+AV513+AX513+AZ513+BB513</f>
        <v>1500</v>
      </c>
      <c r="AD513" s="177">
        <f>+AG513+AI513+AK513+AM513+AO513+AQ513+AS513+AU513+AW513+AY513+BA513+BC513</f>
        <v>0</v>
      </c>
      <c r="AE513" s="176">
        <v>1500</v>
      </c>
      <c r="AF513" s="178"/>
      <c r="AG513" s="84"/>
      <c r="AH513" s="178"/>
      <c r="AI513" s="179"/>
      <c r="AJ513" s="178"/>
      <c r="AK513" s="84"/>
      <c r="AL513" s="178"/>
      <c r="AM513" s="84"/>
      <c r="AN513" s="178"/>
      <c r="AO513" s="84"/>
      <c r="AP513" s="178"/>
      <c r="AQ513" s="84"/>
      <c r="AR513" s="178"/>
      <c r="AS513" s="84"/>
      <c r="AT513" s="178"/>
      <c r="AU513" s="84"/>
      <c r="AV513" s="178"/>
      <c r="AW513" s="84"/>
      <c r="AX513" s="178"/>
      <c r="AY513" s="84"/>
      <c r="AZ513" s="178"/>
      <c r="BA513" s="84"/>
      <c r="BB513" s="178"/>
      <c r="BC513" s="84"/>
      <c r="BD513" s="204">
        <f t="shared" si="107"/>
        <v>0</v>
      </c>
      <c r="BE513" s="175">
        <f t="shared" si="108"/>
        <v>0</v>
      </c>
      <c r="BH513" s="181">
        <f>+BK513-AC513</f>
        <v>-1500</v>
      </c>
      <c r="BI513" s="181">
        <f>+BL513-AD513</f>
        <v>0</v>
      </c>
      <c r="BJ513" s="208"/>
      <c r="BK513" s="181"/>
      <c r="BL513" s="181"/>
    </row>
    <row r="514" spans="1:64" ht="73.5" customHeight="1" x14ac:dyDescent="0.25">
      <c r="A514" s="710"/>
      <c r="B514" s="703"/>
      <c r="C514" s="703"/>
      <c r="D514" s="376" t="s">
        <v>866</v>
      </c>
      <c r="E514" s="378" t="s">
        <v>129</v>
      </c>
      <c r="F514" s="403">
        <f>SUM(J514:U514)</f>
        <v>522</v>
      </c>
      <c r="G514" s="407">
        <v>40</v>
      </c>
      <c r="H514" s="407">
        <v>40</v>
      </c>
      <c r="I514" s="407">
        <v>40</v>
      </c>
      <c r="J514" s="348">
        <v>43</v>
      </c>
      <c r="K514" s="348">
        <v>43</v>
      </c>
      <c r="L514" s="348">
        <v>43</v>
      </c>
      <c r="M514" s="348">
        <v>43</v>
      </c>
      <c r="N514" s="348">
        <v>43</v>
      </c>
      <c r="O514" s="348">
        <v>43</v>
      </c>
      <c r="P514" s="348">
        <v>44</v>
      </c>
      <c r="Q514" s="348">
        <v>44</v>
      </c>
      <c r="R514" s="348">
        <v>44</v>
      </c>
      <c r="S514" s="348">
        <v>44</v>
      </c>
      <c r="T514" s="348">
        <v>44</v>
      </c>
      <c r="U514" s="348">
        <v>44</v>
      </c>
      <c r="AC514" s="173"/>
      <c r="AD514" s="177"/>
      <c r="AE514" s="176"/>
      <c r="AF514" s="178"/>
      <c r="AG514" s="84"/>
      <c r="AH514" s="178"/>
      <c r="AI514" s="179"/>
      <c r="AJ514" s="178"/>
      <c r="AK514" s="84"/>
      <c r="AL514" s="178"/>
      <c r="AM514" s="84"/>
      <c r="AN514" s="178"/>
      <c r="AO514" s="84"/>
      <c r="AP514" s="178"/>
      <c r="AQ514" s="84"/>
      <c r="AR514" s="178"/>
      <c r="AS514" s="84"/>
      <c r="AT514" s="178"/>
      <c r="AU514" s="84"/>
      <c r="AV514" s="178"/>
      <c r="AW514" s="84"/>
      <c r="AX514" s="178"/>
      <c r="AY514" s="84"/>
      <c r="AZ514" s="178"/>
      <c r="BA514" s="84"/>
      <c r="BB514" s="178"/>
      <c r="BC514" s="84"/>
      <c r="BD514" s="204">
        <f t="shared" si="107"/>
        <v>0</v>
      </c>
      <c r="BE514" s="175" t="e">
        <f t="shared" si="108"/>
        <v>#DIV/0!</v>
      </c>
      <c r="BH514" s="169"/>
      <c r="BI514" s="169"/>
    </row>
    <row r="515" spans="1:64" ht="73.5" customHeight="1" x14ac:dyDescent="0.25">
      <c r="A515" s="416"/>
      <c r="B515" s="704"/>
      <c r="C515" s="704"/>
      <c r="D515" s="376" t="s">
        <v>867</v>
      </c>
      <c r="E515" s="378" t="s">
        <v>435</v>
      </c>
      <c r="F515" s="403">
        <f>SUM(J515:U515)</f>
        <v>15206</v>
      </c>
      <c r="G515" s="408">
        <v>3000</v>
      </c>
      <c r="H515" s="408">
        <v>3000</v>
      </c>
      <c r="I515" s="408">
        <v>3000</v>
      </c>
      <c r="J515" s="348">
        <v>1267</v>
      </c>
      <c r="K515" s="348">
        <v>1267</v>
      </c>
      <c r="L515" s="348">
        <v>1267</v>
      </c>
      <c r="M515" s="348">
        <v>1267</v>
      </c>
      <c r="N515" s="348">
        <v>1267</v>
      </c>
      <c r="O515" s="348">
        <v>1268</v>
      </c>
      <c r="P515" s="348">
        <v>1268</v>
      </c>
      <c r="Q515" s="348">
        <v>1267</v>
      </c>
      <c r="R515" s="348">
        <v>1267</v>
      </c>
      <c r="S515" s="348">
        <v>1267</v>
      </c>
      <c r="T515" s="348">
        <v>1267</v>
      </c>
      <c r="U515" s="348">
        <v>1267</v>
      </c>
      <c r="AC515" s="173"/>
      <c r="AD515" s="177"/>
      <c r="AE515" s="176"/>
      <c r="AF515" s="178"/>
      <c r="AG515" s="84"/>
      <c r="AH515" s="178"/>
      <c r="AI515" s="179"/>
      <c r="AJ515" s="178"/>
      <c r="AK515" s="84"/>
      <c r="AL515" s="178"/>
      <c r="AM515" s="84"/>
      <c r="AN515" s="178"/>
      <c r="AO515" s="84"/>
      <c r="AP515" s="178"/>
      <c r="AQ515" s="84"/>
      <c r="AR515" s="178"/>
      <c r="AS515" s="84"/>
      <c r="AT515" s="178"/>
      <c r="AU515" s="84"/>
      <c r="AV515" s="178"/>
      <c r="AW515" s="84"/>
      <c r="AX515" s="178"/>
      <c r="AY515" s="84"/>
      <c r="AZ515" s="178"/>
      <c r="BA515" s="84"/>
      <c r="BB515" s="178"/>
      <c r="BC515" s="84"/>
      <c r="BD515" s="204"/>
      <c r="BE515" s="175"/>
      <c r="BH515" s="169"/>
      <c r="BI515" s="169"/>
    </row>
    <row r="516" spans="1:64" ht="47.25" customHeight="1" x14ac:dyDescent="0.25">
      <c r="A516" s="709" t="s">
        <v>145</v>
      </c>
      <c r="B516" s="708" t="s">
        <v>780</v>
      </c>
      <c r="C516" s="728" t="s">
        <v>781</v>
      </c>
      <c r="D516" s="708" t="s">
        <v>440</v>
      </c>
      <c r="E516" s="708"/>
      <c r="F516" s="403">
        <f>SUM(F517:F517)</f>
        <v>60</v>
      </c>
      <c r="G516" s="403">
        <f t="shared" ref="G516:U516" si="125">SUM(G517:G517)</f>
        <v>60</v>
      </c>
      <c r="H516" s="403">
        <f t="shared" si="125"/>
        <v>60</v>
      </c>
      <c r="I516" s="403">
        <f t="shared" si="125"/>
        <v>60</v>
      </c>
      <c r="J516" s="403">
        <f t="shared" si="125"/>
        <v>5</v>
      </c>
      <c r="K516" s="403">
        <f t="shared" si="125"/>
        <v>5</v>
      </c>
      <c r="L516" s="403">
        <f t="shared" si="125"/>
        <v>5</v>
      </c>
      <c r="M516" s="403">
        <f t="shared" si="125"/>
        <v>5</v>
      </c>
      <c r="N516" s="403">
        <f t="shared" si="125"/>
        <v>5</v>
      </c>
      <c r="O516" s="403">
        <f t="shared" si="125"/>
        <v>5</v>
      </c>
      <c r="P516" s="403">
        <f t="shared" si="125"/>
        <v>5</v>
      </c>
      <c r="Q516" s="403">
        <f t="shared" si="125"/>
        <v>5</v>
      </c>
      <c r="R516" s="403">
        <f t="shared" si="125"/>
        <v>5</v>
      </c>
      <c r="S516" s="403">
        <f t="shared" si="125"/>
        <v>5</v>
      </c>
      <c r="T516" s="403">
        <f t="shared" si="125"/>
        <v>5</v>
      </c>
      <c r="U516" s="403">
        <f t="shared" si="125"/>
        <v>5</v>
      </c>
      <c r="AC516" s="176">
        <f>+AE516+AF516+AH516+AJ516+AL516+AN516+AP516+AR516+AT516+AV516+AX516+AZ516+BB516</f>
        <v>1500</v>
      </c>
      <c r="AD516" s="177">
        <f>+AG516+AI516+AK516+AM516+AO516+AQ516+AS516+AU516+AW516+AY516+BA516+BC516</f>
        <v>0</v>
      </c>
      <c r="AE516" s="176">
        <v>1500</v>
      </c>
      <c r="AF516" s="178"/>
      <c r="AG516" s="84"/>
      <c r="AH516" s="178"/>
      <c r="AI516" s="179"/>
      <c r="AJ516" s="178"/>
      <c r="AK516" s="84"/>
      <c r="AL516" s="178"/>
      <c r="AM516" s="84"/>
      <c r="AN516" s="178"/>
      <c r="AO516" s="84"/>
      <c r="AP516" s="178"/>
      <c r="AQ516" s="84"/>
      <c r="AR516" s="178"/>
      <c r="AS516" s="84"/>
      <c r="AT516" s="178"/>
      <c r="AU516" s="84"/>
      <c r="AV516" s="178"/>
      <c r="AW516" s="84"/>
      <c r="AX516" s="178"/>
      <c r="AY516" s="84"/>
      <c r="AZ516" s="178"/>
      <c r="BA516" s="84"/>
      <c r="BB516" s="178"/>
      <c r="BC516" s="84"/>
      <c r="BD516" s="204">
        <f t="shared" si="107"/>
        <v>0</v>
      </c>
      <c r="BE516" s="175">
        <f t="shared" si="108"/>
        <v>0</v>
      </c>
      <c r="BH516" s="181">
        <f>+BK516-AC516</f>
        <v>-1500</v>
      </c>
      <c r="BI516" s="181">
        <f>+BL516-AD516</f>
        <v>0</v>
      </c>
      <c r="BJ516" s="208"/>
      <c r="BK516" s="181"/>
      <c r="BL516" s="181"/>
    </row>
    <row r="517" spans="1:64" ht="45.75" customHeight="1" x14ac:dyDescent="0.25">
      <c r="A517" s="710"/>
      <c r="B517" s="708"/>
      <c r="C517" s="728"/>
      <c r="D517" s="68" t="s">
        <v>573</v>
      </c>
      <c r="E517" s="59" t="s">
        <v>202</v>
      </c>
      <c r="F517" s="403">
        <f>SUM(J517:U517)</f>
        <v>60</v>
      </c>
      <c r="G517" s="428">
        <v>60</v>
      </c>
      <c r="H517" s="405">
        <v>60</v>
      </c>
      <c r="I517" s="405">
        <v>60</v>
      </c>
      <c r="J517" s="96">
        <v>5</v>
      </c>
      <c r="K517" s="96">
        <v>5</v>
      </c>
      <c r="L517" s="96">
        <v>5</v>
      </c>
      <c r="M517" s="96">
        <v>5</v>
      </c>
      <c r="N517" s="96">
        <v>5</v>
      </c>
      <c r="O517" s="96">
        <v>5</v>
      </c>
      <c r="P517" s="96">
        <v>5</v>
      </c>
      <c r="Q517" s="96">
        <v>5</v>
      </c>
      <c r="R517" s="96">
        <v>5</v>
      </c>
      <c r="S517" s="96">
        <v>5</v>
      </c>
      <c r="T517" s="96">
        <v>5</v>
      </c>
      <c r="U517" s="96">
        <v>5</v>
      </c>
      <c r="AC517" s="173"/>
      <c r="AD517" s="177"/>
      <c r="AE517" s="176"/>
      <c r="AF517" s="178"/>
      <c r="AG517" s="84"/>
      <c r="AH517" s="178"/>
      <c r="AI517" s="179"/>
      <c r="AJ517" s="178"/>
      <c r="AK517" s="84"/>
      <c r="AL517" s="178"/>
      <c r="AM517" s="84"/>
      <c r="AN517" s="178"/>
      <c r="AO517" s="84"/>
      <c r="AP517" s="178"/>
      <c r="AQ517" s="84"/>
      <c r="AR517" s="178"/>
      <c r="AS517" s="84"/>
      <c r="AT517" s="178"/>
      <c r="AU517" s="84"/>
      <c r="AV517" s="178"/>
      <c r="AW517" s="84"/>
      <c r="AX517" s="178"/>
      <c r="AY517" s="84"/>
      <c r="AZ517" s="178"/>
      <c r="BA517" s="84"/>
      <c r="BB517" s="178"/>
      <c r="BC517" s="84"/>
      <c r="BD517" s="204">
        <f t="shared" si="107"/>
        <v>0</v>
      </c>
      <c r="BE517" s="175" t="e">
        <f t="shared" si="108"/>
        <v>#DIV/0!</v>
      </c>
      <c r="BH517" s="169"/>
      <c r="BI517" s="169"/>
    </row>
    <row r="518" spans="1:64" ht="45.75" customHeight="1" x14ac:dyDescent="0.25">
      <c r="A518" s="710" t="s">
        <v>150</v>
      </c>
      <c r="B518" s="702" t="s">
        <v>797</v>
      </c>
      <c r="C518" s="723" t="s">
        <v>851</v>
      </c>
      <c r="D518" s="729"/>
      <c r="E518" s="730"/>
      <c r="F518" s="421">
        <f>+F519+F521</f>
        <v>10747</v>
      </c>
      <c r="G518" s="421">
        <f t="shared" ref="G518:U518" si="126">+G519+G521</f>
        <v>10747</v>
      </c>
      <c r="H518" s="421">
        <f t="shared" si="126"/>
        <v>10747</v>
      </c>
      <c r="I518" s="421">
        <f t="shared" si="126"/>
        <v>10747</v>
      </c>
      <c r="J518" s="421">
        <f t="shared" si="126"/>
        <v>895</v>
      </c>
      <c r="K518" s="421">
        <f t="shared" si="126"/>
        <v>895</v>
      </c>
      <c r="L518" s="421">
        <f t="shared" si="126"/>
        <v>895</v>
      </c>
      <c r="M518" s="421">
        <f t="shared" si="126"/>
        <v>895</v>
      </c>
      <c r="N518" s="421">
        <f t="shared" si="126"/>
        <v>895</v>
      </c>
      <c r="O518" s="421">
        <f t="shared" si="126"/>
        <v>896</v>
      </c>
      <c r="P518" s="421">
        <f t="shared" si="126"/>
        <v>896</v>
      </c>
      <c r="Q518" s="421">
        <f t="shared" si="126"/>
        <v>896</v>
      </c>
      <c r="R518" s="421">
        <f t="shared" si="126"/>
        <v>896</v>
      </c>
      <c r="S518" s="421">
        <f t="shared" si="126"/>
        <v>896</v>
      </c>
      <c r="T518" s="421">
        <f t="shared" si="126"/>
        <v>896</v>
      </c>
      <c r="U518" s="421">
        <f t="shared" si="126"/>
        <v>896</v>
      </c>
      <c r="AC518" s="173"/>
      <c r="AD518" s="177"/>
      <c r="AE518" s="176"/>
      <c r="AF518" s="178"/>
      <c r="AG518" s="84"/>
      <c r="AH518" s="178"/>
      <c r="AI518" s="179"/>
      <c r="AJ518" s="178"/>
      <c r="AK518" s="84"/>
      <c r="AL518" s="178"/>
      <c r="AM518" s="84"/>
      <c r="AN518" s="178"/>
      <c r="AO518" s="84"/>
      <c r="AP518" s="178"/>
      <c r="AQ518" s="84"/>
      <c r="AR518" s="178"/>
      <c r="AS518" s="84"/>
      <c r="AT518" s="178"/>
      <c r="AU518" s="84"/>
      <c r="AV518" s="178"/>
      <c r="AW518" s="84"/>
      <c r="AX518" s="178"/>
      <c r="AY518" s="84"/>
      <c r="AZ518" s="178"/>
      <c r="BA518" s="84"/>
      <c r="BB518" s="178"/>
      <c r="BC518" s="84"/>
      <c r="BD518" s="204"/>
      <c r="BE518" s="175"/>
      <c r="BH518" s="169"/>
      <c r="BI518" s="169"/>
    </row>
    <row r="519" spans="1:64" ht="39.75" customHeight="1" x14ac:dyDescent="0.25">
      <c r="A519" s="710"/>
      <c r="B519" s="703"/>
      <c r="C519" s="731" t="s">
        <v>798</v>
      </c>
      <c r="D519" s="708" t="s">
        <v>440</v>
      </c>
      <c r="E519" s="708"/>
      <c r="F519" s="403">
        <f t="shared" ref="F519:U521" si="127">SUM(F520)</f>
        <v>10735</v>
      </c>
      <c r="G519" s="403">
        <f t="shared" si="127"/>
        <v>10735</v>
      </c>
      <c r="H519" s="403">
        <f t="shared" si="127"/>
        <v>10735</v>
      </c>
      <c r="I519" s="403">
        <f t="shared" si="127"/>
        <v>10735</v>
      </c>
      <c r="J519" s="403">
        <f t="shared" si="127"/>
        <v>894</v>
      </c>
      <c r="K519" s="403">
        <f t="shared" si="127"/>
        <v>894</v>
      </c>
      <c r="L519" s="403">
        <f t="shared" si="127"/>
        <v>894</v>
      </c>
      <c r="M519" s="403">
        <f t="shared" si="127"/>
        <v>894</v>
      </c>
      <c r="N519" s="403">
        <f t="shared" si="127"/>
        <v>894</v>
      </c>
      <c r="O519" s="403">
        <f t="shared" si="127"/>
        <v>895</v>
      </c>
      <c r="P519" s="403">
        <f t="shared" si="127"/>
        <v>895</v>
      </c>
      <c r="Q519" s="403">
        <f t="shared" si="127"/>
        <v>895</v>
      </c>
      <c r="R519" s="403">
        <f t="shared" si="127"/>
        <v>895</v>
      </c>
      <c r="S519" s="403">
        <f t="shared" si="127"/>
        <v>895</v>
      </c>
      <c r="T519" s="403">
        <f t="shared" si="127"/>
        <v>895</v>
      </c>
      <c r="U519" s="403">
        <f t="shared" si="127"/>
        <v>895</v>
      </c>
      <c r="AC519" s="176">
        <f>+AE519+AF519+AH519+AJ519+AL519+AN519+AP519+AR519+AT519+AV519+AX519+AZ519+BB519</f>
        <v>0</v>
      </c>
      <c r="AD519" s="177">
        <f>+AG519+AI519+AK519+AM519+AO519+AQ519+AS519+AU519+AW519+AY519+BA519+BC519</f>
        <v>0</v>
      </c>
      <c r="AE519" s="176">
        <v>0</v>
      </c>
      <c r="AF519" s="178"/>
      <c r="AG519" s="84"/>
      <c r="AH519" s="178"/>
      <c r="AI519" s="179"/>
      <c r="AJ519" s="178"/>
      <c r="AK519" s="84"/>
      <c r="AL519" s="178"/>
      <c r="AM519" s="84"/>
      <c r="AN519" s="178"/>
      <c r="AO519" s="84"/>
      <c r="AP519" s="178"/>
      <c r="AQ519" s="84"/>
      <c r="AR519" s="178"/>
      <c r="AS519" s="84"/>
      <c r="AT519" s="178"/>
      <c r="AU519" s="84"/>
      <c r="AV519" s="178"/>
      <c r="AW519" s="84"/>
      <c r="AX519" s="178"/>
      <c r="AY519" s="84"/>
      <c r="AZ519" s="178"/>
      <c r="BA519" s="84"/>
      <c r="BB519" s="178"/>
      <c r="BC519" s="84"/>
      <c r="BD519" s="204">
        <f t="shared" si="107"/>
        <v>0</v>
      </c>
      <c r="BE519" s="175" t="e">
        <f t="shared" si="108"/>
        <v>#DIV/0!</v>
      </c>
      <c r="BH519" s="181">
        <f>+BK519-AC519</f>
        <v>0</v>
      </c>
      <c r="BI519" s="181">
        <f>+BL519-AD519</f>
        <v>0</v>
      </c>
      <c r="BJ519" s="208"/>
      <c r="BK519" s="181"/>
      <c r="BL519" s="181"/>
    </row>
    <row r="520" spans="1:64" ht="80.25" customHeight="1" x14ac:dyDescent="0.25">
      <c r="A520" s="710"/>
      <c r="B520" s="703"/>
      <c r="C520" s="731"/>
      <c r="D520" s="68" t="s">
        <v>848</v>
      </c>
      <c r="E520" s="59" t="s">
        <v>202</v>
      </c>
      <c r="F520" s="403">
        <f>SUM(J520:U520)</f>
        <v>10735</v>
      </c>
      <c r="G520" s="403">
        <v>10735</v>
      </c>
      <c r="H520" s="403">
        <v>10735</v>
      </c>
      <c r="I520" s="403">
        <v>10735</v>
      </c>
      <c r="J520" s="96">
        <v>894</v>
      </c>
      <c r="K520" s="96">
        <v>894</v>
      </c>
      <c r="L520" s="96">
        <v>894</v>
      </c>
      <c r="M520" s="96">
        <v>894</v>
      </c>
      <c r="N520" s="96">
        <v>894</v>
      </c>
      <c r="O520" s="96">
        <v>895</v>
      </c>
      <c r="P520" s="96">
        <v>895</v>
      </c>
      <c r="Q520" s="96">
        <v>895</v>
      </c>
      <c r="R520" s="96">
        <v>895</v>
      </c>
      <c r="S520" s="96">
        <v>895</v>
      </c>
      <c r="T520" s="96">
        <v>895</v>
      </c>
      <c r="U520" s="96">
        <v>895</v>
      </c>
      <c r="AC520" s="173"/>
      <c r="AD520" s="177"/>
      <c r="AE520" s="176"/>
      <c r="AF520" s="178"/>
      <c r="AG520" s="84"/>
      <c r="AH520" s="178"/>
      <c r="AI520" s="179"/>
      <c r="AJ520" s="178"/>
      <c r="AK520" s="84"/>
      <c r="AL520" s="178"/>
      <c r="AM520" s="84"/>
      <c r="AN520" s="178"/>
      <c r="AO520" s="84"/>
      <c r="AP520" s="178"/>
      <c r="AQ520" s="84"/>
      <c r="AR520" s="178"/>
      <c r="AS520" s="84"/>
      <c r="AT520" s="178"/>
      <c r="AU520" s="84"/>
      <c r="AV520" s="178"/>
      <c r="AW520" s="84"/>
      <c r="AX520" s="178"/>
      <c r="AY520" s="84"/>
      <c r="AZ520" s="178"/>
      <c r="BA520" s="84"/>
      <c r="BB520" s="178"/>
      <c r="BC520" s="84"/>
      <c r="BD520" s="204">
        <f t="shared" si="107"/>
        <v>0</v>
      </c>
      <c r="BE520" s="175" t="e">
        <f t="shared" si="108"/>
        <v>#DIV/0!</v>
      </c>
      <c r="BH520" s="169"/>
      <c r="BI520" s="169"/>
    </row>
    <row r="521" spans="1:64" ht="40.5" customHeight="1" x14ac:dyDescent="0.25">
      <c r="A521" s="710"/>
      <c r="B521" s="703"/>
      <c r="C521" s="731" t="s">
        <v>436</v>
      </c>
      <c r="D521" s="708" t="s">
        <v>440</v>
      </c>
      <c r="E521" s="708"/>
      <c r="F521" s="403">
        <f t="shared" si="127"/>
        <v>12</v>
      </c>
      <c r="G521" s="403">
        <f t="shared" si="127"/>
        <v>12</v>
      </c>
      <c r="H521" s="403">
        <f t="shared" si="127"/>
        <v>12</v>
      </c>
      <c r="I521" s="403">
        <f t="shared" si="127"/>
        <v>12</v>
      </c>
      <c r="J521" s="403">
        <f t="shared" si="127"/>
        <v>1</v>
      </c>
      <c r="K521" s="403">
        <f t="shared" si="127"/>
        <v>1</v>
      </c>
      <c r="L521" s="403">
        <f t="shared" si="127"/>
        <v>1</v>
      </c>
      <c r="M521" s="403">
        <f t="shared" si="127"/>
        <v>1</v>
      </c>
      <c r="N521" s="403">
        <f t="shared" si="127"/>
        <v>1</v>
      </c>
      <c r="O521" s="403">
        <f t="shared" si="127"/>
        <v>1</v>
      </c>
      <c r="P521" s="403">
        <f t="shared" si="127"/>
        <v>1</v>
      </c>
      <c r="Q521" s="403">
        <f t="shared" si="127"/>
        <v>1</v>
      </c>
      <c r="R521" s="403">
        <f t="shared" si="127"/>
        <v>1</v>
      </c>
      <c r="S521" s="403">
        <f t="shared" si="127"/>
        <v>1</v>
      </c>
      <c r="T521" s="403">
        <f t="shared" si="127"/>
        <v>1</v>
      </c>
      <c r="U521" s="403">
        <f t="shared" si="127"/>
        <v>1</v>
      </c>
      <c r="AA521" s="183" t="s">
        <v>17</v>
      </c>
      <c r="AB521" s="184">
        <f>SUM(AC478:AC488)</f>
        <v>2590604</v>
      </c>
      <c r="AC521" s="176">
        <f>+AE521+AF521+AH521+AJ521+AL521+AN521+AP521+AR521+AT521+AV521+AX521+AZ521+BB521</f>
        <v>48288</v>
      </c>
      <c r="AD521" s="177">
        <f>+AG521+AI521+AK521+AM521+AO521+AQ521+AS521+AU521+AW521+AY521+BA521+BC521</f>
        <v>0</v>
      </c>
      <c r="AE521" s="176">
        <v>48288</v>
      </c>
      <c r="AF521" s="178"/>
      <c r="AG521" s="84"/>
      <c r="AH521" s="178"/>
      <c r="AI521" s="179"/>
      <c r="AJ521" s="178"/>
      <c r="AK521" s="84"/>
      <c r="AL521" s="178"/>
      <c r="AM521" s="84"/>
      <c r="AN521" s="178"/>
      <c r="AO521" s="84"/>
      <c r="AP521" s="178"/>
      <c r="AQ521" s="84"/>
      <c r="AR521" s="178"/>
      <c r="AS521" s="84"/>
      <c r="AT521" s="178"/>
      <c r="AU521" s="84"/>
      <c r="AV521" s="178"/>
      <c r="AW521" s="84"/>
      <c r="AX521" s="178"/>
      <c r="AY521" s="84"/>
      <c r="AZ521" s="178"/>
      <c r="BA521" s="84"/>
      <c r="BB521" s="178"/>
      <c r="BC521" s="84"/>
      <c r="BD521" s="204">
        <f t="shared" si="107"/>
        <v>0</v>
      </c>
      <c r="BE521" s="175">
        <f t="shared" si="108"/>
        <v>0</v>
      </c>
      <c r="BH521" s="181">
        <f>+BK521-AC521</f>
        <v>-48288</v>
      </c>
      <c r="BI521" s="181">
        <f>+BL521-AD521</f>
        <v>0</v>
      </c>
      <c r="BJ521" s="208"/>
      <c r="BK521" s="181"/>
      <c r="BL521" s="181"/>
    </row>
    <row r="522" spans="1:64" ht="84" customHeight="1" x14ac:dyDescent="0.25">
      <c r="A522" s="710"/>
      <c r="B522" s="703"/>
      <c r="C522" s="732"/>
      <c r="D522" s="484" t="s">
        <v>849</v>
      </c>
      <c r="E522" s="476" t="s">
        <v>129</v>
      </c>
      <c r="F522" s="440">
        <f>SUM(J522:U522)</f>
        <v>12</v>
      </c>
      <c r="G522" s="485">
        <v>12</v>
      </c>
      <c r="H522" s="485">
        <v>12</v>
      </c>
      <c r="I522" s="485">
        <v>12</v>
      </c>
      <c r="J522" s="486">
        <v>1</v>
      </c>
      <c r="K522" s="486">
        <v>1</v>
      </c>
      <c r="L522" s="486">
        <v>1</v>
      </c>
      <c r="M522" s="486">
        <v>1</v>
      </c>
      <c r="N522" s="486">
        <v>1</v>
      </c>
      <c r="O522" s="486">
        <v>1</v>
      </c>
      <c r="P522" s="486">
        <v>1</v>
      </c>
      <c r="Q522" s="486">
        <v>1</v>
      </c>
      <c r="R522" s="486">
        <v>1</v>
      </c>
      <c r="S522" s="486">
        <v>1</v>
      </c>
      <c r="T522" s="486">
        <v>1</v>
      </c>
      <c r="U522" s="486">
        <v>1</v>
      </c>
      <c r="AA522" s="183" t="s">
        <v>638</v>
      </c>
      <c r="AB522" s="184">
        <f>SUM(AD478:AD488)</f>
        <v>0</v>
      </c>
      <c r="AC522" s="176"/>
      <c r="AD522" s="177"/>
      <c r="AE522" s="176"/>
      <c r="AF522" s="178"/>
      <c r="AG522" s="84"/>
      <c r="AH522" s="178"/>
      <c r="AI522" s="179"/>
      <c r="AJ522" s="178"/>
      <c r="AK522" s="84"/>
      <c r="AL522" s="178"/>
      <c r="AM522" s="84"/>
      <c r="AN522" s="178"/>
      <c r="AO522" s="84"/>
      <c r="AP522" s="178"/>
      <c r="AQ522" s="84"/>
      <c r="AR522" s="178"/>
      <c r="AS522" s="84"/>
      <c r="AT522" s="178"/>
      <c r="AU522" s="84"/>
      <c r="AV522" s="178"/>
      <c r="AW522" s="84"/>
      <c r="AX522" s="178"/>
      <c r="AY522" s="84"/>
      <c r="AZ522" s="178"/>
      <c r="BA522" s="84"/>
      <c r="BB522" s="178"/>
      <c r="BC522" s="84"/>
      <c r="BD522" s="204">
        <f t="shared" si="107"/>
        <v>0</v>
      </c>
      <c r="BE522" s="175" t="e">
        <f t="shared" si="108"/>
        <v>#DIV/0!</v>
      </c>
      <c r="BH522" s="169"/>
      <c r="BI522" s="169"/>
    </row>
    <row r="523" spans="1:64" ht="39" customHeight="1" x14ac:dyDescent="0.25">
      <c r="A523" s="705">
        <v>9002</v>
      </c>
      <c r="B523" s="539" t="s">
        <v>970</v>
      </c>
      <c r="C523" s="539" t="s">
        <v>971</v>
      </c>
      <c r="D523" s="461" t="s">
        <v>972</v>
      </c>
      <c r="E523" s="477" t="s">
        <v>973</v>
      </c>
      <c r="F523" s="405">
        <v>64</v>
      </c>
      <c r="G523" s="405">
        <v>64</v>
      </c>
      <c r="H523" s="405">
        <v>64</v>
      </c>
      <c r="I523" s="405">
        <v>64</v>
      </c>
      <c r="J523" s="445">
        <v>0</v>
      </c>
      <c r="K523" s="445">
        <v>0</v>
      </c>
      <c r="L523" s="445">
        <v>0</v>
      </c>
      <c r="M523" s="445">
        <v>64</v>
      </c>
      <c r="N523" s="445">
        <v>0</v>
      </c>
      <c r="O523" s="445">
        <v>0</v>
      </c>
      <c r="P523" s="445">
        <v>0</v>
      </c>
      <c r="Q523" s="445">
        <v>0</v>
      </c>
      <c r="R523" s="445">
        <v>0</v>
      </c>
      <c r="S523" s="445">
        <v>0</v>
      </c>
      <c r="T523" s="445">
        <v>0</v>
      </c>
      <c r="U523" s="445">
        <v>0</v>
      </c>
      <c r="AA523" s="183"/>
      <c r="AB523" s="184"/>
      <c r="AC523" s="387"/>
      <c r="AD523" s="388"/>
      <c r="AE523" s="387"/>
      <c r="AF523" s="393"/>
      <c r="AG523" s="89"/>
      <c r="AH523" s="393"/>
      <c r="AI523" s="213"/>
      <c r="AJ523" s="393"/>
      <c r="AK523" s="89"/>
      <c r="AL523" s="393"/>
      <c r="AM523" s="89"/>
      <c r="AN523" s="393"/>
      <c r="AO523" s="89"/>
      <c r="AP523" s="393"/>
      <c r="AQ523" s="89"/>
      <c r="AR523" s="393"/>
      <c r="AS523" s="89"/>
      <c r="AT523" s="393"/>
      <c r="AU523" s="89"/>
      <c r="AV523" s="393"/>
      <c r="AW523" s="89"/>
      <c r="AX523" s="393"/>
      <c r="AY523" s="89"/>
      <c r="AZ523" s="393"/>
      <c r="BA523" s="89"/>
      <c r="BB523" s="393"/>
      <c r="BC523" s="89"/>
      <c r="BD523" s="390"/>
      <c r="BE523" s="185"/>
      <c r="BH523" s="169"/>
      <c r="BI523" s="169"/>
    </row>
    <row r="524" spans="1:64" ht="39" customHeight="1" x14ac:dyDescent="0.25">
      <c r="A524" s="705"/>
      <c r="B524" s="539"/>
      <c r="C524" s="539"/>
      <c r="D524" s="461" t="s">
        <v>974</v>
      </c>
      <c r="E524" s="477" t="s">
        <v>975</v>
      </c>
      <c r="F524" s="405">
        <v>64</v>
      </c>
      <c r="G524" s="405">
        <v>64</v>
      </c>
      <c r="H524" s="405">
        <v>64</v>
      </c>
      <c r="I524" s="405">
        <v>64</v>
      </c>
      <c r="J524" s="445">
        <v>64</v>
      </c>
      <c r="K524" s="445">
        <v>64</v>
      </c>
      <c r="L524" s="445">
        <v>64</v>
      </c>
      <c r="M524" s="445">
        <v>64</v>
      </c>
      <c r="N524" s="445">
        <v>64</v>
      </c>
      <c r="O524" s="445">
        <v>64</v>
      </c>
      <c r="P524" s="445">
        <v>64</v>
      </c>
      <c r="Q524" s="445">
        <v>64</v>
      </c>
      <c r="R524" s="445">
        <v>64</v>
      </c>
      <c r="S524" s="445">
        <v>64</v>
      </c>
      <c r="T524" s="445">
        <v>64</v>
      </c>
      <c r="U524" s="445">
        <v>64</v>
      </c>
      <c r="AA524" s="183"/>
      <c r="AB524" s="184"/>
      <c r="AC524" s="387"/>
      <c r="AD524" s="388"/>
      <c r="AE524" s="387"/>
      <c r="AF524" s="393"/>
      <c r="AG524" s="89"/>
      <c r="AH524" s="393"/>
      <c r="AI524" s="213"/>
      <c r="AJ524" s="393"/>
      <c r="AK524" s="89"/>
      <c r="AL524" s="393"/>
      <c r="AM524" s="89"/>
      <c r="AN524" s="393"/>
      <c r="AO524" s="89"/>
      <c r="AP524" s="393"/>
      <c r="AQ524" s="89"/>
      <c r="AR524" s="393"/>
      <c r="AS524" s="89"/>
      <c r="AT524" s="393"/>
      <c r="AU524" s="89"/>
      <c r="AV524" s="393"/>
      <c r="AW524" s="89"/>
      <c r="AX524" s="393"/>
      <c r="AY524" s="89"/>
      <c r="AZ524" s="393"/>
      <c r="BA524" s="89"/>
      <c r="BB524" s="393"/>
      <c r="BC524" s="89"/>
      <c r="BD524" s="390"/>
      <c r="BE524" s="185"/>
      <c r="BH524" s="169"/>
      <c r="BI524" s="169"/>
    </row>
    <row r="525" spans="1:64" ht="39" customHeight="1" x14ac:dyDescent="0.25">
      <c r="A525" s="705"/>
      <c r="B525" s="539"/>
      <c r="C525" s="539"/>
      <c r="D525" s="461" t="s">
        <v>976</v>
      </c>
      <c r="E525" s="477" t="s">
        <v>975</v>
      </c>
      <c r="F525" s="405">
        <v>64</v>
      </c>
      <c r="G525" s="405">
        <v>64</v>
      </c>
      <c r="H525" s="405">
        <v>64</v>
      </c>
      <c r="I525" s="405">
        <v>64</v>
      </c>
      <c r="J525" s="445">
        <v>0</v>
      </c>
      <c r="K525" s="445">
        <v>0</v>
      </c>
      <c r="L525" s="445">
        <v>0</v>
      </c>
      <c r="M525" s="445">
        <v>0</v>
      </c>
      <c r="N525" s="445">
        <v>0</v>
      </c>
      <c r="O525" s="445">
        <v>64</v>
      </c>
      <c r="P525" s="445">
        <v>0</v>
      </c>
      <c r="Q525" s="445">
        <v>0</v>
      </c>
      <c r="R525" s="445">
        <v>0</v>
      </c>
      <c r="S525" s="445">
        <v>0</v>
      </c>
      <c r="T525" s="445">
        <v>64</v>
      </c>
      <c r="U525" s="445">
        <v>0</v>
      </c>
      <c r="AA525" s="183"/>
      <c r="AB525" s="184"/>
      <c r="AC525" s="387"/>
      <c r="AD525" s="388"/>
      <c r="AE525" s="387"/>
      <c r="AF525" s="393"/>
      <c r="AG525" s="89"/>
      <c r="AH525" s="393"/>
      <c r="AI525" s="213"/>
      <c r="AJ525" s="393"/>
      <c r="AK525" s="89"/>
      <c r="AL525" s="393"/>
      <c r="AM525" s="89"/>
      <c r="AN525" s="393"/>
      <c r="AO525" s="89"/>
      <c r="AP525" s="393"/>
      <c r="AQ525" s="89"/>
      <c r="AR525" s="393"/>
      <c r="AS525" s="89"/>
      <c r="AT525" s="393"/>
      <c r="AU525" s="89"/>
      <c r="AV525" s="393"/>
      <c r="AW525" s="89"/>
      <c r="AX525" s="393"/>
      <c r="AY525" s="89"/>
      <c r="AZ525" s="393"/>
      <c r="BA525" s="89"/>
      <c r="BB525" s="393"/>
      <c r="BC525" s="89"/>
      <c r="BD525" s="390"/>
      <c r="BE525" s="185"/>
      <c r="BH525" s="169"/>
      <c r="BI525" s="169"/>
    </row>
    <row r="526" spans="1:64" ht="39" customHeight="1" x14ac:dyDescent="0.25">
      <c r="A526" s="705"/>
      <c r="B526" s="539" t="s">
        <v>220</v>
      </c>
      <c r="C526" s="539" t="s">
        <v>977</v>
      </c>
      <c r="D526" s="461" t="s">
        <v>978</v>
      </c>
      <c r="E526" s="477" t="s">
        <v>979</v>
      </c>
      <c r="F526" s="405">
        <v>13</v>
      </c>
      <c r="G526" s="405">
        <v>13</v>
      </c>
      <c r="H526" s="405">
        <v>13</v>
      </c>
      <c r="I526" s="405">
        <v>13</v>
      </c>
      <c r="J526" s="445">
        <v>0</v>
      </c>
      <c r="K526" s="445">
        <v>0</v>
      </c>
      <c r="L526" s="445">
        <v>13</v>
      </c>
      <c r="M526" s="445">
        <v>0</v>
      </c>
      <c r="N526" s="445">
        <v>0</v>
      </c>
      <c r="O526" s="445">
        <v>0</v>
      </c>
      <c r="P526" s="445">
        <v>0</v>
      </c>
      <c r="Q526" s="445">
        <v>0</v>
      </c>
      <c r="R526" s="445">
        <v>13</v>
      </c>
      <c r="S526" s="445">
        <v>0</v>
      </c>
      <c r="T526" s="445">
        <v>0</v>
      </c>
      <c r="U526" s="445">
        <v>0</v>
      </c>
      <c r="AA526" s="183"/>
      <c r="AB526" s="184"/>
      <c r="AC526" s="387"/>
      <c r="AD526" s="388"/>
      <c r="AE526" s="387"/>
      <c r="AF526" s="393"/>
      <c r="AG526" s="89"/>
      <c r="AH526" s="393"/>
      <c r="AI526" s="213"/>
      <c r="AJ526" s="393"/>
      <c r="AK526" s="89"/>
      <c r="AL526" s="393"/>
      <c r="AM526" s="89"/>
      <c r="AN526" s="393"/>
      <c r="AO526" s="89"/>
      <c r="AP526" s="393"/>
      <c r="AQ526" s="89"/>
      <c r="AR526" s="393"/>
      <c r="AS526" s="89"/>
      <c r="AT526" s="393"/>
      <c r="AU526" s="89"/>
      <c r="AV526" s="393"/>
      <c r="AW526" s="89"/>
      <c r="AX526" s="393"/>
      <c r="AY526" s="89"/>
      <c r="AZ526" s="393"/>
      <c r="BA526" s="89"/>
      <c r="BB526" s="393"/>
      <c r="BC526" s="89"/>
      <c r="BD526" s="390"/>
      <c r="BE526" s="185"/>
      <c r="BH526" s="169"/>
      <c r="BI526" s="169"/>
    </row>
    <row r="527" spans="1:64" ht="39" customHeight="1" x14ac:dyDescent="0.25">
      <c r="A527" s="705"/>
      <c r="B527" s="539"/>
      <c r="C527" s="539"/>
      <c r="D527" s="461" t="s">
        <v>980</v>
      </c>
      <c r="E527" s="477" t="s">
        <v>979</v>
      </c>
      <c r="F527" s="405">
        <v>0</v>
      </c>
      <c r="G527" s="405">
        <v>0</v>
      </c>
      <c r="H527" s="405">
        <v>0</v>
      </c>
      <c r="I527" s="405">
        <v>0</v>
      </c>
      <c r="J527" s="445">
        <v>0</v>
      </c>
      <c r="K527" s="445">
        <v>0</v>
      </c>
      <c r="L527" s="445">
        <v>0</v>
      </c>
      <c r="M527" s="445">
        <v>0</v>
      </c>
      <c r="N527" s="445">
        <v>0</v>
      </c>
      <c r="O527" s="445">
        <v>0</v>
      </c>
      <c r="P527" s="445">
        <v>0</v>
      </c>
      <c r="Q527" s="445">
        <v>0</v>
      </c>
      <c r="R527" s="445">
        <v>0</v>
      </c>
      <c r="S527" s="445">
        <v>0</v>
      </c>
      <c r="T527" s="445">
        <v>0</v>
      </c>
      <c r="U527" s="445">
        <v>0</v>
      </c>
      <c r="AA527" s="183"/>
      <c r="AB527" s="184"/>
      <c r="AC527" s="387"/>
      <c r="AD527" s="388"/>
      <c r="AE527" s="387"/>
      <c r="AF527" s="393"/>
      <c r="AG527" s="89"/>
      <c r="AH527" s="393"/>
      <c r="AI527" s="213"/>
      <c r="AJ527" s="393"/>
      <c r="AK527" s="89"/>
      <c r="AL527" s="393"/>
      <c r="AM527" s="89"/>
      <c r="AN527" s="393"/>
      <c r="AO527" s="89"/>
      <c r="AP527" s="393"/>
      <c r="AQ527" s="89"/>
      <c r="AR527" s="393"/>
      <c r="AS527" s="89"/>
      <c r="AT527" s="393"/>
      <c r="AU527" s="89"/>
      <c r="AV527" s="393"/>
      <c r="AW527" s="89"/>
      <c r="AX527" s="393"/>
      <c r="AY527" s="89"/>
      <c r="AZ527" s="393"/>
      <c r="BA527" s="89"/>
      <c r="BB527" s="393"/>
      <c r="BC527" s="89"/>
      <c r="BD527" s="390"/>
      <c r="BE527" s="185"/>
      <c r="BH527" s="169"/>
      <c r="BI527" s="169"/>
    </row>
    <row r="528" spans="1:64" ht="39" customHeight="1" x14ac:dyDescent="0.25">
      <c r="A528" s="705"/>
      <c r="B528" s="539"/>
      <c r="C528" s="539"/>
      <c r="D528" s="461" t="s">
        <v>981</v>
      </c>
      <c r="E528" s="477" t="s">
        <v>979</v>
      </c>
      <c r="F528" s="405">
        <v>13</v>
      </c>
      <c r="G528" s="405">
        <v>13</v>
      </c>
      <c r="H528" s="405">
        <v>13</v>
      </c>
      <c r="I528" s="405">
        <v>13</v>
      </c>
      <c r="J528" s="445">
        <v>0</v>
      </c>
      <c r="K528" s="445">
        <v>0</v>
      </c>
      <c r="L528" s="445">
        <v>13</v>
      </c>
      <c r="M528" s="445">
        <v>0</v>
      </c>
      <c r="N528" s="445">
        <v>0</v>
      </c>
      <c r="O528" s="445">
        <v>0</v>
      </c>
      <c r="P528" s="445">
        <v>0</v>
      </c>
      <c r="Q528" s="445">
        <v>0</v>
      </c>
      <c r="R528" s="445">
        <v>13</v>
      </c>
      <c r="S528" s="445">
        <v>0</v>
      </c>
      <c r="T528" s="445">
        <v>0</v>
      </c>
      <c r="U528" s="445">
        <v>0</v>
      </c>
      <c r="AA528" s="183"/>
      <c r="AB528" s="184"/>
      <c r="AC528" s="387"/>
      <c r="AD528" s="388"/>
      <c r="AE528" s="387"/>
      <c r="AF528" s="393"/>
      <c r="AG528" s="89"/>
      <c r="AH528" s="393"/>
      <c r="AI528" s="213"/>
      <c r="AJ528" s="393"/>
      <c r="AK528" s="89"/>
      <c r="AL528" s="393"/>
      <c r="AM528" s="89"/>
      <c r="AN528" s="393"/>
      <c r="AO528" s="89"/>
      <c r="AP528" s="393"/>
      <c r="AQ528" s="89"/>
      <c r="AR528" s="393"/>
      <c r="AS528" s="89"/>
      <c r="AT528" s="393"/>
      <c r="AU528" s="89"/>
      <c r="AV528" s="393"/>
      <c r="AW528" s="89"/>
      <c r="AX528" s="393"/>
      <c r="AY528" s="89"/>
      <c r="AZ528" s="393"/>
      <c r="BA528" s="89"/>
      <c r="BB528" s="393"/>
      <c r="BC528" s="89"/>
      <c r="BD528" s="390"/>
      <c r="BE528" s="185"/>
      <c r="BH528" s="169"/>
      <c r="BI528" s="169"/>
    </row>
    <row r="529" spans="1:64" ht="46.5" customHeight="1" x14ac:dyDescent="0.25">
      <c r="A529" s="705"/>
      <c r="B529" s="539"/>
      <c r="C529" s="539"/>
      <c r="D529" s="461" t="s">
        <v>982</v>
      </c>
      <c r="E529" s="477" t="s">
        <v>979</v>
      </c>
      <c r="F529" s="405">
        <v>0</v>
      </c>
      <c r="G529" s="405">
        <v>0</v>
      </c>
      <c r="H529" s="405">
        <v>0</v>
      </c>
      <c r="I529" s="405">
        <v>0</v>
      </c>
      <c r="J529" s="445">
        <v>0</v>
      </c>
      <c r="K529" s="445">
        <v>0</v>
      </c>
      <c r="L529" s="445">
        <v>0</v>
      </c>
      <c r="M529" s="445">
        <v>0</v>
      </c>
      <c r="N529" s="445">
        <v>0</v>
      </c>
      <c r="O529" s="445">
        <v>0</v>
      </c>
      <c r="P529" s="445">
        <v>0</v>
      </c>
      <c r="Q529" s="445">
        <v>0</v>
      </c>
      <c r="R529" s="445">
        <v>3</v>
      </c>
      <c r="S529" s="445">
        <v>0</v>
      </c>
      <c r="T529" s="445">
        <v>0</v>
      </c>
      <c r="U529" s="445">
        <v>0</v>
      </c>
      <c r="AA529" s="183"/>
      <c r="AB529" s="184"/>
      <c r="AC529" s="387"/>
      <c r="AD529" s="388"/>
      <c r="AE529" s="387"/>
      <c r="AF529" s="393"/>
      <c r="AG529" s="89"/>
      <c r="AH529" s="393"/>
      <c r="AI529" s="213"/>
      <c r="AJ529" s="393"/>
      <c r="AK529" s="89"/>
      <c r="AL529" s="393"/>
      <c r="AM529" s="89"/>
      <c r="AN529" s="393"/>
      <c r="AO529" s="89"/>
      <c r="AP529" s="393"/>
      <c r="AQ529" s="89"/>
      <c r="AR529" s="393"/>
      <c r="AS529" s="89"/>
      <c r="AT529" s="393"/>
      <c r="AU529" s="89"/>
      <c r="AV529" s="393"/>
      <c r="AW529" s="89"/>
      <c r="AX529" s="393"/>
      <c r="AY529" s="89"/>
      <c r="AZ529" s="393"/>
      <c r="BA529" s="89"/>
      <c r="BB529" s="393"/>
      <c r="BC529" s="89"/>
      <c r="BD529" s="390"/>
      <c r="BE529" s="185"/>
      <c r="BH529" s="169"/>
      <c r="BI529" s="169"/>
    </row>
    <row r="530" spans="1:64" ht="46.5" customHeight="1" x14ac:dyDescent="0.25">
      <c r="A530" s="705"/>
      <c r="B530" s="539"/>
      <c r="C530" s="539"/>
      <c r="D530" s="461" t="s">
        <v>983</v>
      </c>
      <c r="E530" s="477" t="s">
        <v>979</v>
      </c>
      <c r="F530" s="405">
        <v>0</v>
      </c>
      <c r="G530" s="405">
        <v>0</v>
      </c>
      <c r="H530" s="405">
        <v>0</v>
      </c>
      <c r="I530" s="405">
        <v>0</v>
      </c>
      <c r="J530" s="445">
        <v>0</v>
      </c>
      <c r="K530" s="445">
        <v>0</v>
      </c>
      <c r="L530" s="445">
        <v>0</v>
      </c>
      <c r="M530" s="445">
        <v>0</v>
      </c>
      <c r="N530" s="445">
        <v>0</v>
      </c>
      <c r="O530" s="445">
        <v>0</v>
      </c>
      <c r="P530" s="445">
        <v>0</v>
      </c>
      <c r="Q530" s="445">
        <v>0</v>
      </c>
      <c r="R530" s="445">
        <v>3</v>
      </c>
      <c r="S530" s="445">
        <v>0</v>
      </c>
      <c r="T530" s="445">
        <v>0</v>
      </c>
      <c r="U530" s="445">
        <v>0</v>
      </c>
      <c r="AA530" s="183"/>
      <c r="AB530" s="184"/>
      <c r="AC530" s="387"/>
      <c r="AD530" s="388"/>
      <c r="AE530" s="387"/>
      <c r="AF530" s="393"/>
      <c r="AG530" s="89"/>
      <c r="AH530" s="393"/>
      <c r="AI530" s="213"/>
      <c r="AJ530" s="393"/>
      <c r="AK530" s="89"/>
      <c r="AL530" s="393"/>
      <c r="AM530" s="89"/>
      <c r="AN530" s="393"/>
      <c r="AO530" s="89"/>
      <c r="AP530" s="393"/>
      <c r="AQ530" s="89"/>
      <c r="AR530" s="393"/>
      <c r="AS530" s="89"/>
      <c r="AT530" s="393"/>
      <c r="AU530" s="89"/>
      <c r="AV530" s="393"/>
      <c r="AW530" s="89"/>
      <c r="AX530" s="393"/>
      <c r="AY530" s="89"/>
      <c r="AZ530" s="393"/>
      <c r="BA530" s="89"/>
      <c r="BB530" s="393"/>
      <c r="BC530" s="89"/>
      <c r="BD530" s="390"/>
      <c r="BE530" s="185"/>
      <c r="BH530" s="169"/>
      <c r="BI530" s="169"/>
    </row>
    <row r="531" spans="1:64" ht="46.5" customHeight="1" x14ac:dyDescent="0.25">
      <c r="A531" s="705"/>
      <c r="B531" s="539"/>
      <c r="C531" s="539"/>
      <c r="D531" s="461" t="s">
        <v>984</v>
      </c>
      <c r="E531" s="477" t="s">
        <v>979</v>
      </c>
      <c r="F531" s="405">
        <v>3</v>
      </c>
      <c r="G531" s="405">
        <v>3</v>
      </c>
      <c r="H531" s="405">
        <v>3</v>
      </c>
      <c r="I531" s="405">
        <v>3</v>
      </c>
      <c r="J531" s="445">
        <v>0</v>
      </c>
      <c r="K531" s="445">
        <v>0</v>
      </c>
      <c r="L531" s="445">
        <v>3</v>
      </c>
      <c r="M531" s="445">
        <v>0</v>
      </c>
      <c r="N531" s="445">
        <v>0</v>
      </c>
      <c r="O531" s="445">
        <v>0</v>
      </c>
      <c r="P531" s="445">
        <v>0</v>
      </c>
      <c r="Q531" s="445">
        <v>0</v>
      </c>
      <c r="R531" s="445">
        <v>3</v>
      </c>
      <c r="S531" s="445">
        <v>0</v>
      </c>
      <c r="T531" s="445">
        <v>0</v>
      </c>
      <c r="U531" s="445">
        <v>0</v>
      </c>
      <c r="AA531" s="183"/>
      <c r="AB531" s="184"/>
      <c r="AC531" s="387"/>
      <c r="AD531" s="388"/>
      <c r="AE531" s="387"/>
      <c r="AF531" s="393"/>
      <c r="AG531" s="89"/>
      <c r="AH531" s="393"/>
      <c r="AI531" s="213"/>
      <c r="AJ531" s="393"/>
      <c r="AK531" s="89"/>
      <c r="AL531" s="393"/>
      <c r="AM531" s="89"/>
      <c r="AN531" s="393"/>
      <c r="AO531" s="89"/>
      <c r="AP531" s="393"/>
      <c r="AQ531" s="89"/>
      <c r="AR531" s="393"/>
      <c r="AS531" s="89"/>
      <c r="AT531" s="393"/>
      <c r="AU531" s="89"/>
      <c r="AV531" s="393"/>
      <c r="AW531" s="89"/>
      <c r="AX531" s="393"/>
      <c r="AY531" s="89"/>
      <c r="AZ531" s="393"/>
      <c r="BA531" s="89"/>
      <c r="BB531" s="393"/>
      <c r="BC531" s="89"/>
      <c r="BD531" s="390"/>
      <c r="BE531" s="185"/>
      <c r="BH531" s="169"/>
      <c r="BI531" s="169"/>
    </row>
    <row r="532" spans="1:64" ht="46.5" customHeight="1" x14ac:dyDescent="0.25">
      <c r="A532" s="705"/>
      <c r="B532" s="539"/>
      <c r="C532" s="539"/>
      <c r="D532" s="461" t="s">
        <v>985</v>
      </c>
      <c r="E532" s="477" t="s">
        <v>979</v>
      </c>
      <c r="F532" s="405">
        <v>3</v>
      </c>
      <c r="G532" s="405">
        <v>3</v>
      </c>
      <c r="H532" s="405">
        <v>3</v>
      </c>
      <c r="I532" s="405">
        <v>3</v>
      </c>
      <c r="J532" s="445">
        <v>0</v>
      </c>
      <c r="K532" s="445">
        <v>0</v>
      </c>
      <c r="L532" s="445">
        <v>3</v>
      </c>
      <c r="M532" s="445">
        <v>0</v>
      </c>
      <c r="N532" s="445">
        <v>0</v>
      </c>
      <c r="O532" s="445">
        <v>0</v>
      </c>
      <c r="P532" s="445">
        <v>0</v>
      </c>
      <c r="Q532" s="445">
        <v>0</v>
      </c>
      <c r="R532" s="445">
        <v>3</v>
      </c>
      <c r="S532" s="445">
        <v>0</v>
      </c>
      <c r="T532" s="445">
        <v>0</v>
      </c>
      <c r="U532" s="445">
        <v>0</v>
      </c>
      <c r="AA532" s="183"/>
      <c r="AB532" s="184"/>
      <c r="AC532" s="387"/>
      <c r="AD532" s="388"/>
      <c r="AE532" s="387"/>
      <c r="AF532" s="393"/>
      <c r="AG532" s="89"/>
      <c r="AH532" s="393"/>
      <c r="AI532" s="213"/>
      <c r="AJ532" s="393"/>
      <c r="AK532" s="89"/>
      <c r="AL532" s="393"/>
      <c r="AM532" s="89"/>
      <c r="AN532" s="393"/>
      <c r="AO532" s="89"/>
      <c r="AP532" s="393"/>
      <c r="AQ532" s="89"/>
      <c r="AR532" s="393"/>
      <c r="AS532" s="89"/>
      <c r="AT532" s="393"/>
      <c r="AU532" s="89"/>
      <c r="AV532" s="393"/>
      <c r="AW532" s="89"/>
      <c r="AX532" s="393"/>
      <c r="AY532" s="89"/>
      <c r="AZ532" s="393"/>
      <c r="BA532" s="89"/>
      <c r="BB532" s="393"/>
      <c r="BC532" s="89"/>
      <c r="BD532" s="390"/>
      <c r="BE532" s="185"/>
      <c r="BH532" s="169"/>
      <c r="BI532" s="169"/>
    </row>
    <row r="533" spans="1:64" ht="46.5" customHeight="1" x14ac:dyDescent="0.25">
      <c r="A533" s="705"/>
      <c r="B533" s="539"/>
      <c r="C533" s="539"/>
      <c r="D533" s="461" t="s">
        <v>986</v>
      </c>
      <c r="E533" s="477" t="s">
        <v>979</v>
      </c>
      <c r="F533" s="405">
        <v>3</v>
      </c>
      <c r="G533" s="405">
        <v>3</v>
      </c>
      <c r="H533" s="405">
        <v>3</v>
      </c>
      <c r="I533" s="405">
        <v>3</v>
      </c>
      <c r="J533" s="445">
        <v>0</v>
      </c>
      <c r="K533" s="445">
        <v>0</v>
      </c>
      <c r="L533" s="445">
        <v>3</v>
      </c>
      <c r="M533" s="445">
        <v>0</v>
      </c>
      <c r="N533" s="445">
        <v>0</v>
      </c>
      <c r="O533" s="445">
        <v>0</v>
      </c>
      <c r="P533" s="445">
        <v>0</v>
      </c>
      <c r="Q533" s="445">
        <v>0</v>
      </c>
      <c r="R533" s="445">
        <v>3</v>
      </c>
      <c r="S533" s="445">
        <v>0</v>
      </c>
      <c r="T533" s="445">
        <v>0</v>
      </c>
      <c r="U533" s="445">
        <v>0</v>
      </c>
      <c r="AA533" s="183"/>
      <c r="AB533" s="184"/>
      <c r="AC533" s="387"/>
      <c r="AD533" s="388"/>
      <c r="AE533" s="387"/>
      <c r="AF533" s="393"/>
      <c r="AG533" s="89"/>
      <c r="AH533" s="393"/>
      <c r="AI533" s="213"/>
      <c r="AJ533" s="393"/>
      <c r="AK533" s="89"/>
      <c r="AL533" s="393"/>
      <c r="AM533" s="89"/>
      <c r="AN533" s="393"/>
      <c r="AO533" s="89"/>
      <c r="AP533" s="393"/>
      <c r="AQ533" s="89"/>
      <c r="AR533" s="393"/>
      <c r="AS533" s="89"/>
      <c r="AT533" s="393"/>
      <c r="AU533" s="89"/>
      <c r="AV533" s="393"/>
      <c r="AW533" s="89"/>
      <c r="AX533" s="393"/>
      <c r="AY533" s="89"/>
      <c r="AZ533" s="393"/>
      <c r="BA533" s="89"/>
      <c r="BB533" s="393"/>
      <c r="BC533" s="89"/>
      <c r="BD533" s="390"/>
      <c r="BE533" s="185"/>
      <c r="BH533" s="169"/>
      <c r="BI533" s="169"/>
    </row>
    <row r="534" spans="1:64" ht="46.5" customHeight="1" x14ac:dyDescent="0.25">
      <c r="A534" s="705"/>
      <c r="B534" s="539"/>
      <c r="C534" s="539"/>
      <c r="D534" s="461" t="s">
        <v>987</v>
      </c>
      <c r="E534" s="477" t="s">
        <v>979</v>
      </c>
      <c r="F534" s="405">
        <v>3</v>
      </c>
      <c r="G534" s="405">
        <v>3</v>
      </c>
      <c r="H534" s="405">
        <v>3</v>
      </c>
      <c r="I534" s="405">
        <v>3</v>
      </c>
      <c r="J534" s="445">
        <v>0</v>
      </c>
      <c r="K534" s="445">
        <v>0</v>
      </c>
      <c r="L534" s="445">
        <v>3</v>
      </c>
      <c r="M534" s="445">
        <v>0</v>
      </c>
      <c r="N534" s="445">
        <v>0</v>
      </c>
      <c r="O534" s="445">
        <v>0</v>
      </c>
      <c r="P534" s="445">
        <v>0</v>
      </c>
      <c r="Q534" s="445">
        <v>0</v>
      </c>
      <c r="R534" s="445">
        <v>3</v>
      </c>
      <c r="S534" s="445">
        <v>0</v>
      </c>
      <c r="T534" s="445">
        <v>0</v>
      </c>
      <c r="U534" s="445">
        <v>0</v>
      </c>
      <c r="AA534" s="183"/>
      <c r="AB534" s="184"/>
      <c r="AC534" s="387"/>
      <c r="AD534" s="388"/>
      <c r="AE534" s="387"/>
      <c r="AF534" s="393"/>
      <c r="AG534" s="89"/>
      <c r="AH534" s="393"/>
      <c r="AI534" s="213"/>
      <c r="AJ534" s="393"/>
      <c r="AK534" s="89"/>
      <c r="AL534" s="393"/>
      <c r="AM534" s="89"/>
      <c r="AN534" s="393"/>
      <c r="AO534" s="89"/>
      <c r="AP534" s="393"/>
      <c r="AQ534" s="89"/>
      <c r="AR534" s="393"/>
      <c r="AS534" s="89"/>
      <c r="AT534" s="393"/>
      <c r="AU534" s="89"/>
      <c r="AV534" s="393"/>
      <c r="AW534" s="89"/>
      <c r="AX534" s="393"/>
      <c r="AY534" s="89"/>
      <c r="AZ534" s="393"/>
      <c r="BA534" s="89"/>
      <c r="BB534" s="393"/>
      <c r="BC534" s="89"/>
      <c r="BD534" s="390"/>
      <c r="BE534" s="185"/>
      <c r="BH534" s="169"/>
      <c r="BI534" s="169"/>
    </row>
    <row r="535" spans="1:64" ht="46.5" customHeight="1" x14ac:dyDescent="0.25">
      <c r="A535" s="705"/>
      <c r="B535" s="539"/>
      <c r="C535" s="539"/>
      <c r="D535" s="461" t="s">
        <v>988</v>
      </c>
      <c r="E535" s="477" t="s">
        <v>979</v>
      </c>
      <c r="F535" s="405">
        <v>12</v>
      </c>
      <c r="G535" s="405">
        <v>12</v>
      </c>
      <c r="H535" s="405">
        <v>12</v>
      </c>
      <c r="I535" s="405">
        <v>12</v>
      </c>
      <c r="J535" s="445">
        <v>1</v>
      </c>
      <c r="K535" s="445">
        <v>1</v>
      </c>
      <c r="L535" s="445">
        <v>1</v>
      </c>
      <c r="M535" s="445">
        <v>1</v>
      </c>
      <c r="N535" s="445">
        <v>1</v>
      </c>
      <c r="O535" s="445">
        <v>1</v>
      </c>
      <c r="P535" s="445">
        <v>1</v>
      </c>
      <c r="Q535" s="445">
        <v>1</v>
      </c>
      <c r="R535" s="445">
        <v>1</v>
      </c>
      <c r="S535" s="445">
        <v>1</v>
      </c>
      <c r="T535" s="445">
        <v>1</v>
      </c>
      <c r="U535" s="445">
        <v>1</v>
      </c>
      <c r="AA535" s="183"/>
      <c r="AB535" s="184"/>
      <c r="AC535" s="387"/>
      <c r="AD535" s="388"/>
      <c r="AE535" s="387"/>
      <c r="AF535" s="393"/>
      <c r="AG535" s="89"/>
      <c r="AH535" s="393"/>
      <c r="AI535" s="213"/>
      <c r="AJ535" s="393"/>
      <c r="AK535" s="89"/>
      <c r="AL535" s="393"/>
      <c r="AM535" s="89"/>
      <c r="AN535" s="393"/>
      <c r="AO535" s="89"/>
      <c r="AP535" s="393"/>
      <c r="AQ535" s="89"/>
      <c r="AR535" s="393"/>
      <c r="AS535" s="89"/>
      <c r="AT535" s="393"/>
      <c r="AU535" s="89"/>
      <c r="AV535" s="393"/>
      <c r="AW535" s="89"/>
      <c r="AX535" s="393"/>
      <c r="AY535" s="89"/>
      <c r="AZ535" s="393"/>
      <c r="BA535" s="89"/>
      <c r="BB535" s="393"/>
      <c r="BC535" s="89"/>
      <c r="BD535" s="390"/>
      <c r="BE535" s="185"/>
      <c r="BH535" s="169"/>
      <c r="BI535" s="169"/>
    </row>
    <row r="536" spans="1:64" ht="39.75" customHeight="1" x14ac:dyDescent="0.25">
      <c r="A536" s="727" t="s">
        <v>17</v>
      </c>
      <c r="B536" s="727"/>
      <c r="C536" s="727"/>
      <c r="D536" s="727"/>
      <c r="E536" s="727"/>
      <c r="F536" s="128"/>
      <c r="G536" s="120"/>
      <c r="H536" s="120"/>
      <c r="I536" s="120"/>
      <c r="J536" s="117"/>
      <c r="K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BD536" s="186"/>
      <c r="BE536" s="186"/>
      <c r="BH536" s="169"/>
      <c r="BI536" s="169"/>
    </row>
    <row r="537" spans="1:64" ht="38.25" x14ac:dyDescent="0.25">
      <c r="A537" s="16"/>
      <c r="B537" s="10"/>
      <c r="C537" s="16"/>
      <c r="D537" s="16" t="s">
        <v>930</v>
      </c>
      <c r="E537" s="17"/>
      <c r="F537" s="111"/>
      <c r="G537" s="157">
        <v>12</v>
      </c>
      <c r="H537" s="112"/>
      <c r="I537" s="112"/>
      <c r="J537" s="113"/>
      <c r="K537" s="113"/>
      <c r="L537" s="113"/>
      <c r="M537" s="113"/>
      <c r="N537" s="113"/>
      <c r="O537" s="113"/>
      <c r="P537" s="113"/>
      <c r="Q537" s="113"/>
      <c r="R537" s="113"/>
      <c r="S537" s="113"/>
      <c r="T537" s="113"/>
      <c r="U537" s="113"/>
      <c r="BD537" s="213"/>
      <c r="BE537" s="213"/>
      <c r="BH537" s="169"/>
      <c r="BI537" s="169"/>
    </row>
    <row r="538" spans="1:64" ht="60.75" customHeight="1" x14ac:dyDescent="0.25">
      <c r="A538" s="16"/>
      <c r="B538" s="10"/>
      <c r="C538" s="16"/>
      <c r="D538" s="16" t="s">
        <v>932</v>
      </c>
      <c r="E538" s="17"/>
      <c r="F538" s="111"/>
      <c r="G538" s="157">
        <v>10735</v>
      </c>
      <c r="H538" s="112"/>
      <c r="I538" s="112"/>
      <c r="J538" s="113"/>
      <c r="K538" s="113"/>
      <c r="L538" s="113"/>
      <c r="M538" s="113"/>
      <c r="N538" s="113"/>
      <c r="O538" s="113"/>
      <c r="P538" s="113"/>
      <c r="Q538" s="113"/>
      <c r="R538" s="113"/>
      <c r="S538" s="113"/>
      <c r="T538" s="113"/>
      <c r="U538" s="113"/>
      <c r="BD538" s="82"/>
      <c r="BE538" s="82"/>
      <c r="BH538" s="169"/>
      <c r="BI538" s="169"/>
    </row>
    <row r="539" spans="1:64" ht="60.75" customHeight="1" x14ac:dyDescent="0.25">
      <c r="A539" s="16"/>
      <c r="B539" s="10"/>
      <c r="C539" s="16"/>
      <c r="D539" s="16" t="s">
        <v>933</v>
      </c>
      <c r="E539" s="17"/>
      <c r="F539" s="111"/>
      <c r="G539" s="157">
        <v>11</v>
      </c>
      <c r="H539" s="112"/>
      <c r="I539" s="112"/>
      <c r="J539" s="113"/>
      <c r="K539" s="113"/>
      <c r="L539" s="113"/>
      <c r="M539" s="113"/>
      <c r="N539" s="113"/>
      <c r="O539" s="113"/>
      <c r="P539" s="113"/>
      <c r="Q539" s="113"/>
      <c r="R539" s="113"/>
      <c r="S539" s="113"/>
      <c r="T539" s="113"/>
      <c r="U539" s="113"/>
      <c r="BD539" s="82"/>
      <c r="BE539" s="82"/>
      <c r="BH539" s="169"/>
      <c r="BI539" s="169"/>
    </row>
    <row r="540" spans="1:64" x14ac:dyDescent="0.25">
      <c r="A540" s="16"/>
      <c r="B540" s="10"/>
      <c r="C540" s="434" t="s">
        <v>941</v>
      </c>
      <c r="D540" s="434" t="s">
        <v>942</v>
      </c>
      <c r="E540" s="17"/>
      <c r="F540" s="111"/>
      <c r="G540" s="112"/>
      <c r="H540" s="112"/>
      <c r="I540" s="112"/>
      <c r="J540" s="113"/>
      <c r="K540" s="113"/>
      <c r="L540" s="113"/>
      <c r="M540" s="113"/>
      <c r="N540" s="113"/>
      <c r="O540" s="113"/>
      <c r="P540" s="113"/>
      <c r="Q540" s="113"/>
      <c r="R540" s="113"/>
      <c r="S540" s="113"/>
      <c r="T540" s="113"/>
      <c r="U540" s="113"/>
      <c r="BD540" s="82"/>
      <c r="BE540" s="82"/>
      <c r="BH540" s="169"/>
      <c r="BI540" s="169"/>
    </row>
    <row r="541" spans="1:64" ht="20.100000000000001" customHeight="1" x14ac:dyDescent="0.25">
      <c r="A541" s="17"/>
      <c r="B541" s="15"/>
      <c r="C541" s="16"/>
      <c r="D541" s="16"/>
      <c r="E541" s="17"/>
      <c r="F541" s="111"/>
      <c r="G541" s="112"/>
      <c r="H541" s="112"/>
      <c r="I541" s="112"/>
      <c r="J541" s="113"/>
      <c r="K541" s="113"/>
      <c r="L541" s="113"/>
      <c r="M541" s="113"/>
      <c r="N541" s="113"/>
      <c r="O541" s="113"/>
      <c r="P541" s="113"/>
      <c r="Q541" s="113"/>
      <c r="R541" s="113"/>
      <c r="S541" s="113"/>
      <c r="T541" s="113"/>
      <c r="U541" s="113"/>
      <c r="BD541" s="82"/>
      <c r="BE541" s="82"/>
      <c r="BH541" s="169"/>
      <c r="BI541" s="169"/>
    </row>
    <row r="542" spans="1:64" ht="20.100000000000001" hidden="1" customHeight="1" x14ac:dyDescent="0.25">
      <c r="A542" s="23" t="s">
        <v>8</v>
      </c>
      <c r="B542" s="519" t="s">
        <v>210</v>
      </c>
      <c r="C542" s="519"/>
      <c r="D542" s="519"/>
      <c r="E542" s="17"/>
      <c r="F542" s="111"/>
      <c r="G542" s="112"/>
      <c r="H542" s="112"/>
      <c r="I542" s="112"/>
      <c r="J542" s="113"/>
      <c r="K542" s="113"/>
      <c r="L542" s="113"/>
      <c r="M542" s="113"/>
      <c r="N542" s="113"/>
      <c r="O542" s="113"/>
      <c r="P542" s="113"/>
      <c r="Q542" s="113"/>
      <c r="R542" s="113"/>
      <c r="S542" s="113"/>
      <c r="T542" s="113"/>
      <c r="U542" s="113"/>
      <c r="AC542" s="261"/>
      <c r="AD542" s="262"/>
      <c r="AE542" s="89"/>
      <c r="AF542" s="167"/>
      <c r="AG542" s="217"/>
      <c r="AH542" s="177"/>
      <c r="AI542" s="217"/>
      <c r="AJ542" s="173"/>
      <c r="AK542" s="217"/>
      <c r="AL542" s="173"/>
      <c r="AM542" s="240"/>
      <c r="AN542" s="173"/>
      <c r="AO542" s="217"/>
      <c r="AP542" s="173"/>
      <c r="AQ542" s="240"/>
      <c r="AR542" s="173"/>
      <c r="AS542" s="240"/>
      <c r="AT542" s="173"/>
      <c r="AU542" s="240"/>
      <c r="AV542" s="173"/>
      <c r="AW542" s="240"/>
      <c r="AX542" s="173"/>
      <c r="AY542" s="240"/>
      <c r="AZ542" s="173"/>
      <c r="BA542" s="240"/>
      <c r="BB542" s="173"/>
      <c r="BC542" s="270"/>
      <c r="BD542" s="82"/>
      <c r="BE542" s="273"/>
      <c r="BH542" s="169"/>
      <c r="BI542" s="169"/>
    </row>
    <row r="543" spans="1:64" ht="27" hidden="1" customHeight="1" x14ac:dyDescent="0.25">
      <c r="A543" s="18" t="s">
        <v>211</v>
      </c>
      <c r="B543" s="520" t="s">
        <v>212</v>
      </c>
      <c r="C543" s="520"/>
      <c r="D543" s="520"/>
      <c r="E543" s="520"/>
      <c r="F543" s="520"/>
      <c r="G543" s="520"/>
      <c r="H543" s="520"/>
      <c r="I543" s="114"/>
      <c r="J543" s="115"/>
      <c r="K543" s="115"/>
      <c r="L543" s="115"/>
      <c r="M543" s="115"/>
      <c r="N543" s="115"/>
      <c r="O543" s="115"/>
      <c r="P543" s="115"/>
      <c r="Q543" s="115"/>
      <c r="R543" s="115"/>
      <c r="S543" s="115"/>
      <c r="T543" s="115"/>
      <c r="U543" s="115"/>
      <c r="AC543" s="89"/>
      <c r="AD543" s="213"/>
      <c r="AE543" s="89"/>
      <c r="AF543" s="266">
        <v>0</v>
      </c>
      <c r="AG543" s="179">
        <v>85968.9</v>
      </c>
      <c r="AH543" s="203">
        <v>0</v>
      </c>
      <c r="AI543" s="179">
        <v>94886.699999999983</v>
      </c>
      <c r="AJ543" s="178">
        <v>0</v>
      </c>
      <c r="AK543" s="179">
        <v>115866.36999999994</v>
      </c>
      <c r="AL543" s="178">
        <v>0</v>
      </c>
      <c r="AM543" s="180">
        <v>105301.06000000006</v>
      </c>
      <c r="AN543" s="178">
        <v>0</v>
      </c>
      <c r="AO543" s="209">
        <f>110715.77+4207.15</f>
        <v>114922.92</v>
      </c>
      <c r="AP543" s="228">
        <v>123245</v>
      </c>
      <c r="AQ543" s="84">
        <v>135258.71000000008</v>
      </c>
      <c r="AR543" s="178">
        <v>0</v>
      </c>
      <c r="AS543" s="84">
        <v>117256.23999999999</v>
      </c>
      <c r="AT543" s="178">
        <v>0</v>
      </c>
      <c r="AU543" s="84">
        <v>100635.39999999991</v>
      </c>
      <c r="AV543" s="178">
        <v>0</v>
      </c>
      <c r="AW543" s="84">
        <v>97086.62</v>
      </c>
      <c r="AX543" s="178">
        <v>0</v>
      </c>
      <c r="AY543" s="84">
        <v>99567.320000000065</v>
      </c>
      <c r="AZ543" s="178">
        <v>0</v>
      </c>
      <c r="BA543" s="84">
        <v>109262.89999999991</v>
      </c>
      <c r="BB543" s="178"/>
      <c r="BC543" s="237"/>
      <c r="BD543" s="213"/>
      <c r="BE543" s="185"/>
      <c r="BH543" s="181">
        <f>+BK543-AC543</f>
        <v>1469249</v>
      </c>
      <c r="BI543" s="181">
        <f>+BL543-AD543</f>
        <v>1176013.1399999999</v>
      </c>
      <c r="BJ543" s="182"/>
      <c r="BK543" s="181">
        <v>1469249</v>
      </c>
      <c r="BL543" s="181">
        <v>1176013.1399999999</v>
      </c>
    </row>
    <row r="544" spans="1:64" ht="20.100000000000001" hidden="1" customHeight="1" x14ac:dyDescent="0.25">
      <c r="A544" s="16"/>
      <c r="B544" s="67" t="s">
        <v>213</v>
      </c>
      <c r="C544" s="505" t="s">
        <v>214</v>
      </c>
      <c r="D544" s="505"/>
      <c r="E544" s="505"/>
      <c r="F544" s="505"/>
      <c r="G544" s="505"/>
      <c r="H544" s="505"/>
      <c r="I544" s="114"/>
      <c r="J544" s="115"/>
      <c r="K544" s="115"/>
      <c r="L544" s="115"/>
      <c r="M544" s="115"/>
      <c r="N544" s="115"/>
      <c r="O544" s="115"/>
      <c r="P544" s="115"/>
      <c r="Q544" s="115"/>
      <c r="R544" s="115"/>
      <c r="S544" s="115"/>
      <c r="T544" s="115"/>
      <c r="U544" s="115"/>
      <c r="AC544" s="89"/>
      <c r="AD544" s="213"/>
      <c r="AE544" s="89"/>
      <c r="AF544" s="266"/>
      <c r="AG544" s="179"/>
      <c r="AH544" s="203"/>
      <c r="AI544" s="179"/>
      <c r="AJ544" s="178"/>
      <c r="AK544" s="179"/>
      <c r="AL544" s="178"/>
      <c r="AM544" s="179"/>
      <c r="AN544" s="178"/>
      <c r="AO544" s="179"/>
      <c r="AP544" s="178"/>
      <c r="AQ544" s="84"/>
      <c r="AR544" s="178"/>
      <c r="AS544" s="84"/>
      <c r="AT544" s="178"/>
      <c r="AU544" s="84"/>
      <c r="AV544" s="178"/>
      <c r="AW544" s="84"/>
      <c r="AX544" s="178"/>
      <c r="AY544" s="84"/>
      <c r="AZ544" s="178"/>
      <c r="BA544" s="84"/>
      <c r="BB544" s="178"/>
      <c r="BC544" s="237"/>
      <c r="BD544" s="213"/>
      <c r="BE544" s="185"/>
      <c r="BF544" s="193"/>
      <c r="BH544" s="169"/>
      <c r="BI544" s="169"/>
    </row>
    <row r="545" spans="1:64" ht="21.75" hidden="1" customHeight="1" x14ac:dyDescent="0.25">
      <c r="A545" s="491" t="s">
        <v>12</v>
      </c>
      <c r="B545" s="506" t="s">
        <v>13</v>
      </c>
      <c r="C545" s="506" t="s">
        <v>14</v>
      </c>
      <c r="D545" s="509" t="s">
        <v>15</v>
      </c>
      <c r="E545" s="512" t="s">
        <v>16</v>
      </c>
      <c r="F545" s="129"/>
      <c r="G545" s="494" t="s">
        <v>433</v>
      </c>
      <c r="H545" s="494"/>
      <c r="I545" s="494"/>
      <c r="J545" s="130"/>
      <c r="K545" s="130"/>
      <c r="L545" s="130"/>
      <c r="M545" s="130"/>
      <c r="N545" s="130"/>
      <c r="O545" s="130"/>
      <c r="P545" s="130"/>
      <c r="Q545" s="130"/>
      <c r="R545" s="130"/>
      <c r="S545" s="130"/>
      <c r="T545" s="130"/>
      <c r="U545" s="130"/>
      <c r="AC545" s="89"/>
      <c r="AD545" s="213"/>
      <c r="AE545" s="89"/>
      <c r="AF545" s="266"/>
      <c r="AG545" s="179"/>
      <c r="AH545" s="203"/>
      <c r="AI545" s="179"/>
      <c r="AJ545" s="178"/>
      <c r="AK545" s="179"/>
      <c r="AL545" s="178"/>
      <c r="AM545" s="179"/>
      <c r="AN545" s="178"/>
      <c r="AO545" s="179"/>
      <c r="AP545" s="178"/>
      <c r="AQ545" s="84"/>
      <c r="AR545" s="178"/>
      <c r="AS545" s="84"/>
      <c r="AT545" s="178"/>
      <c r="AU545" s="84"/>
      <c r="AV545" s="178"/>
      <c r="AW545" s="84"/>
      <c r="AX545" s="178"/>
      <c r="AY545" s="84"/>
      <c r="AZ545" s="178"/>
      <c r="BA545" s="84"/>
      <c r="BB545" s="178"/>
      <c r="BC545" s="237"/>
      <c r="BD545" s="213"/>
      <c r="BE545" s="185"/>
      <c r="BH545" s="169"/>
      <c r="BI545" s="169"/>
    </row>
    <row r="546" spans="1:64" ht="27.75" hidden="1" customHeight="1" x14ac:dyDescent="0.25">
      <c r="A546" s="492"/>
      <c r="B546" s="507"/>
      <c r="C546" s="507"/>
      <c r="D546" s="510"/>
      <c r="E546" s="513"/>
      <c r="F546" s="131"/>
      <c r="G546" s="531" t="s">
        <v>441</v>
      </c>
      <c r="H546" s="531"/>
      <c r="I546" s="532"/>
      <c r="J546" s="132"/>
      <c r="K546" s="132"/>
      <c r="L546" s="132"/>
      <c r="M546" s="132"/>
      <c r="N546" s="132"/>
      <c r="O546" s="132"/>
      <c r="P546" s="132"/>
      <c r="Q546" s="132"/>
      <c r="R546" s="132"/>
      <c r="S546" s="132"/>
      <c r="T546" s="132"/>
      <c r="U546" s="132"/>
      <c r="AC546" s="89"/>
      <c r="AD546" s="213"/>
      <c r="AE546" s="89"/>
      <c r="AF546" s="266"/>
      <c r="AG546" s="179"/>
      <c r="AH546" s="203"/>
      <c r="AI546" s="179"/>
      <c r="AJ546" s="178"/>
      <c r="AK546" s="179"/>
      <c r="AL546" s="178"/>
      <c r="AM546" s="179"/>
      <c r="AN546" s="178"/>
      <c r="AO546" s="179"/>
      <c r="AP546" s="178"/>
      <c r="AQ546" s="84"/>
      <c r="AR546" s="178"/>
      <c r="AS546" s="84"/>
      <c r="AT546" s="178"/>
      <c r="AU546" s="84"/>
      <c r="AV546" s="178"/>
      <c r="AW546" s="84"/>
      <c r="AX546" s="178"/>
      <c r="AY546" s="84"/>
      <c r="AZ546" s="178"/>
      <c r="BA546" s="84"/>
      <c r="BB546" s="178"/>
      <c r="BC546" s="237"/>
      <c r="BD546" s="213"/>
      <c r="BE546" s="185"/>
      <c r="BH546" s="169"/>
      <c r="BI546" s="169"/>
    </row>
    <row r="547" spans="1:64" ht="27" hidden="1" customHeight="1" x14ac:dyDescent="0.25">
      <c r="A547" s="492"/>
      <c r="B547" s="507"/>
      <c r="C547" s="507"/>
      <c r="D547" s="510"/>
      <c r="E547" s="513"/>
      <c r="F547" s="131"/>
      <c r="G547" s="495">
        <v>2021</v>
      </c>
      <c r="H547" s="495">
        <v>2022</v>
      </c>
      <c r="I547" s="495">
        <v>2023</v>
      </c>
      <c r="J547" s="133"/>
      <c r="K547" s="133"/>
      <c r="L547" s="133"/>
      <c r="M547" s="133"/>
      <c r="N547" s="133"/>
      <c r="O547" s="133"/>
      <c r="P547" s="133"/>
      <c r="Q547" s="133"/>
      <c r="R547" s="133"/>
      <c r="S547" s="133"/>
      <c r="T547" s="133"/>
      <c r="U547" s="133"/>
      <c r="AC547" s="89"/>
      <c r="AD547" s="213"/>
      <c r="AE547" s="89"/>
      <c r="AF547" s="266">
        <v>0</v>
      </c>
      <c r="AG547" s="179">
        <v>0</v>
      </c>
      <c r="AH547" s="203">
        <v>0</v>
      </c>
      <c r="AI547" s="179">
        <v>0</v>
      </c>
      <c r="AJ547" s="178">
        <v>0</v>
      </c>
      <c r="AK547" s="179">
        <v>5390.1</v>
      </c>
      <c r="AL547" s="178">
        <v>0</v>
      </c>
      <c r="AM547" s="180">
        <v>0</v>
      </c>
      <c r="AN547" s="178">
        <v>0</v>
      </c>
      <c r="AO547" s="179">
        <v>2460.2999999999993</v>
      </c>
      <c r="AP547" s="178">
        <v>0</v>
      </c>
      <c r="AQ547" s="84">
        <v>0</v>
      </c>
      <c r="AR547" s="178">
        <v>0</v>
      </c>
      <c r="AS547" s="84">
        <v>625.82000000000153</v>
      </c>
      <c r="AT547" s="178">
        <v>0</v>
      </c>
      <c r="AU547" s="84">
        <v>0</v>
      </c>
      <c r="AV547" s="178">
        <v>0</v>
      </c>
      <c r="AW547" s="84">
        <v>0</v>
      </c>
      <c r="AX547" s="178">
        <v>0</v>
      </c>
      <c r="AY547" s="84">
        <v>0</v>
      </c>
      <c r="AZ547" s="178">
        <v>0</v>
      </c>
      <c r="BA547" s="84">
        <v>183.5099999999984</v>
      </c>
      <c r="BB547" s="178"/>
      <c r="BC547" s="237"/>
      <c r="BD547" s="213"/>
      <c r="BE547" s="185"/>
      <c r="BH547" s="181">
        <f>+BK547-AC547</f>
        <v>9000</v>
      </c>
      <c r="BI547" s="181">
        <f>+BL547-AD547</f>
        <v>8659.73</v>
      </c>
      <c r="BJ547" s="182"/>
      <c r="BK547" s="181">
        <v>9000</v>
      </c>
      <c r="BL547" s="181">
        <v>8659.73</v>
      </c>
    </row>
    <row r="548" spans="1:64" ht="51" hidden="1" customHeight="1" x14ac:dyDescent="0.25">
      <c r="A548" s="493"/>
      <c r="B548" s="508"/>
      <c r="C548" s="508"/>
      <c r="D548" s="511"/>
      <c r="E548" s="514"/>
      <c r="F548" s="134"/>
      <c r="G548" s="496"/>
      <c r="H548" s="496"/>
      <c r="I548" s="496"/>
      <c r="J548" s="135"/>
      <c r="K548" s="135"/>
      <c r="L548" s="135"/>
      <c r="M548" s="135"/>
      <c r="N548" s="135"/>
      <c r="O548" s="135"/>
      <c r="P548" s="135"/>
      <c r="Q548" s="135"/>
      <c r="R548" s="135"/>
      <c r="S548" s="135"/>
      <c r="T548" s="135"/>
      <c r="U548" s="135"/>
      <c r="AC548" s="89"/>
      <c r="AD548" s="213"/>
      <c r="AE548" s="89"/>
      <c r="AF548" s="266"/>
      <c r="AG548" s="179"/>
      <c r="AH548" s="203"/>
      <c r="AI548" s="179"/>
      <c r="AJ548" s="178"/>
      <c r="AK548" s="179"/>
      <c r="AL548" s="178"/>
      <c r="AM548" s="179"/>
      <c r="AN548" s="178"/>
      <c r="AO548" s="179"/>
      <c r="AP548" s="178"/>
      <c r="AQ548" s="84"/>
      <c r="AR548" s="178"/>
      <c r="AS548" s="84"/>
      <c r="AT548" s="178"/>
      <c r="AU548" s="84"/>
      <c r="AV548" s="178"/>
      <c r="AW548" s="84"/>
      <c r="AX548" s="178"/>
      <c r="AY548" s="84"/>
      <c r="AZ548" s="178"/>
      <c r="BA548" s="84"/>
      <c r="BB548" s="178"/>
      <c r="BC548" s="237"/>
      <c r="BD548" s="213"/>
      <c r="BE548" s="185"/>
      <c r="BH548" s="169"/>
      <c r="BI548" s="169"/>
    </row>
    <row r="549" spans="1:64" ht="20.100000000000001" hidden="1" customHeight="1" x14ac:dyDescent="0.25">
      <c r="A549" s="13"/>
      <c r="B549" s="26"/>
      <c r="C549" s="25"/>
      <c r="D549" s="25" t="s">
        <v>215</v>
      </c>
      <c r="E549" s="26" t="s">
        <v>46</v>
      </c>
      <c r="F549" s="136"/>
      <c r="G549" s="137"/>
      <c r="H549" s="137"/>
      <c r="I549" s="116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AC549" s="89"/>
      <c r="AD549" s="213"/>
      <c r="AE549" s="89"/>
      <c r="AF549" s="266">
        <v>0</v>
      </c>
      <c r="AG549" s="179">
        <v>0</v>
      </c>
      <c r="AH549" s="203">
        <v>0</v>
      </c>
      <c r="AI549" s="179">
        <v>0</v>
      </c>
      <c r="AJ549" s="178">
        <v>0</v>
      </c>
      <c r="AK549" s="179">
        <v>0</v>
      </c>
      <c r="AL549" s="178">
        <v>0</v>
      </c>
      <c r="AM549" s="180">
        <v>0</v>
      </c>
      <c r="AN549" s="178">
        <v>0</v>
      </c>
      <c r="AO549" s="179">
        <v>0</v>
      </c>
      <c r="AP549" s="178">
        <v>0</v>
      </c>
      <c r="AQ549" s="84">
        <v>0</v>
      </c>
      <c r="AR549" s="178">
        <v>0</v>
      </c>
      <c r="AS549" s="84">
        <v>0</v>
      </c>
      <c r="AT549" s="178">
        <v>0</v>
      </c>
      <c r="AU549" s="84">
        <v>0</v>
      </c>
      <c r="AV549" s="178">
        <v>0</v>
      </c>
      <c r="AW549" s="84">
        <v>0</v>
      </c>
      <c r="AX549" s="178">
        <v>0</v>
      </c>
      <c r="AY549" s="84">
        <v>0</v>
      </c>
      <c r="AZ549" s="178">
        <v>0</v>
      </c>
      <c r="BA549" s="84">
        <v>25.02</v>
      </c>
      <c r="BB549" s="178"/>
      <c r="BC549" s="237"/>
      <c r="BD549" s="213"/>
      <c r="BE549" s="185"/>
      <c r="BH549" s="181">
        <f>+BK549-AC549</f>
        <v>3000</v>
      </c>
      <c r="BI549" s="181">
        <f>+BL549-AD549</f>
        <v>25.02</v>
      </c>
      <c r="BJ549" s="182"/>
      <c r="BK549" s="181">
        <v>3000</v>
      </c>
      <c r="BL549" s="181">
        <v>25.02</v>
      </c>
    </row>
    <row r="550" spans="1:64" ht="20.100000000000001" hidden="1" customHeight="1" x14ac:dyDescent="0.25">
      <c r="A550" s="550" t="s">
        <v>17</v>
      </c>
      <c r="B550" s="550"/>
      <c r="C550" s="550"/>
      <c r="D550" s="550"/>
      <c r="E550" s="550"/>
      <c r="F550" s="138"/>
      <c r="G550" s="139"/>
      <c r="H550" s="139"/>
      <c r="I550" s="116"/>
      <c r="J550" s="117"/>
      <c r="K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AC550" s="89"/>
      <c r="AD550" s="213"/>
      <c r="AE550" s="89"/>
      <c r="AF550" s="266"/>
      <c r="AG550" s="179"/>
      <c r="AH550" s="203"/>
      <c r="AI550" s="179"/>
      <c r="AJ550" s="178"/>
      <c r="AK550" s="179"/>
      <c r="AL550" s="178"/>
      <c r="AM550" s="179"/>
      <c r="AN550" s="178"/>
      <c r="AO550" s="179"/>
      <c r="AP550" s="178"/>
      <c r="AQ550" s="84"/>
      <c r="AR550" s="178"/>
      <c r="AS550" s="84"/>
      <c r="AT550" s="178"/>
      <c r="AU550" s="84"/>
      <c r="AV550" s="178"/>
      <c r="AW550" s="84"/>
      <c r="AX550" s="178"/>
      <c r="AY550" s="84"/>
      <c r="AZ550" s="178"/>
      <c r="BA550" s="84"/>
      <c r="BB550" s="178"/>
      <c r="BC550" s="237"/>
      <c r="BD550" s="213"/>
      <c r="BE550" s="185"/>
      <c r="BH550" s="169"/>
      <c r="BI550" s="169"/>
    </row>
    <row r="551" spans="1:64" ht="20.100000000000001" hidden="1" customHeight="1" x14ac:dyDescent="0.25">
      <c r="A551" s="16"/>
      <c r="B551" s="10"/>
      <c r="C551" s="16"/>
      <c r="D551" s="16"/>
      <c r="E551" s="10"/>
      <c r="F551" s="108"/>
      <c r="G551" s="116"/>
      <c r="H551" s="116"/>
      <c r="I551" s="116"/>
      <c r="J551" s="117"/>
      <c r="K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AC551" s="89"/>
      <c r="AD551" s="213"/>
      <c r="AE551" s="89"/>
      <c r="AF551" s="266">
        <v>0</v>
      </c>
      <c r="AG551" s="179">
        <v>0</v>
      </c>
      <c r="AH551" s="203">
        <v>0</v>
      </c>
      <c r="AI551" s="179">
        <v>0</v>
      </c>
      <c r="AJ551" s="178">
        <v>0</v>
      </c>
      <c r="AK551" s="179">
        <v>0</v>
      </c>
      <c r="AL551" s="178">
        <v>0</v>
      </c>
      <c r="AM551" s="180">
        <v>0</v>
      </c>
      <c r="AN551" s="178">
        <v>0</v>
      </c>
      <c r="AO551" s="209">
        <v>2820</v>
      </c>
      <c r="AP551" s="178">
        <v>0</v>
      </c>
      <c r="AQ551" s="84">
        <v>0</v>
      </c>
      <c r="AR551" s="178">
        <v>0</v>
      </c>
      <c r="AS551" s="84">
        <v>0</v>
      </c>
      <c r="AT551" s="178">
        <v>0</v>
      </c>
      <c r="AU551" s="84">
        <v>161.96000000000004</v>
      </c>
      <c r="AV551" s="178">
        <v>0</v>
      </c>
      <c r="AW551" s="84">
        <v>0</v>
      </c>
      <c r="AX551" s="178">
        <v>0</v>
      </c>
      <c r="AY551" s="84">
        <v>0</v>
      </c>
      <c r="AZ551" s="178">
        <v>0</v>
      </c>
      <c r="BA551" s="84">
        <v>6.25</v>
      </c>
      <c r="BB551" s="178"/>
      <c r="BC551" s="237"/>
      <c r="BD551" s="213"/>
      <c r="BE551" s="185"/>
      <c r="BH551" s="181">
        <f>+BK551-AC551</f>
        <v>3000</v>
      </c>
      <c r="BI551" s="181">
        <f>+BL551-AD551</f>
        <v>2988.21</v>
      </c>
      <c r="BJ551" s="182"/>
      <c r="BK551" s="181">
        <v>3000</v>
      </c>
      <c r="BL551" s="181">
        <v>2988.21</v>
      </c>
    </row>
    <row r="552" spans="1:64" ht="20.100000000000001" hidden="1" customHeight="1" x14ac:dyDescent="0.25">
      <c r="A552" s="16"/>
      <c r="B552" s="10"/>
      <c r="C552" s="16"/>
      <c r="D552" s="16"/>
      <c r="E552" s="10"/>
      <c r="F552" s="108"/>
      <c r="G552" s="116"/>
      <c r="H552" s="116"/>
      <c r="I552" s="116"/>
      <c r="J552" s="117"/>
      <c r="K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AC552" s="89"/>
      <c r="AD552" s="213"/>
      <c r="AE552" s="89"/>
      <c r="AF552" s="266"/>
      <c r="AG552" s="179"/>
      <c r="AH552" s="203"/>
      <c r="AI552" s="179"/>
      <c r="AJ552" s="178"/>
      <c r="AK552" s="179"/>
      <c r="AL552" s="178"/>
      <c r="AM552" s="179"/>
      <c r="AN552" s="178"/>
      <c r="AO552" s="179"/>
      <c r="AP552" s="178"/>
      <c r="AQ552" s="84"/>
      <c r="AR552" s="178"/>
      <c r="AS552" s="84"/>
      <c r="AT552" s="178"/>
      <c r="AU552" s="84"/>
      <c r="AV552" s="178"/>
      <c r="AW552" s="84"/>
      <c r="AX552" s="178"/>
      <c r="AY552" s="84"/>
      <c r="AZ552" s="178"/>
      <c r="BA552" s="84"/>
      <c r="BB552" s="178"/>
      <c r="BC552" s="237"/>
      <c r="BD552" s="213"/>
      <c r="BE552" s="185"/>
      <c r="BH552" s="169"/>
      <c r="BI552" s="169"/>
    </row>
    <row r="553" spans="1:64" ht="20.100000000000001" hidden="1" customHeight="1" x14ac:dyDescent="0.25">
      <c r="A553" s="17"/>
      <c r="B553" s="15"/>
      <c r="C553" s="16"/>
      <c r="D553" s="16"/>
      <c r="E553" s="17"/>
      <c r="F553" s="111"/>
      <c r="G553" s="112"/>
      <c r="H553" s="112"/>
      <c r="I553" s="112"/>
      <c r="J553" s="113"/>
      <c r="K553" s="113"/>
      <c r="L553" s="113"/>
      <c r="M553" s="113"/>
      <c r="N553" s="113"/>
      <c r="O553" s="113"/>
      <c r="P553" s="113"/>
      <c r="Q553" s="113"/>
      <c r="R553" s="113"/>
      <c r="S553" s="113"/>
      <c r="T553" s="113"/>
      <c r="U553" s="113"/>
      <c r="AC553" s="89"/>
      <c r="AD553" s="213"/>
      <c r="AE553" s="89"/>
      <c r="AF553" s="266">
        <v>0</v>
      </c>
      <c r="AG553" s="179">
        <v>0</v>
      </c>
      <c r="AH553" s="203">
        <v>0</v>
      </c>
      <c r="AI553" s="179">
        <v>0</v>
      </c>
      <c r="AJ553" s="178">
        <v>0</v>
      </c>
      <c r="AK553" s="179">
        <v>749.57</v>
      </c>
      <c r="AL553" s="178">
        <v>0</v>
      </c>
      <c r="AM553" s="180">
        <v>0</v>
      </c>
      <c r="AN553" s="178">
        <v>0</v>
      </c>
      <c r="AO553" s="179">
        <v>0</v>
      </c>
      <c r="AP553" s="178">
        <v>0</v>
      </c>
      <c r="AQ553" s="84">
        <v>0</v>
      </c>
      <c r="AR553" s="178">
        <v>0</v>
      </c>
      <c r="AS553" s="84">
        <v>0</v>
      </c>
      <c r="AT553" s="178">
        <v>0</v>
      </c>
      <c r="AU553" s="84">
        <v>0</v>
      </c>
      <c r="AV553" s="178">
        <v>0</v>
      </c>
      <c r="AW553" s="84">
        <v>0</v>
      </c>
      <c r="AX553" s="178">
        <v>0</v>
      </c>
      <c r="AY553" s="84">
        <v>0</v>
      </c>
      <c r="AZ553" s="178">
        <v>0</v>
      </c>
      <c r="BA553" s="84">
        <v>109.45000000000005</v>
      </c>
      <c r="BB553" s="178"/>
      <c r="BC553" s="237"/>
      <c r="BD553" s="213"/>
      <c r="BE553" s="185"/>
      <c r="BH553" s="181">
        <f>+BK553-AC553</f>
        <v>1000</v>
      </c>
      <c r="BI553" s="181">
        <f>+BL553-AD553</f>
        <v>859.0200000000001</v>
      </c>
      <c r="BJ553" s="182"/>
      <c r="BK553" s="181">
        <v>1000</v>
      </c>
      <c r="BL553" s="181">
        <v>859.0200000000001</v>
      </c>
    </row>
    <row r="554" spans="1:64" ht="20.100000000000001" hidden="1" customHeight="1" x14ac:dyDescent="0.25">
      <c r="A554" s="23" t="s">
        <v>8</v>
      </c>
      <c r="B554" s="519" t="s">
        <v>216</v>
      </c>
      <c r="C554" s="519"/>
      <c r="D554" s="519"/>
      <c r="E554" s="17"/>
      <c r="F554" s="111"/>
      <c r="G554" s="112"/>
      <c r="H554" s="112"/>
      <c r="I554" s="112"/>
      <c r="J554" s="113"/>
      <c r="K554" s="113"/>
      <c r="L554" s="113"/>
      <c r="M554" s="113"/>
      <c r="N554" s="113"/>
      <c r="O554" s="113"/>
      <c r="P554" s="113"/>
      <c r="Q554" s="113"/>
      <c r="R554" s="113"/>
      <c r="S554" s="113"/>
      <c r="T554" s="113"/>
      <c r="U554" s="113"/>
      <c r="AC554" s="89"/>
      <c r="AD554" s="213"/>
      <c r="AE554" s="89"/>
      <c r="AF554" s="266"/>
      <c r="AG554" s="179"/>
      <c r="AH554" s="203"/>
      <c r="AI554" s="179"/>
      <c r="AJ554" s="178"/>
      <c r="AK554" s="179"/>
      <c r="AL554" s="178"/>
      <c r="AM554" s="179"/>
      <c r="AN554" s="178"/>
      <c r="AO554" s="179"/>
      <c r="AP554" s="178"/>
      <c r="AQ554" s="84"/>
      <c r="AR554" s="178"/>
      <c r="AS554" s="84"/>
      <c r="AT554" s="178"/>
      <c r="AU554" s="84"/>
      <c r="AV554" s="178"/>
      <c r="AW554" s="84"/>
      <c r="AX554" s="178"/>
      <c r="AY554" s="84"/>
      <c r="AZ554" s="178"/>
      <c r="BA554" s="84"/>
      <c r="BB554" s="178"/>
      <c r="BC554" s="237"/>
      <c r="BD554" s="213"/>
      <c r="BE554" s="185"/>
      <c r="BH554" s="169"/>
      <c r="BI554" s="169"/>
    </row>
    <row r="555" spans="1:64" ht="20.100000000000001" hidden="1" customHeight="1" x14ac:dyDescent="0.25">
      <c r="A555" s="18" t="s">
        <v>9</v>
      </c>
      <c r="B555" s="520" t="s">
        <v>10</v>
      </c>
      <c r="C555" s="520"/>
      <c r="D555" s="520"/>
      <c r="E555" s="520"/>
      <c r="F555" s="520"/>
      <c r="G555" s="520"/>
      <c r="H555" s="520"/>
      <c r="I555" s="114"/>
      <c r="J555" s="115"/>
      <c r="K555" s="115"/>
      <c r="L555" s="115"/>
      <c r="M555" s="115"/>
      <c r="N555" s="115"/>
      <c r="O555" s="115"/>
      <c r="P555" s="115"/>
      <c r="Q555" s="115"/>
      <c r="R555" s="115"/>
      <c r="S555" s="115"/>
      <c r="T555" s="115"/>
      <c r="U555" s="115"/>
      <c r="AC555" s="89"/>
      <c r="AD555" s="213"/>
      <c r="AE555" s="89"/>
      <c r="AF555" s="266">
        <v>0</v>
      </c>
      <c r="AG555" s="179">
        <v>2561.5</v>
      </c>
      <c r="AH555" s="203">
        <v>101000</v>
      </c>
      <c r="AI555" s="179">
        <v>19561.5</v>
      </c>
      <c r="AJ555" s="178">
        <v>0</v>
      </c>
      <c r="AK555" s="179">
        <v>18011.5</v>
      </c>
      <c r="AL555" s="178">
        <v>0</v>
      </c>
      <c r="AM555" s="180">
        <v>35811.5</v>
      </c>
      <c r="AN555" s="178">
        <v>0</v>
      </c>
      <c r="AO555" s="179">
        <v>48681.5</v>
      </c>
      <c r="AP555" s="178">
        <v>0</v>
      </c>
      <c r="AQ555" s="84">
        <v>16454.5</v>
      </c>
      <c r="AR555" s="178">
        <v>0</v>
      </c>
      <c r="AS555" s="84">
        <v>2105.9199999999837</v>
      </c>
      <c r="AT555" s="178">
        <v>0</v>
      </c>
      <c r="AU555" s="84">
        <v>1851.0100000000093</v>
      </c>
      <c r="AV555" s="178">
        <v>0</v>
      </c>
      <c r="AW555" s="84">
        <v>0</v>
      </c>
      <c r="AX555" s="178">
        <v>0</v>
      </c>
      <c r="AY555" s="84">
        <v>0</v>
      </c>
      <c r="AZ555" s="178">
        <v>0</v>
      </c>
      <c r="BA555" s="84">
        <v>930.20000000001164</v>
      </c>
      <c r="BB555" s="178"/>
      <c r="BC555" s="237"/>
      <c r="BD555" s="213"/>
      <c r="BE555" s="185"/>
      <c r="BH555" s="181">
        <f>+BK555-AC555</f>
        <v>152945</v>
      </c>
      <c r="BI555" s="181">
        <f>+BL555-AD555</f>
        <v>145969.13</v>
      </c>
      <c r="BJ555" s="182"/>
      <c r="BK555" s="181">
        <v>152945</v>
      </c>
      <c r="BL555" s="181">
        <v>145969.13</v>
      </c>
    </row>
    <row r="556" spans="1:64" ht="20.100000000000001" hidden="1" customHeight="1" x14ac:dyDescent="0.25">
      <c r="A556" s="16"/>
      <c r="B556" s="67" t="s">
        <v>217</v>
      </c>
      <c r="C556" s="505" t="s">
        <v>218</v>
      </c>
      <c r="D556" s="505"/>
      <c r="E556" s="505"/>
      <c r="F556" s="505"/>
      <c r="G556" s="505"/>
      <c r="H556" s="505"/>
      <c r="I556" s="114"/>
      <c r="J556" s="115"/>
      <c r="K556" s="115"/>
      <c r="L556" s="115"/>
      <c r="M556" s="115"/>
      <c r="N556" s="115"/>
      <c r="O556" s="115"/>
      <c r="P556" s="115"/>
      <c r="Q556" s="115"/>
      <c r="R556" s="115"/>
      <c r="S556" s="115"/>
      <c r="T556" s="115"/>
      <c r="U556" s="115"/>
      <c r="AC556" s="89"/>
      <c r="AD556" s="213"/>
      <c r="AE556" s="89"/>
      <c r="AF556" s="266"/>
      <c r="AG556" s="179"/>
      <c r="AH556" s="203"/>
      <c r="AI556" s="179"/>
      <c r="AJ556" s="178"/>
      <c r="AK556" s="179"/>
      <c r="AL556" s="178"/>
      <c r="AM556" s="179"/>
      <c r="AN556" s="178"/>
      <c r="AO556" s="179"/>
      <c r="AP556" s="178"/>
      <c r="AQ556" s="84"/>
      <c r="AR556" s="178"/>
      <c r="AS556" s="84"/>
      <c r="AT556" s="178"/>
      <c r="AU556" s="84"/>
      <c r="AV556" s="178"/>
      <c r="AW556" s="84"/>
      <c r="AX556" s="178"/>
      <c r="AY556" s="84"/>
      <c r="AZ556" s="178"/>
      <c r="BA556" s="84"/>
      <c r="BB556" s="178"/>
      <c r="BC556" s="237"/>
      <c r="BD556" s="213"/>
      <c r="BE556" s="185"/>
      <c r="BH556" s="169"/>
      <c r="BI556" s="169"/>
    </row>
    <row r="557" spans="1:64" ht="20.100000000000001" hidden="1" customHeight="1" x14ac:dyDescent="0.25">
      <c r="A557" s="506" t="s">
        <v>12</v>
      </c>
      <c r="B557" s="506" t="s">
        <v>13</v>
      </c>
      <c r="C557" s="545" t="s">
        <v>14</v>
      </c>
      <c r="D557" s="545" t="s">
        <v>15</v>
      </c>
      <c r="E557" s="506" t="s">
        <v>16</v>
      </c>
      <c r="F557" s="140"/>
      <c r="G557" s="575"/>
      <c r="H557" s="532"/>
      <c r="I557" s="116"/>
      <c r="J557" s="117"/>
      <c r="K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AC557" s="89"/>
      <c r="AD557" s="213"/>
      <c r="AE557" s="89"/>
      <c r="AF557" s="266"/>
      <c r="AG557" s="179"/>
      <c r="AH557" s="203"/>
      <c r="AI557" s="179"/>
      <c r="AJ557" s="178"/>
      <c r="AK557" s="179"/>
      <c r="AL557" s="178"/>
      <c r="AM557" s="179"/>
      <c r="AN557" s="178"/>
      <c r="AO557" s="179"/>
      <c r="AP557" s="178"/>
      <c r="AQ557" s="84"/>
      <c r="AR557" s="178"/>
      <c r="AS557" s="84"/>
      <c r="AT557" s="178"/>
      <c r="AU557" s="84"/>
      <c r="AV557" s="178"/>
      <c r="AW557" s="84"/>
      <c r="AX557" s="178"/>
      <c r="AY557" s="84"/>
      <c r="AZ557" s="178"/>
      <c r="BA557" s="84"/>
      <c r="BB557" s="178"/>
      <c r="BC557" s="237"/>
      <c r="BD557" s="213"/>
      <c r="BE557" s="185"/>
      <c r="BH557" s="169"/>
      <c r="BI557" s="169"/>
    </row>
    <row r="558" spans="1:64" ht="20.100000000000001" hidden="1" customHeight="1" x14ac:dyDescent="0.25">
      <c r="A558" s="508"/>
      <c r="B558" s="508"/>
      <c r="C558" s="546"/>
      <c r="D558" s="547"/>
      <c r="E558" s="507"/>
      <c r="F558" s="141"/>
      <c r="G558" s="575"/>
      <c r="H558" s="532"/>
      <c r="I558" s="116"/>
      <c r="J558" s="117"/>
      <c r="K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AC558" s="89"/>
      <c r="AD558" s="213"/>
      <c r="AE558" s="89"/>
      <c r="AF558" s="266"/>
      <c r="AG558" s="179"/>
      <c r="AH558" s="203"/>
      <c r="AI558" s="179"/>
      <c r="AJ558" s="178"/>
      <c r="AK558" s="179"/>
      <c r="AL558" s="178"/>
      <c r="AM558" s="179"/>
      <c r="AN558" s="178"/>
      <c r="AO558" s="179"/>
      <c r="AP558" s="178"/>
      <c r="AQ558" s="84"/>
      <c r="AR558" s="178"/>
      <c r="AS558" s="84"/>
      <c r="AT558" s="178"/>
      <c r="AU558" s="84"/>
      <c r="AV558" s="178"/>
      <c r="AW558" s="84"/>
      <c r="AX558" s="178"/>
      <c r="AY558" s="84"/>
      <c r="AZ558" s="178"/>
      <c r="BA558" s="84"/>
      <c r="BB558" s="178"/>
      <c r="BC558" s="237"/>
      <c r="BD558" s="213"/>
      <c r="BE558" s="185"/>
      <c r="BH558" s="169"/>
      <c r="BI558" s="169"/>
    </row>
    <row r="559" spans="1:64" ht="24.75" hidden="1" customHeight="1" x14ac:dyDescent="0.25">
      <c r="A559" s="16"/>
      <c r="B559" s="12"/>
      <c r="C559" s="11"/>
      <c r="D559" s="11" t="s">
        <v>219</v>
      </c>
      <c r="E559" s="12" t="s">
        <v>147</v>
      </c>
      <c r="F559" s="136"/>
      <c r="G559" s="576">
        <v>2021</v>
      </c>
      <c r="H559" s="578">
        <v>2022</v>
      </c>
      <c r="I559" s="116"/>
      <c r="J559" s="117"/>
      <c r="K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AC559" s="89"/>
      <c r="AD559" s="213"/>
      <c r="AE559" s="89"/>
      <c r="AF559" s="266">
        <v>0</v>
      </c>
      <c r="AG559" s="179">
        <v>0</v>
      </c>
      <c r="AH559" s="203">
        <v>0</v>
      </c>
      <c r="AI559" s="179">
        <v>0</v>
      </c>
      <c r="AJ559" s="178">
        <v>0</v>
      </c>
      <c r="AK559" s="179">
        <v>0</v>
      </c>
      <c r="AL559" s="178">
        <v>0</v>
      </c>
      <c r="AM559" s="180">
        <v>0</v>
      </c>
      <c r="AN559" s="178">
        <v>0</v>
      </c>
      <c r="AO559" s="179">
        <v>0</v>
      </c>
      <c r="AP559" s="178">
        <v>0</v>
      </c>
      <c r="AQ559" s="84">
        <v>0</v>
      </c>
      <c r="AR559" s="178">
        <v>0</v>
      </c>
      <c r="AS559" s="84">
        <v>4999.47</v>
      </c>
      <c r="AT559" s="178">
        <v>0</v>
      </c>
      <c r="AU559" s="84">
        <v>0</v>
      </c>
      <c r="AV559" s="178">
        <v>0</v>
      </c>
      <c r="AW559" s="84">
        <v>0</v>
      </c>
      <c r="AX559" s="178">
        <v>0</v>
      </c>
      <c r="AY559" s="84">
        <v>0</v>
      </c>
      <c r="AZ559" s="178">
        <v>0</v>
      </c>
      <c r="BA559" s="84">
        <v>0</v>
      </c>
      <c r="BB559" s="178"/>
      <c r="BC559" s="237"/>
      <c r="BD559" s="213"/>
      <c r="BE559" s="185"/>
      <c r="BH559" s="181">
        <f>+BK559-AC559</f>
        <v>5000</v>
      </c>
      <c r="BI559" s="181">
        <f>+BL559-AD559</f>
        <v>4999.47</v>
      </c>
      <c r="BJ559" s="182"/>
      <c r="BK559" s="181">
        <v>5000</v>
      </c>
      <c r="BL559" s="181">
        <v>4999.47</v>
      </c>
    </row>
    <row r="560" spans="1:64" ht="20.100000000000001" hidden="1" customHeight="1" x14ac:dyDescent="0.25">
      <c r="A560" s="10">
        <v>9002</v>
      </c>
      <c r="B560" s="64" t="s">
        <v>220</v>
      </c>
      <c r="C560" s="27" t="s">
        <v>221</v>
      </c>
      <c r="D560" s="13" t="s">
        <v>222</v>
      </c>
      <c r="E560" s="9" t="s">
        <v>46</v>
      </c>
      <c r="F560" s="142"/>
      <c r="G560" s="577"/>
      <c r="H560" s="579"/>
      <c r="I560" s="116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AC560" s="89"/>
      <c r="AD560" s="213"/>
      <c r="AE560" s="89"/>
      <c r="AF560" s="266"/>
      <c r="AG560" s="179"/>
      <c r="AH560" s="203"/>
      <c r="AI560" s="179"/>
      <c r="AJ560" s="178"/>
      <c r="AK560" s="179"/>
      <c r="AL560" s="178"/>
      <c r="AM560" s="179"/>
      <c r="AN560" s="178"/>
      <c r="AO560" s="179"/>
      <c r="AP560" s="178"/>
      <c r="AQ560" s="84"/>
      <c r="AR560" s="178"/>
      <c r="AS560" s="84"/>
      <c r="AT560" s="178"/>
      <c r="AU560" s="84"/>
      <c r="AV560" s="178"/>
      <c r="AW560" s="84"/>
      <c r="AX560" s="178"/>
      <c r="AY560" s="84"/>
      <c r="AZ560" s="178"/>
      <c r="BA560" s="84"/>
      <c r="BB560" s="178"/>
      <c r="BC560" s="237"/>
      <c r="BD560" s="213"/>
      <c r="BE560" s="185"/>
      <c r="BH560" s="169"/>
      <c r="BI560" s="169"/>
    </row>
    <row r="561" spans="1:64" ht="20.100000000000001" hidden="1" customHeight="1" x14ac:dyDescent="0.25">
      <c r="A561" s="16"/>
      <c r="B561" s="9"/>
      <c r="C561" s="13"/>
      <c r="D561" s="13" t="s">
        <v>223</v>
      </c>
      <c r="E561" s="9"/>
      <c r="F561" s="125"/>
      <c r="G561" s="121"/>
      <c r="H561" s="121"/>
      <c r="I561" s="116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AC561" s="89"/>
      <c r="AD561" s="213"/>
      <c r="AE561" s="89"/>
      <c r="AF561" s="266">
        <v>0</v>
      </c>
      <c r="AG561" s="179">
        <v>0</v>
      </c>
      <c r="AH561" s="203">
        <v>0</v>
      </c>
      <c r="AI561" s="179">
        <v>0</v>
      </c>
      <c r="AJ561" s="178">
        <v>0</v>
      </c>
      <c r="AK561" s="179">
        <v>928.9</v>
      </c>
      <c r="AL561" s="178">
        <v>0</v>
      </c>
      <c r="AM561" s="180">
        <v>0</v>
      </c>
      <c r="AN561" s="178">
        <v>0</v>
      </c>
      <c r="AO561" s="179">
        <v>0</v>
      </c>
      <c r="AP561" s="178">
        <v>0</v>
      </c>
      <c r="AQ561" s="84">
        <v>1362.9</v>
      </c>
      <c r="AR561" s="178">
        <v>0</v>
      </c>
      <c r="AS561" s="84">
        <v>0</v>
      </c>
      <c r="AT561" s="178">
        <v>0</v>
      </c>
      <c r="AU561" s="84">
        <v>0</v>
      </c>
      <c r="AV561" s="178">
        <v>0</v>
      </c>
      <c r="AW561" s="84">
        <v>0</v>
      </c>
      <c r="AX561" s="178">
        <v>0</v>
      </c>
      <c r="AY561" s="84">
        <v>0</v>
      </c>
      <c r="AZ561" s="178">
        <v>0</v>
      </c>
      <c r="BA561" s="84">
        <v>0</v>
      </c>
      <c r="BB561" s="178"/>
      <c r="BC561" s="237"/>
      <c r="BD561" s="213"/>
      <c r="BE561" s="185"/>
      <c r="BH561" s="181">
        <f>+BK561-AC561</f>
        <v>2500</v>
      </c>
      <c r="BI561" s="181">
        <f>+BL561-AD561</f>
        <v>2291.8000000000002</v>
      </c>
      <c r="BJ561" s="182"/>
      <c r="BK561" s="181">
        <v>2500</v>
      </c>
      <c r="BL561" s="181">
        <v>2291.8000000000002</v>
      </c>
    </row>
    <row r="562" spans="1:64" ht="20.100000000000001" hidden="1" customHeight="1" x14ac:dyDescent="0.25">
      <c r="A562" s="16"/>
      <c r="B562" s="9"/>
      <c r="C562" s="13"/>
      <c r="D562" s="13" t="s">
        <v>224</v>
      </c>
      <c r="E562" s="9" t="s">
        <v>225</v>
      </c>
      <c r="F562" s="125"/>
      <c r="G562" s="121"/>
      <c r="H562" s="121"/>
      <c r="I562" s="116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AC562" s="89"/>
      <c r="AD562" s="213"/>
      <c r="AE562" s="89"/>
      <c r="AF562" s="266"/>
      <c r="AG562" s="179"/>
      <c r="AH562" s="203"/>
      <c r="AI562" s="179"/>
      <c r="AJ562" s="178"/>
      <c r="AK562" s="179"/>
      <c r="AL562" s="178"/>
      <c r="AM562" s="179"/>
      <c r="AN562" s="178"/>
      <c r="AO562" s="179"/>
      <c r="AP562" s="178"/>
      <c r="AQ562" s="84"/>
      <c r="AR562" s="178"/>
      <c r="AS562" s="84"/>
      <c r="AT562" s="178"/>
      <c r="AU562" s="84"/>
      <c r="AV562" s="178"/>
      <c r="AW562" s="84"/>
      <c r="AX562" s="178"/>
      <c r="AY562" s="84"/>
      <c r="AZ562" s="178"/>
      <c r="BA562" s="84"/>
      <c r="BB562" s="178"/>
      <c r="BC562" s="237"/>
      <c r="BD562" s="213"/>
      <c r="BE562" s="185"/>
      <c r="BH562" s="169"/>
      <c r="BI562" s="169"/>
    </row>
    <row r="563" spans="1:64" ht="20.100000000000001" hidden="1" customHeight="1" x14ac:dyDescent="0.25">
      <c r="A563" s="16"/>
      <c r="B563" s="9"/>
      <c r="C563" s="13"/>
      <c r="D563" s="13" t="s">
        <v>226</v>
      </c>
      <c r="E563" s="9" t="s">
        <v>144</v>
      </c>
      <c r="F563" s="125"/>
      <c r="G563" s="121"/>
      <c r="H563" s="121"/>
      <c r="I563" s="116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AC563" s="89"/>
      <c r="AD563" s="213"/>
      <c r="AE563" s="89"/>
      <c r="AF563" s="266">
        <v>0</v>
      </c>
      <c r="AG563" s="179">
        <v>0</v>
      </c>
      <c r="AH563" s="203">
        <v>0</v>
      </c>
      <c r="AI563" s="179">
        <v>0</v>
      </c>
      <c r="AJ563" s="178">
        <v>0</v>
      </c>
      <c r="AK563" s="179">
        <v>0</v>
      </c>
      <c r="AL563" s="178">
        <v>0</v>
      </c>
      <c r="AM563" s="180">
        <v>0</v>
      </c>
      <c r="AN563" s="178">
        <v>0</v>
      </c>
      <c r="AO563" s="209">
        <v>1197</v>
      </c>
      <c r="AP563" s="178">
        <v>0</v>
      </c>
      <c r="AQ563" s="84">
        <v>0</v>
      </c>
      <c r="AR563" s="178">
        <v>0</v>
      </c>
      <c r="AS563" s="84">
        <v>0</v>
      </c>
      <c r="AT563" s="178">
        <v>0</v>
      </c>
      <c r="AU563" s="84">
        <v>0</v>
      </c>
      <c r="AV563" s="178">
        <v>0</v>
      </c>
      <c r="AW563" s="84">
        <v>0</v>
      </c>
      <c r="AX563" s="178">
        <v>0</v>
      </c>
      <c r="AY563" s="84">
        <v>0</v>
      </c>
      <c r="AZ563" s="178">
        <v>0</v>
      </c>
      <c r="BA563" s="84">
        <v>0</v>
      </c>
      <c r="BB563" s="178"/>
      <c r="BC563" s="237"/>
      <c r="BD563" s="213"/>
      <c r="BE563" s="185"/>
      <c r="BH563" s="181">
        <f>+BK563-AC563</f>
        <v>1500</v>
      </c>
      <c r="BI563" s="181">
        <f>+BL563-AD563</f>
        <v>1197</v>
      </c>
      <c r="BJ563" s="182"/>
      <c r="BK563" s="181">
        <v>1500</v>
      </c>
      <c r="BL563" s="181">
        <v>1197</v>
      </c>
    </row>
    <row r="564" spans="1:64" ht="20.100000000000001" hidden="1" customHeight="1" x14ac:dyDescent="0.25">
      <c r="A564" s="16"/>
      <c r="B564" s="9"/>
      <c r="C564" s="13"/>
      <c r="D564" s="13" t="s">
        <v>227</v>
      </c>
      <c r="E564" s="9" t="s">
        <v>144</v>
      </c>
      <c r="F564" s="125"/>
      <c r="G564" s="121"/>
      <c r="H564" s="121"/>
      <c r="I564" s="116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AC564" s="89"/>
      <c r="AD564" s="213"/>
      <c r="AE564" s="89"/>
      <c r="AF564" s="266"/>
      <c r="AG564" s="179"/>
      <c r="AH564" s="203"/>
      <c r="AI564" s="179"/>
      <c r="AJ564" s="178"/>
      <c r="AK564" s="179"/>
      <c r="AL564" s="178"/>
      <c r="AM564" s="179"/>
      <c r="AN564" s="178"/>
      <c r="AO564" s="179"/>
      <c r="AP564" s="178"/>
      <c r="AQ564" s="84"/>
      <c r="AR564" s="178"/>
      <c r="AS564" s="84"/>
      <c r="AT564" s="178"/>
      <c r="AU564" s="84"/>
      <c r="AV564" s="178"/>
      <c r="AW564" s="84"/>
      <c r="AX564" s="178"/>
      <c r="AY564" s="84"/>
      <c r="AZ564" s="178"/>
      <c r="BA564" s="84"/>
      <c r="BB564" s="178"/>
      <c r="BC564" s="237"/>
      <c r="BD564" s="213"/>
      <c r="BE564" s="185"/>
      <c r="BH564" s="169"/>
      <c r="BI564" s="169"/>
    </row>
    <row r="565" spans="1:64" ht="20.100000000000001" hidden="1" customHeight="1" x14ac:dyDescent="0.25">
      <c r="A565" s="16"/>
      <c r="B565" s="9"/>
      <c r="C565" s="13"/>
      <c r="D565" s="13" t="s">
        <v>228</v>
      </c>
      <c r="E565" s="9" t="s">
        <v>229</v>
      </c>
      <c r="F565" s="125"/>
      <c r="G565" s="125"/>
      <c r="H565" s="125"/>
      <c r="I565" s="108"/>
      <c r="J565" s="109"/>
      <c r="K565" s="109"/>
      <c r="L565" s="109"/>
      <c r="M565" s="109"/>
      <c r="N565" s="109"/>
      <c r="O565" s="109"/>
      <c r="P565" s="109"/>
      <c r="Q565" s="109"/>
      <c r="R565" s="109"/>
      <c r="S565" s="109"/>
      <c r="T565" s="109"/>
      <c r="U565" s="109"/>
      <c r="AC565" s="89"/>
      <c r="AD565" s="213"/>
      <c r="AE565" s="89"/>
      <c r="AF565" s="266"/>
      <c r="AG565" s="179"/>
      <c r="AH565" s="203"/>
      <c r="AI565" s="179"/>
      <c r="AJ565" s="178"/>
      <c r="AK565" s="179"/>
      <c r="AL565" s="178"/>
      <c r="AM565" s="179"/>
      <c r="AN565" s="178"/>
      <c r="AO565" s="179"/>
      <c r="AP565" s="178"/>
      <c r="AQ565" s="84"/>
      <c r="AR565" s="178"/>
      <c r="AS565" s="84"/>
      <c r="AT565" s="178"/>
      <c r="AU565" s="84"/>
      <c r="AV565" s="178"/>
      <c r="AW565" s="84"/>
      <c r="AX565" s="178"/>
      <c r="AY565" s="84"/>
      <c r="AZ565" s="178"/>
      <c r="BA565" s="84"/>
      <c r="BB565" s="178"/>
      <c r="BC565" s="237"/>
      <c r="BD565" s="213"/>
      <c r="BE565" s="185"/>
      <c r="BH565" s="169"/>
      <c r="BI565" s="169"/>
    </row>
    <row r="566" spans="1:64" ht="20.100000000000001" hidden="1" customHeight="1" x14ac:dyDescent="0.25">
      <c r="A566" s="16"/>
      <c r="B566" s="9"/>
      <c r="C566" s="13"/>
      <c r="D566" s="16" t="s">
        <v>230</v>
      </c>
      <c r="E566" s="9" t="s">
        <v>229</v>
      </c>
      <c r="F566" s="143"/>
      <c r="G566" s="143"/>
      <c r="H566" s="143"/>
      <c r="I566" s="108"/>
      <c r="J566" s="109"/>
      <c r="K566" s="109"/>
      <c r="L566" s="109"/>
      <c r="M566" s="109"/>
      <c r="N566" s="109"/>
      <c r="O566" s="109"/>
      <c r="P566" s="109"/>
      <c r="Q566" s="109"/>
      <c r="R566" s="109"/>
      <c r="S566" s="109"/>
      <c r="T566" s="109"/>
      <c r="U566" s="109"/>
      <c r="AC566" s="89"/>
      <c r="AD566" s="213"/>
      <c r="AE566" s="89"/>
      <c r="AF566" s="266">
        <v>0</v>
      </c>
      <c r="AG566" s="179">
        <v>0</v>
      </c>
      <c r="AH566" s="203">
        <v>0</v>
      </c>
      <c r="AI566" s="179">
        <v>0</v>
      </c>
      <c r="AJ566" s="178">
        <v>0</v>
      </c>
      <c r="AK566" s="179">
        <v>0</v>
      </c>
      <c r="AL566" s="178">
        <v>0</v>
      </c>
      <c r="AM566" s="180">
        <v>0</v>
      </c>
      <c r="AN566" s="178">
        <v>0</v>
      </c>
      <c r="AO566" s="209">
        <v>752</v>
      </c>
      <c r="AP566" s="178">
        <v>0</v>
      </c>
      <c r="AQ566" s="84">
        <v>0</v>
      </c>
      <c r="AR566" s="178">
        <v>0</v>
      </c>
      <c r="AS566" s="84">
        <v>0</v>
      </c>
      <c r="AT566" s="178">
        <v>0</v>
      </c>
      <c r="AU566" s="84">
        <v>0</v>
      </c>
      <c r="AV566" s="178">
        <v>0</v>
      </c>
      <c r="AW566" s="84">
        <v>0</v>
      </c>
      <c r="AX566" s="178">
        <v>0</v>
      </c>
      <c r="AY566" s="84">
        <v>179.79999999999995</v>
      </c>
      <c r="AZ566" s="178">
        <v>0</v>
      </c>
      <c r="BA566" s="84">
        <v>0</v>
      </c>
      <c r="BB566" s="178"/>
      <c r="BC566" s="237"/>
      <c r="BD566" s="213"/>
      <c r="BE566" s="185"/>
      <c r="BH566" s="181">
        <f>+BK566-AC566</f>
        <v>1000</v>
      </c>
      <c r="BI566" s="181">
        <f>+BL566-AD566</f>
        <v>931.8</v>
      </c>
      <c r="BJ566" s="182"/>
      <c r="BK566" s="181">
        <v>1000</v>
      </c>
      <c r="BL566" s="181">
        <v>931.8</v>
      </c>
    </row>
    <row r="567" spans="1:64" ht="20.100000000000001" hidden="1" customHeight="1" x14ac:dyDescent="0.25">
      <c r="A567" s="16"/>
      <c r="B567" s="9"/>
      <c r="C567" s="13"/>
      <c r="D567" s="13" t="s">
        <v>231</v>
      </c>
      <c r="E567" s="9" t="s">
        <v>229</v>
      </c>
      <c r="F567" s="125"/>
      <c r="G567" s="125"/>
      <c r="H567" s="125"/>
      <c r="I567" s="108"/>
      <c r="J567" s="109"/>
      <c r="K567" s="109"/>
      <c r="L567" s="109"/>
      <c r="M567" s="109"/>
      <c r="N567" s="109"/>
      <c r="O567" s="109"/>
      <c r="P567" s="109"/>
      <c r="Q567" s="109"/>
      <c r="R567" s="109"/>
      <c r="S567" s="109"/>
      <c r="T567" s="109"/>
      <c r="U567" s="109"/>
      <c r="AC567" s="89"/>
      <c r="AD567" s="213"/>
      <c r="AE567" s="89"/>
      <c r="AF567" s="266"/>
      <c r="AG567" s="179"/>
      <c r="AH567" s="203"/>
      <c r="AI567" s="179"/>
      <c r="AJ567" s="178"/>
      <c r="AK567" s="179"/>
      <c r="AL567" s="178"/>
      <c r="AM567" s="179"/>
      <c r="AN567" s="178"/>
      <c r="AO567" s="179"/>
      <c r="AP567" s="178"/>
      <c r="AQ567" s="84"/>
      <c r="AR567" s="178"/>
      <c r="AS567" s="84"/>
      <c r="AT567" s="178"/>
      <c r="AU567" s="84"/>
      <c r="AV567" s="178"/>
      <c r="AW567" s="84"/>
      <c r="AX567" s="178"/>
      <c r="AY567" s="84"/>
      <c r="AZ567" s="178"/>
      <c r="BA567" s="84"/>
      <c r="BB567" s="178"/>
      <c r="BC567" s="237"/>
      <c r="BD567" s="213"/>
      <c r="BE567" s="185"/>
      <c r="BH567" s="169"/>
      <c r="BI567" s="169"/>
    </row>
    <row r="568" spans="1:64" ht="20.100000000000001" hidden="1" customHeight="1" x14ac:dyDescent="0.25">
      <c r="A568" s="16"/>
      <c r="B568" s="9"/>
      <c r="C568" s="13"/>
      <c r="D568" s="13" t="s">
        <v>232</v>
      </c>
      <c r="E568" s="9" t="s">
        <v>229</v>
      </c>
      <c r="F568" s="125"/>
      <c r="G568" s="125"/>
      <c r="H568" s="125"/>
      <c r="I568" s="108"/>
      <c r="J568" s="109"/>
      <c r="K568" s="109"/>
      <c r="L568" s="109"/>
      <c r="M568" s="109"/>
      <c r="N568" s="109"/>
      <c r="O568" s="109"/>
      <c r="P568" s="109"/>
      <c r="Q568" s="109"/>
      <c r="R568" s="109"/>
      <c r="S568" s="109"/>
      <c r="T568" s="109"/>
      <c r="U568" s="109"/>
      <c r="AC568" s="89"/>
      <c r="AD568" s="213"/>
      <c r="AE568" s="89"/>
      <c r="AF568" s="266"/>
      <c r="AG568" s="179"/>
      <c r="AH568" s="203"/>
      <c r="AI568" s="179"/>
      <c r="AJ568" s="178"/>
      <c r="AK568" s="179"/>
      <c r="AL568" s="178"/>
      <c r="AM568" s="179"/>
      <c r="AN568" s="178"/>
      <c r="AO568" s="179"/>
      <c r="AP568" s="178"/>
      <c r="AQ568" s="84"/>
      <c r="AR568" s="178"/>
      <c r="AS568" s="84"/>
      <c r="AT568" s="178"/>
      <c r="AU568" s="84"/>
      <c r="AV568" s="178"/>
      <c r="AW568" s="84"/>
      <c r="AX568" s="178"/>
      <c r="AY568" s="84"/>
      <c r="AZ568" s="178"/>
      <c r="BA568" s="84"/>
      <c r="BB568" s="178"/>
      <c r="BC568" s="237"/>
      <c r="BD568" s="213"/>
      <c r="BE568" s="185"/>
      <c r="BH568" s="169"/>
      <c r="BI568" s="169"/>
    </row>
    <row r="569" spans="1:64" ht="20.100000000000001" hidden="1" customHeight="1" x14ac:dyDescent="0.25">
      <c r="A569" s="16"/>
      <c r="B569" s="9"/>
      <c r="C569" s="13"/>
      <c r="D569" s="13" t="s">
        <v>233</v>
      </c>
      <c r="E569" s="9" t="s">
        <v>229</v>
      </c>
      <c r="F569" s="125"/>
      <c r="G569" s="125"/>
      <c r="H569" s="125"/>
      <c r="I569" s="108"/>
      <c r="J569" s="109"/>
      <c r="K569" s="109"/>
      <c r="L569" s="109"/>
      <c r="M569" s="109"/>
      <c r="N569" s="109"/>
      <c r="O569" s="109"/>
      <c r="P569" s="109"/>
      <c r="Q569" s="109"/>
      <c r="R569" s="109"/>
      <c r="S569" s="109"/>
      <c r="T569" s="109"/>
      <c r="U569" s="109"/>
      <c r="AC569" s="89"/>
      <c r="AD569" s="213"/>
      <c r="AE569" s="89"/>
      <c r="AF569" s="266">
        <v>0</v>
      </c>
      <c r="AG569" s="179">
        <v>0</v>
      </c>
      <c r="AH569" s="203">
        <v>0</v>
      </c>
      <c r="AI569" s="179">
        <v>0</v>
      </c>
      <c r="AJ569" s="178">
        <v>0</v>
      </c>
      <c r="AK569" s="179">
        <v>0</v>
      </c>
      <c r="AL569" s="178">
        <v>0</v>
      </c>
      <c r="AM569" s="180">
        <v>0</v>
      </c>
      <c r="AN569" s="178">
        <v>0</v>
      </c>
      <c r="AO569" s="179">
        <v>0</v>
      </c>
      <c r="AP569" s="178">
        <v>0</v>
      </c>
      <c r="AQ569" s="84">
        <v>0</v>
      </c>
      <c r="AR569" s="178">
        <v>0</v>
      </c>
      <c r="AS569" s="84">
        <v>0</v>
      </c>
      <c r="AT569" s="178">
        <v>0</v>
      </c>
      <c r="AU569" s="84">
        <v>0</v>
      </c>
      <c r="AV569" s="178">
        <v>0</v>
      </c>
      <c r="AW569" s="84">
        <v>0</v>
      </c>
      <c r="AX569" s="178">
        <v>0</v>
      </c>
      <c r="AY569" s="84">
        <v>0</v>
      </c>
      <c r="AZ569" s="178">
        <v>0</v>
      </c>
      <c r="BA569" s="84">
        <v>0</v>
      </c>
      <c r="BB569" s="178"/>
      <c r="BC569" s="237"/>
      <c r="BD569" s="213"/>
      <c r="BE569" s="185"/>
      <c r="BH569" s="181">
        <f>+BK569-AC569</f>
        <v>0</v>
      </c>
      <c r="BI569" s="181">
        <f>+BL569-AD569</f>
        <v>0</v>
      </c>
      <c r="BJ569" s="182"/>
      <c r="BK569" s="181"/>
      <c r="BL569" s="181"/>
    </row>
    <row r="570" spans="1:64" ht="20.100000000000001" hidden="1" customHeight="1" x14ac:dyDescent="0.25">
      <c r="A570" s="16"/>
      <c r="B570" s="9"/>
      <c r="C570" s="13"/>
      <c r="D570" s="13" t="s">
        <v>234</v>
      </c>
      <c r="E570" s="9" t="s">
        <v>229</v>
      </c>
      <c r="F570" s="125"/>
      <c r="G570" s="125"/>
      <c r="H570" s="125"/>
      <c r="I570" s="108"/>
      <c r="J570" s="109"/>
      <c r="K570" s="109"/>
      <c r="L570" s="109"/>
      <c r="M570" s="109"/>
      <c r="N570" s="109"/>
      <c r="O570" s="109"/>
      <c r="P570" s="109"/>
      <c r="Q570" s="109"/>
      <c r="R570" s="109"/>
      <c r="S570" s="109"/>
      <c r="T570" s="109"/>
      <c r="U570" s="109"/>
      <c r="AC570" s="89"/>
      <c r="AD570" s="213"/>
      <c r="AE570" s="89"/>
      <c r="AF570" s="266"/>
      <c r="AG570" s="179"/>
      <c r="AH570" s="203"/>
      <c r="AI570" s="179"/>
      <c r="AJ570" s="178"/>
      <c r="AK570" s="179"/>
      <c r="AL570" s="178"/>
      <c r="AM570" s="179"/>
      <c r="AN570" s="178"/>
      <c r="AO570" s="179"/>
      <c r="AP570" s="178"/>
      <c r="AQ570" s="84"/>
      <c r="AR570" s="178"/>
      <c r="AS570" s="84"/>
      <c r="AT570" s="178"/>
      <c r="AU570" s="84"/>
      <c r="AV570" s="178"/>
      <c r="AW570" s="84"/>
      <c r="AX570" s="178"/>
      <c r="AY570" s="84"/>
      <c r="AZ570" s="178"/>
      <c r="BA570" s="84"/>
      <c r="BB570" s="178"/>
      <c r="BC570" s="237"/>
      <c r="BD570" s="213"/>
      <c r="BE570" s="185"/>
      <c r="BH570" s="169"/>
      <c r="BI570" s="169"/>
    </row>
    <row r="571" spans="1:64" ht="20.100000000000001" hidden="1" customHeight="1" x14ac:dyDescent="0.25">
      <c r="A571" s="16"/>
      <c r="B571" s="9"/>
      <c r="C571" s="13"/>
      <c r="D571" s="13" t="s">
        <v>235</v>
      </c>
      <c r="E571" s="9" t="s">
        <v>195</v>
      </c>
      <c r="F571" s="125"/>
      <c r="G571" s="125"/>
      <c r="H571" s="125"/>
      <c r="I571" s="108"/>
      <c r="J571" s="109"/>
      <c r="K571" s="109"/>
      <c r="L571" s="109"/>
      <c r="M571" s="109"/>
      <c r="N571" s="109"/>
      <c r="O571" s="109"/>
      <c r="P571" s="109"/>
      <c r="Q571" s="109"/>
      <c r="R571" s="109"/>
      <c r="S571" s="109"/>
      <c r="T571" s="109"/>
      <c r="U571" s="109"/>
      <c r="AC571" s="89"/>
      <c r="AD571" s="213"/>
      <c r="AE571" s="89"/>
      <c r="AF571" s="266">
        <v>0</v>
      </c>
      <c r="AG571" s="179">
        <v>3924</v>
      </c>
      <c r="AH571" s="203">
        <v>0</v>
      </c>
      <c r="AI571" s="179">
        <v>3924</v>
      </c>
      <c r="AJ571" s="178">
        <v>0</v>
      </c>
      <c r="AK571" s="179">
        <v>3924</v>
      </c>
      <c r="AL571" s="178">
        <v>0</v>
      </c>
      <c r="AM571" s="180">
        <v>3924</v>
      </c>
      <c r="AN571" s="178">
        <v>0</v>
      </c>
      <c r="AO571" s="179">
        <v>3924</v>
      </c>
      <c r="AP571" s="178">
        <v>0</v>
      </c>
      <c r="AQ571" s="84">
        <v>3924</v>
      </c>
      <c r="AR571" s="178">
        <v>0</v>
      </c>
      <c r="AS571" s="84">
        <v>4524</v>
      </c>
      <c r="AT571" s="178">
        <v>0</v>
      </c>
      <c r="AU571" s="84">
        <v>3924</v>
      </c>
      <c r="AV571" s="178">
        <v>0</v>
      </c>
      <c r="AW571" s="84">
        <v>3924</v>
      </c>
      <c r="AX571" s="178">
        <v>0</v>
      </c>
      <c r="AY571" s="84">
        <v>3882.2200000000012</v>
      </c>
      <c r="AZ571" s="178">
        <v>0</v>
      </c>
      <c r="BA571" s="84">
        <v>3603.2599999999948</v>
      </c>
      <c r="BB571" s="178"/>
      <c r="BC571" s="237"/>
      <c r="BD571" s="213"/>
      <c r="BE571" s="185"/>
      <c r="BH571" s="181">
        <f>+BK571-AC571</f>
        <v>48288</v>
      </c>
      <c r="BI571" s="181">
        <f>+BL571-AD571</f>
        <v>43401.479999999996</v>
      </c>
      <c r="BJ571" s="182"/>
      <c r="BK571" s="181">
        <v>48288</v>
      </c>
      <c r="BL571" s="181">
        <v>43401.479999999996</v>
      </c>
    </row>
    <row r="572" spans="1:64" ht="27" hidden="1" customHeight="1" x14ac:dyDescent="0.25">
      <c r="A572" s="16"/>
      <c r="B572" s="9"/>
      <c r="C572" s="13"/>
      <c r="D572" s="13" t="s">
        <v>236</v>
      </c>
      <c r="E572" s="9" t="s">
        <v>195</v>
      </c>
      <c r="F572" s="125"/>
      <c r="G572" s="125"/>
      <c r="H572" s="125"/>
      <c r="I572" s="108"/>
      <c r="J572" s="109"/>
      <c r="K572" s="109"/>
      <c r="L572" s="109"/>
      <c r="M572" s="109"/>
      <c r="N572" s="109"/>
      <c r="O572" s="109"/>
      <c r="P572" s="109"/>
      <c r="Q572" s="109"/>
      <c r="R572" s="109"/>
      <c r="S572" s="109"/>
      <c r="T572" s="109"/>
      <c r="U572" s="109"/>
      <c r="AC572" s="89"/>
      <c r="AD572" s="213"/>
      <c r="AE572" s="89"/>
      <c r="AF572" s="266"/>
      <c r="AG572" s="84"/>
      <c r="AH572" s="203"/>
      <c r="AI572" s="179"/>
      <c r="AJ572" s="178"/>
      <c r="AK572" s="84"/>
      <c r="AL572" s="178"/>
      <c r="AM572" s="84"/>
      <c r="AN572" s="178"/>
      <c r="AO572" s="179"/>
      <c r="AP572" s="178"/>
      <c r="AQ572" s="84"/>
      <c r="AR572" s="178"/>
      <c r="AS572" s="84"/>
      <c r="AT572" s="178"/>
      <c r="AU572" s="84"/>
      <c r="AV572" s="178"/>
      <c r="AW572" s="84"/>
      <c r="AX572" s="178"/>
      <c r="AY572" s="84"/>
      <c r="AZ572" s="178"/>
      <c r="BA572" s="84"/>
      <c r="BB572" s="178"/>
      <c r="BC572" s="237"/>
      <c r="BD572" s="213"/>
      <c r="BE572" s="185"/>
      <c r="BH572" s="205"/>
      <c r="BI572" s="205"/>
    </row>
    <row r="573" spans="1:64" ht="20.100000000000001" hidden="1" customHeight="1" x14ac:dyDescent="0.25">
      <c r="A573" s="16"/>
      <c r="B573" s="9"/>
      <c r="C573" s="13"/>
      <c r="D573" s="13" t="s">
        <v>237</v>
      </c>
      <c r="E573" s="9" t="s">
        <v>60</v>
      </c>
      <c r="F573" s="125"/>
      <c r="G573" s="125"/>
      <c r="H573" s="125"/>
      <c r="I573" s="108"/>
      <c r="J573" s="109"/>
      <c r="K573" s="109"/>
      <c r="L573" s="109"/>
      <c r="M573" s="109"/>
      <c r="N573" s="109"/>
      <c r="O573" s="109"/>
      <c r="P573" s="109"/>
      <c r="Q573" s="109"/>
      <c r="R573" s="109"/>
      <c r="S573" s="109"/>
      <c r="T573" s="109"/>
      <c r="U573" s="109"/>
      <c r="AC573" s="69"/>
      <c r="AD573" s="265"/>
      <c r="AE573" s="69"/>
      <c r="AF573" s="192"/>
      <c r="AG573" s="192"/>
      <c r="AH573" s="192"/>
      <c r="AI573" s="192"/>
      <c r="AJ573" s="192"/>
      <c r="AK573" s="192"/>
      <c r="AL573" s="192"/>
      <c r="AM573" s="192"/>
      <c r="AN573" s="192"/>
      <c r="AO573" s="169"/>
      <c r="AP573" s="192"/>
      <c r="AQ573" s="192"/>
      <c r="AR573" s="192"/>
      <c r="AS573" s="192"/>
      <c r="AT573" s="192"/>
      <c r="AU573" s="192"/>
      <c r="AV573" s="192"/>
      <c r="AW573" s="192"/>
      <c r="AX573" s="192"/>
      <c r="AY573" s="192"/>
      <c r="AZ573" s="192"/>
      <c r="BA573" s="192"/>
      <c r="BB573" s="192"/>
      <c r="BC573" s="192"/>
      <c r="BD573" s="192"/>
      <c r="BE573" s="192"/>
      <c r="BH573" s="205"/>
      <c r="BI573" s="205"/>
    </row>
    <row r="574" spans="1:64" ht="29.25" hidden="1" customHeight="1" x14ac:dyDescent="0.25">
      <c r="A574" s="16"/>
      <c r="B574" s="9"/>
      <c r="C574" s="13" t="s">
        <v>238</v>
      </c>
      <c r="D574" s="13" t="s">
        <v>239</v>
      </c>
      <c r="E574" s="9" t="s">
        <v>240</v>
      </c>
      <c r="F574" s="125"/>
      <c r="G574" s="121"/>
      <c r="H574" s="121"/>
      <c r="I574" s="116"/>
      <c r="J574" s="117"/>
      <c r="K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AC574" s="69"/>
      <c r="AD574" s="265"/>
      <c r="AE574" s="69"/>
      <c r="AF574" s="192"/>
      <c r="AG574" s="192"/>
      <c r="AH574" s="192"/>
      <c r="AI574" s="192"/>
      <c r="AJ574" s="192"/>
      <c r="AK574" s="192"/>
      <c r="AL574" s="192"/>
      <c r="AM574" s="192"/>
      <c r="AN574" s="192"/>
      <c r="AO574" s="169"/>
      <c r="AP574" s="192"/>
      <c r="AQ574" s="192"/>
      <c r="AR574" s="192"/>
      <c r="AS574" s="192"/>
      <c r="AT574" s="192"/>
      <c r="AU574" s="192"/>
      <c r="AV574" s="192"/>
      <c r="AW574" s="192"/>
      <c r="AX574" s="192"/>
      <c r="AY574" s="192"/>
      <c r="AZ574" s="192"/>
      <c r="BA574" s="192"/>
      <c r="BB574" s="192"/>
      <c r="BC574" s="192"/>
      <c r="BD574" s="192"/>
      <c r="BE574" s="192"/>
      <c r="BH574" s="205"/>
      <c r="BI574" s="205"/>
    </row>
    <row r="575" spans="1:64" ht="20.100000000000001" hidden="1" customHeight="1" x14ac:dyDescent="0.25">
      <c r="A575" s="16"/>
      <c r="B575" s="9"/>
      <c r="C575" s="13"/>
      <c r="D575" s="13" t="s">
        <v>241</v>
      </c>
      <c r="E575" s="9" t="s">
        <v>240</v>
      </c>
      <c r="F575" s="125"/>
      <c r="G575" s="121"/>
      <c r="H575" s="121"/>
      <c r="I575" s="116"/>
      <c r="J575" s="117"/>
      <c r="K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AC575" s="69"/>
      <c r="AD575" s="265"/>
      <c r="AE575" s="69"/>
      <c r="AF575" s="192"/>
      <c r="AG575" s="192"/>
      <c r="AH575" s="192"/>
      <c r="AI575" s="192"/>
      <c r="AJ575" s="192"/>
      <c r="AK575" s="192"/>
      <c r="AL575" s="192"/>
      <c r="AM575" s="192"/>
      <c r="AN575" s="192"/>
      <c r="AO575" s="192"/>
      <c r="AP575" s="192"/>
      <c r="AQ575" s="192"/>
      <c r="AR575" s="192"/>
      <c r="AS575" s="192"/>
      <c r="AT575" s="192"/>
      <c r="AU575" s="192"/>
      <c r="AV575" s="192"/>
      <c r="AW575" s="192"/>
      <c r="AX575" s="192"/>
      <c r="AY575" s="192"/>
      <c r="AZ575" s="192"/>
      <c r="BA575" s="192"/>
      <c r="BB575" s="192"/>
      <c r="BC575" s="192"/>
      <c r="BD575" s="192"/>
      <c r="BE575" s="192"/>
      <c r="BH575" s="205"/>
      <c r="BI575" s="205"/>
    </row>
    <row r="576" spans="1:64" ht="20.100000000000001" hidden="1" customHeight="1" x14ac:dyDescent="0.25">
      <c r="A576" s="16"/>
      <c r="B576" s="9"/>
      <c r="C576" s="28" t="s">
        <v>242</v>
      </c>
      <c r="D576" s="13" t="s">
        <v>243</v>
      </c>
      <c r="E576" s="9" t="s">
        <v>244</v>
      </c>
      <c r="F576" s="125"/>
      <c r="G576" s="121"/>
      <c r="H576" s="121"/>
      <c r="I576" s="116"/>
      <c r="J576" s="117"/>
      <c r="K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AC576" s="69"/>
      <c r="AD576" s="265"/>
      <c r="AE576" s="69"/>
      <c r="AF576" s="192"/>
      <c r="AG576" s="192"/>
      <c r="AH576" s="192"/>
      <c r="AI576" s="192"/>
      <c r="AJ576" s="192"/>
      <c r="AK576" s="192"/>
      <c r="AL576" s="192"/>
      <c r="AM576" s="192"/>
      <c r="AN576" s="192"/>
      <c r="AO576" s="192"/>
      <c r="AP576" s="192"/>
      <c r="AQ576" s="192"/>
      <c r="AR576" s="192"/>
      <c r="AS576" s="192"/>
      <c r="AT576" s="192"/>
      <c r="AU576" s="192"/>
      <c r="AV576" s="192"/>
      <c r="AW576" s="192"/>
      <c r="AX576" s="192"/>
      <c r="AY576" s="192"/>
      <c r="AZ576" s="192"/>
      <c r="BA576" s="192"/>
      <c r="BB576" s="192"/>
      <c r="BC576" s="192"/>
      <c r="BD576" s="192"/>
      <c r="BE576" s="192"/>
      <c r="BH576" s="205"/>
      <c r="BI576" s="205"/>
    </row>
    <row r="577" spans="1:65" ht="20.100000000000001" hidden="1" customHeight="1" x14ac:dyDescent="0.25">
      <c r="A577" s="16"/>
      <c r="B577" s="9"/>
      <c r="C577" s="13"/>
      <c r="D577" s="13" t="s">
        <v>245</v>
      </c>
      <c r="E577" s="9"/>
      <c r="F577" s="125"/>
      <c r="G577" s="121"/>
      <c r="H577" s="121"/>
      <c r="I577" s="116"/>
      <c r="J577" s="117"/>
      <c r="K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AC577" s="89"/>
      <c r="AD577" s="213"/>
      <c r="AE577" s="89"/>
      <c r="AF577" s="266">
        <v>0</v>
      </c>
      <c r="AG577" s="179">
        <v>415526.57</v>
      </c>
      <c r="AH577" s="178">
        <v>180000</v>
      </c>
      <c r="AI577" s="179">
        <v>520822.44</v>
      </c>
      <c r="AJ577" s="178">
        <v>0</v>
      </c>
      <c r="AK577" s="179">
        <v>690331.40999999992</v>
      </c>
      <c r="AL577" s="178">
        <v>201370</v>
      </c>
      <c r="AM577" s="180">
        <v>722807.5299999998</v>
      </c>
      <c r="AN577" s="178">
        <v>1331449</v>
      </c>
      <c r="AO577" s="209">
        <f>650356.11+38827</f>
        <v>689183.11</v>
      </c>
      <c r="AP577" s="178">
        <v>768483</v>
      </c>
      <c r="AQ577" s="84">
        <v>1682925.3100000005</v>
      </c>
      <c r="AR577" s="178">
        <v>306160</v>
      </c>
      <c r="AS577" s="84">
        <v>899452.6799999997</v>
      </c>
      <c r="AT577" s="178">
        <v>0</v>
      </c>
      <c r="AU577" s="86">
        <f>836057.58-10939.4</f>
        <v>825118.17999999993</v>
      </c>
      <c r="AV577" s="178">
        <v>8000</v>
      </c>
      <c r="AW577" s="84">
        <v>1352140.5700000003</v>
      </c>
      <c r="AX577" s="178">
        <v>976491</v>
      </c>
      <c r="AY577" s="84">
        <v>1004520.4799999995</v>
      </c>
      <c r="AZ577" s="178">
        <v>52554</v>
      </c>
      <c r="BA577" s="84">
        <v>1057185</v>
      </c>
      <c r="BB577" s="178"/>
      <c r="BC577" s="237"/>
      <c r="BD577" s="213"/>
      <c r="BE577" s="185"/>
      <c r="BF577" s="243">
        <v>695840.71</v>
      </c>
      <c r="BG577" s="193">
        <f>+BF577-AO577</f>
        <v>6657.5999999999767</v>
      </c>
      <c r="BH577" s="181">
        <f t="shared" ref="BH577:BI587" si="128">+BK577-AC577</f>
        <v>14638517</v>
      </c>
      <c r="BI577" s="181">
        <f t="shared" si="128"/>
        <v>9860013.2799999993</v>
      </c>
      <c r="BJ577" s="182"/>
      <c r="BK577" s="181">
        <v>14638517</v>
      </c>
      <c r="BL577" s="181">
        <v>9860013.2799999993</v>
      </c>
    </row>
    <row r="578" spans="1:65" ht="20.100000000000001" hidden="1" customHeight="1" x14ac:dyDescent="0.25">
      <c r="A578" s="16"/>
      <c r="B578" s="9"/>
      <c r="C578" s="13"/>
      <c r="D578" s="13" t="s">
        <v>246</v>
      </c>
      <c r="E578" s="9" t="s">
        <v>247</v>
      </c>
      <c r="F578" s="125"/>
      <c r="G578" s="121"/>
      <c r="H578" s="121"/>
      <c r="I578" s="116"/>
      <c r="J578" s="117"/>
      <c r="K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AC578" s="89"/>
      <c r="AD578" s="213"/>
      <c r="AE578" s="89"/>
      <c r="AF578" s="266">
        <v>0</v>
      </c>
      <c r="AG578" s="179">
        <v>6657.6</v>
      </c>
      <c r="AH578" s="178">
        <v>0</v>
      </c>
      <c r="AI578" s="179">
        <v>6657.6</v>
      </c>
      <c r="AJ578" s="178">
        <v>0</v>
      </c>
      <c r="AK578" s="179">
        <v>6657.6000000000022</v>
      </c>
      <c r="AL578" s="178">
        <v>0</v>
      </c>
      <c r="AM578" s="180">
        <v>6657.5999999999985</v>
      </c>
      <c r="AN578" s="178">
        <v>0</v>
      </c>
      <c r="AO578" s="179">
        <v>6657.5999999999985</v>
      </c>
      <c r="AP578" s="178">
        <v>0</v>
      </c>
      <c r="AQ578" s="84">
        <v>6657.5999999999985</v>
      </c>
      <c r="AR578" s="178">
        <v>0</v>
      </c>
      <c r="AS578" s="84">
        <v>6657.5999999999985</v>
      </c>
      <c r="AT578" s="178">
        <v>0</v>
      </c>
      <c r="AU578" s="84">
        <v>6657.5999999999985</v>
      </c>
      <c r="AV578" s="178">
        <v>0</v>
      </c>
      <c r="AW578" s="84">
        <v>6657.5999999999985</v>
      </c>
      <c r="AX578" s="178">
        <v>0</v>
      </c>
      <c r="AY578" s="84">
        <v>6657.6000000000058</v>
      </c>
      <c r="AZ578" s="178">
        <v>0</v>
      </c>
      <c r="BA578" s="84">
        <v>6657.6000000000058</v>
      </c>
      <c r="BB578" s="178"/>
      <c r="BC578" s="237"/>
      <c r="BD578" s="213"/>
      <c r="BE578" s="185"/>
      <c r="BH578" s="181">
        <f t="shared" si="128"/>
        <v>79891</v>
      </c>
      <c r="BI578" s="181">
        <f t="shared" si="128"/>
        <v>73233.600000000006</v>
      </c>
      <c r="BJ578" s="182"/>
      <c r="BK578" s="181">
        <v>79891</v>
      </c>
      <c r="BL578" s="181">
        <v>73233.600000000006</v>
      </c>
    </row>
    <row r="579" spans="1:65" ht="20.100000000000001" hidden="1" customHeight="1" x14ac:dyDescent="0.25">
      <c r="A579" s="16"/>
      <c r="B579" s="9"/>
      <c r="C579" s="13"/>
      <c r="D579" s="13" t="s">
        <v>248</v>
      </c>
      <c r="E579" s="9" t="s">
        <v>249</v>
      </c>
      <c r="F579" s="125"/>
      <c r="G579" s="121"/>
      <c r="H579" s="121"/>
      <c r="I579" s="116"/>
      <c r="J579" s="117"/>
      <c r="K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AC579" s="89"/>
      <c r="AD579" s="213"/>
      <c r="AE579" s="89"/>
      <c r="AF579" s="266">
        <v>0</v>
      </c>
      <c r="AG579" s="179">
        <v>808987.24</v>
      </c>
      <c r="AH579" s="178">
        <v>-180000</v>
      </c>
      <c r="AI579" s="179">
        <v>864212.94000000018</v>
      </c>
      <c r="AJ579" s="178">
        <v>0</v>
      </c>
      <c r="AK579" s="179">
        <v>830432.56999999983</v>
      </c>
      <c r="AL579" s="178">
        <v>0</v>
      </c>
      <c r="AM579" s="180">
        <v>860351.18000000017</v>
      </c>
      <c r="AN579" s="178">
        <v>353143</v>
      </c>
      <c r="AO579" s="179">
        <v>791108.48999999976</v>
      </c>
      <c r="AP579" s="228">
        <v>373526</v>
      </c>
      <c r="AQ579" s="84">
        <v>783214.73000000045</v>
      </c>
      <c r="AR579" s="178">
        <v>0</v>
      </c>
      <c r="AS579" s="84">
        <v>900447.91999999993</v>
      </c>
      <c r="AT579" s="178">
        <v>0</v>
      </c>
      <c r="AU579" s="84">
        <v>824083.64999999944</v>
      </c>
      <c r="AV579" s="178">
        <v>0</v>
      </c>
      <c r="AW579" s="84">
        <v>730784.62000000011</v>
      </c>
      <c r="AX579" s="178">
        <v>-537900</v>
      </c>
      <c r="AY579" s="84">
        <v>820445.29999999981</v>
      </c>
      <c r="AZ579" s="178">
        <v>249694</v>
      </c>
      <c r="BA579" s="84">
        <v>824929.03000000026</v>
      </c>
      <c r="BB579" s="178"/>
      <c r="BC579" s="237"/>
      <c r="BD579" s="213"/>
      <c r="BE579" s="185"/>
      <c r="BF579" s="243">
        <v>791108.49</v>
      </c>
      <c r="BH579" s="181">
        <f t="shared" si="128"/>
        <v>12568328</v>
      </c>
      <c r="BI579" s="181">
        <f t="shared" si="128"/>
        <v>9038997.6699999999</v>
      </c>
      <c r="BJ579" s="182"/>
      <c r="BK579" s="181">
        <v>12568328</v>
      </c>
      <c r="BL579" s="181">
        <v>9038997.6699999999</v>
      </c>
    </row>
    <row r="580" spans="1:65" ht="20.100000000000001" hidden="1" customHeight="1" x14ac:dyDescent="0.25">
      <c r="A580" s="16"/>
      <c r="B580" s="9"/>
      <c r="C580" s="13"/>
      <c r="D580" s="13" t="s">
        <v>250</v>
      </c>
      <c r="E580" s="9" t="s">
        <v>251</v>
      </c>
      <c r="F580" s="125"/>
      <c r="G580" s="121"/>
      <c r="H580" s="121"/>
      <c r="I580" s="116"/>
      <c r="J580" s="117"/>
      <c r="K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AC580" s="89"/>
      <c r="AD580" s="213"/>
      <c r="AE580" s="89"/>
      <c r="AF580" s="266">
        <v>0</v>
      </c>
      <c r="AG580" s="179">
        <v>0</v>
      </c>
      <c r="AH580" s="178">
        <v>0</v>
      </c>
      <c r="AI580" s="179">
        <v>0</v>
      </c>
      <c r="AJ580" s="178">
        <v>0</v>
      </c>
      <c r="AK580" s="179">
        <v>11750.2</v>
      </c>
      <c r="AL580" s="178">
        <v>0</v>
      </c>
      <c r="AM580" s="180">
        <v>0</v>
      </c>
      <c r="AN580" s="178">
        <v>0</v>
      </c>
      <c r="AO580" s="179">
        <v>11280</v>
      </c>
      <c r="AP580" s="178">
        <v>0</v>
      </c>
      <c r="AQ580" s="84">
        <v>0</v>
      </c>
      <c r="AR580" s="178">
        <v>0</v>
      </c>
      <c r="AS580" s="84">
        <v>0</v>
      </c>
      <c r="AT580" s="178">
        <v>0</v>
      </c>
      <c r="AU580" s="84">
        <v>0</v>
      </c>
      <c r="AV580" s="178">
        <v>0</v>
      </c>
      <c r="AW580" s="84">
        <v>0</v>
      </c>
      <c r="AX580" s="178">
        <v>0</v>
      </c>
      <c r="AY580" s="84">
        <v>0</v>
      </c>
      <c r="AZ580" s="178">
        <v>0</v>
      </c>
      <c r="BA580" s="84">
        <v>0</v>
      </c>
      <c r="BB580" s="178"/>
      <c r="BC580" s="237"/>
      <c r="BD580" s="213"/>
      <c r="BE580" s="185"/>
      <c r="BF580" s="243">
        <v>11280</v>
      </c>
      <c r="BH580" s="181">
        <f t="shared" si="128"/>
        <v>26158</v>
      </c>
      <c r="BI580" s="181">
        <f t="shared" si="128"/>
        <v>23030.2</v>
      </c>
      <c r="BJ580" s="182"/>
      <c r="BK580" s="181">
        <v>26158</v>
      </c>
      <c r="BL580" s="181">
        <v>23030.2</v>
      </c>
    </row>
    <row r="581" spans="1:65" ht="25.5" hidden="1" customHeight="1" x14ac:dyDescent="0.25">
      <c r="A581" s="16"/>
      <c r="B581" s="9"/>
      <c r="C581" s="13"/>
      <c r="D581" s="13" t="s">
        <v>252</v>
      </c>
      <c r="E581" s="9" t="s">
        <v>46</v>
      </c>
      <c r="F581" s="125"/>
      <c r="G581" s="121"/>
      <c r="H581" s="121"/>
      <c r="I581" s="116"/>
      <c r="J581" s="117"/>
      <c r="K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AC581" s="89"/>
      <c r="AD581" s="213"/>
      <c r="AE581" s="89"/>
      <c r="AF581" s="266">
        <v>0</v>
      </c>
      <c r="AG581" s="179">
        <v>4519359.6800000006</v>
      </c>
      <c r="AH581" s="178">
        <v>0</v>
      </c>
      <c r="AI581" s="179">
        <v>4588535.9400000004</v>
      </c>
      <c r="AJ581" s="178">
        <v>11028766</v>
      </c>
      <c r="AK581" s="179">
        <v>4654609.8099999987</v>
      </c>
      <c r="AL581" s="178">
        <v>1270</v>
      </c>
      <c r="AM581" s="180">
        <v>5315159.84</v>
      </c>
      <c r="AN581" s="178">
        <v>8460942</v>
      </c>
      <c r="AO581" s="179">
        <v>4520354.620000001</v>
      </c>
      <c r="AP581" s="228">
        <v>33193</v>
      </c>
      <c r="AQ581" s="84">
        <v>4615661.32</v>
      </c>
      <c r="AR581" s="86">
        <v>3831712</v>
      </c>
      <c r="AS581" s="84">
        <v>5319003.0099999979</v>
      </c>
      <c r="AT581" s="178">
        <v>1307645</v>
      </c>
      <c r="AU581" s="86">
        <f>728406.149999999-12042.4</f>
        <v>716363.74999999895</v>
      </c>
      <c r="AV581" s="178">
        <v>33193</v>
      </c>
      <c r="AW581" s="84">
        <v>1357703.88</v>
      </c>
      <c r="AX581" s="178">
        <v>0</v>
      </c>
      <c r="AY581" s="84">
        <v>-65650.579999998212</v>
      </c>
      <c r="AZ581" s="178">
        <v>2520712</v>
      </c>
      <c r="BA581" s="84">
        <v>123361.19999999553</v>
      </c>
      <c r="BB581" s="178"/>
      <c r="BC581" s="237"/>
      <c r="BD581" s="213"/>
      <c r="BE581" s="185"/>
      <c r="BF581" s="243">
        <v>1522194.54</v>
      </c>
      <c r="BG581" s="230" t="s">
        <v>639</v>
      </c>
      <c r="BH581" s="181">
        <f t="shared" si="128"/>
        <v>40340132</v>
      </c>
      <c r="BI581" s="181">
        <f t="shared" si="128"/>
        <v>35664462.469999999</v>
      </c>
      <c r="BJ581" s="182"/>
      <c r="BK581" s="181">
        <v>40340132</v>
      </c>
      <c r="BL581" s="181">
        <v>35664462.469999999</v>
      </c>
    </row>
    <row r="582" spans="1:65" ht="25.5" hidden="1" customHeight="1" x14ac:dyDescent="0.25">
      <c r="A582" s="16"/>
      <c r="B582" s="9"/>
      <c r="C582" s="13"/>
      <c r="D582" s="13" t="s">
        <v>253</v>
      </c>
      <c r="E582" s="9" t="s">
        <v>251</v>
      </c>
      <c r="F582" s="125"/>
      <c r="G582" s="121"/>
      <c r="H582" s="121"/>
      <c r="I582" s="116"/>
      <c r="J582" s="117"/>
      <c r="K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AC582" s="89"/>
      <c r="AD582" s="213"/>
      <c r="AE582" s="89"/>
      <c r="AF582" s="266">
        <v>0</v>
      </c>
      <c r="AG582" s="179">
        <v>0</v>
      </c>
      <c r="AH582" s="178">
        <v>0</v>
      </c>
      <c r="AI582" s="179">
        <v>0</v>
      </c>
      <c r="AJ582" s="86">
        <v>4344771</v>
      </c>
      <c r="AK582" s="179">
        <v>608630</v>
      </c>
      <c r="AL582" s="178">
        <v>269</v>
      </c>
      <c r="AM582" s="180">
        <v>598835.10000000009</v>
      </c>
      <c r="AN582" s="178">
        <v>0</v>
      </c>
      <c r="AO582" s="209">
        <f>382736.9+71266.75</f>
        <v>454003.65</v>
      </c>
      <c r="AP582" s="228">
        <v>2300213</v>
      </c>
      <c r="AQ582" s="84">
        <v>539138.02</v>
      </c>
      <c r="AR582" s="178">
        <v>0</v>
      </c>
      <c r="AS582" s="84">
        <v>1073192.33</v>
      </c>
      <c r="AT582" s="178">
        <v>223596</v>
      </c>
      <c r="AU582" s="209">
        <f>465376.42-46333.5</f>
        <v>419042.92</v>
      </c>
      <c r="AV582" s="178">
        <v>1182231</v>
      </c>
      <c r="AW582" s="86">
        <f>718689.34+118000</f>
        <v>836689.34</v>
      </c>
      <c r="AX582" s="178">
        <v>0</v>
      </c>
      <c r="AY582" s="84">
        <v>1125232.9299999997</v>
      </c>
      <c r="AZ582" s="178">
        <v>0</v>
      </c>
      <c r="BA582" s="84">
        <v>702591.25</v>
      </c>
      <c r="BB582" s="178"/>
      <c r="BC582" s="237"/>
      <c r="BD582" s="213"/>
      <c r="BE582" s="185"/>
      <c r="BF582" s="244">
        <v>454003.65</v>
      </c>
      <c r="BG582" s="193">
        <f>+BF582-AO582</f>
        <v>0</v>
      </c>
      <c r="BH582" s="181">
        <f t="shared" si="128"/>
        <v>8051080</v>
      </c>
      <c r="BI582" s="181">
        <f t="shared" si="128"/>
        <v>6357355.54</v>
      </c>
      <c r="BJ582" s="182"/>
      <c r="BK582" s="181">
        <v>8051080</v>
      </c>
      <c r="BL582" s="181">
        <v>6357355.54</v>
      </c>
    </row>
    <row r="583" spans="1:65" ht="25.5" hidden="1" customHeight="1" x14ac:dyDescent="0.25">
      <c r="A583" s="16"/>
      <c r="B583" s="9"/>
      <c r="C583" s="13"/>
      <c r="D583" s="13" t="s">
        <v>254</v>
      </c>
      <c r="E583" s="9" t="s">
        <v>251</v>
      </c>
      <c r="F583" s="125"/>
      <c r="G583" s="121"/>
      <c r="H583" s="121"/>
      <c r="I583" s="116"/>
      <c r="J583" s="117"/>
      <c r="K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AC583" s="89"/>
      <c r="AD583" s="213"/>
      <c r="AE583" s="89"/>
      <c r="AF583" s="266">
        <v>0</v>
      </c>
      <c r="AG583" s="179">
        <v>0</v>
      </c>
      <c r="AH583" s="178">
        <v>0</v>
      </c>
      <c r="AI583" s="179">
        <v>0</v>
      </c>
      <c r="AJ583" s="178">
        <v>0</v>
      </c>
      <c r="AK583" s="179">
        <v>0</v>
      </c>
      <c r="AL583" s="178">
        <v>0</v>
      </c>
      <c r="AM583" s="179">
        <v>0</v>
      </c>
      <c r="AN583" s="178">
        <v>0</v>
      </c>
      <c r="AO583" s="179">
        <v>0</v>
      </c>
      <c r="AP583" s="178">
        <v>0</v>
      </c>
      <c r="AQ583" s="84">
        <v>0</v>
      </c>
      <c r="AR583" s="178">
        <v>0</v>
      </c>
      <c r="AS583" s="84">
        <v>0</v>
      </c>
      <c r="AT583" s="178">
        <v>0</v>
      </c>
      <c r="AU583" s="84">
        <v>0</v>
      </c>
      <c r="AV583" s="178">
        <v>0</v>
      </c>
      <c r="AW583" s="84">
        <v>0</v>
      </c>
      <c r="AX583" s="178">
        <v>0</v>
      </c>
      <c r="AY583" s="84">
        <v>0</v>
      </c>
      <c r="AZ583" s="178">
        <v>0</v>
      </c>
      <c r="BA583" s="84">
        <v>0</v>
      </c>
      <c r="BB583" s="178"/>
      <c r="BC583" s="237"/>
      <c r="BD583" s="213"/>
      <c r="BE583" s="185"/>
      <c r="BH583" s="181">
        <f t="shared" si="128"/>
        <v>0</v>
      </c>
      <c r="BI583" s="181">
        <f t="shared" si="128"/>
        <v>0</v>
      </c>
      <c r="BJ583" s="182"/>
      <c r="BK583" s="181"/>
      <c r="BL583" s="181"/>
    </row>
    <row r="584" spans="1:65" ht="25.5" hidden="1" customHeight="1" x14ac:dyDescent="0.25">
      <c r="A584" s="16"/>
      <c r="B584" s="9"/>
      <c r="C584" s="13"/>
      <c r="D584" s="13" t="s">
        <v>255</v>
      </c>
      <c r="E584" s="9" t="s">
        <v>251</v>
      </c>
      <c r="F584" s="125"/>
      <c r="G584" s="121"/>
      <c r="H584" s="121"/>
      <c r="I584" s="116"/>
      <c r="J584" s="117"/>
      <c r="K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AC584" s="89"/>
      <c r="AD584" s="213"/>
      <c r="AE584" s="89"/>
      <c r="AF584" s="266">
        <v>0</v>
      </c>
      <c r="AG584" s="179">
        <v>79768.09</v>
      </c>
      <c r="AH584" s="178">
        <v>14190</v>
      </c>
      <c r="AI584" s="179">
        <v>64128.09</v>
      </c>
      <c r="AJ584" s="178">
        <v>0</v>
      </c>
      <c r="AK584" s="179">
        <v>62748.09</v>
      </c>
      <c r="AL584" s="178">
        <v>0</v>
      </c>
      <c r="AM584" s="180">
        <v>59631.880000000034</v>
      </c>
      <c r="AN584" s="178">
        <v>0</v>
      </c>
      <c r="AO584" s="179">
        <v>59631.879999999946</v>
      </c>
      <c r="AP584" s="178">
        <v>0</v>
      </c>
      <c r="AQ584" s="84">
        <v>59631.880000000005</v>
      </c>
      <c r="AR584" s="178">
        <v>0</v>
      </c>
      <c r="AS584" s="84">
        <v>73131.88</v>
      </c>
      <c r="AT584" s="178">
        <v>0</v>
      </c>
      <c r="AU584" s="84">
        <v>59631.880000000005</v>
      </c>
      <c r="AV584" s="178">
        <v>0</v>
      </c>
      <c r="AW584" s="84">
        <v>59631.879999999946</v>
      </c>
      <c r="AX584" s="178">
        <v>0</v>
      </c>
      <c r="AY584" s="84">
        <v>58836.940000000061</v>
      </c>
      <c r="AZ584" s="178">
        <v>0</v>
      </c>
      <c r="BA584" s="84">
        <v>58849.439999999944</v>
      </c>
      <c r="BB584" s="178"/>
      <c r="BC584" s="237"/>
      <c r="BD584" s="213"/>
      <c r="BE584" s="185"/>
      <c r="BF584" s="244">
        <v>59631.88</v>
      </c>
      <c r="BH584" s="181">
        <f t="shared" si="128"/>
        <v>721856</v>
      </c>
      <c r="BI584" s="181">
        <f t="shared" si="128"/>
        <v>695621.92999999993</v>
      </c>
      <c r="BJ584" s="182"/>
      <c r="BK584" s="181">
        <v>721856</v>
      </c>
      <c r="BL584" s="181">
        <v>695621.92999999993</v>
      </c>
    </row>
    <row r="585" spans="1:65" ht="20.100000000000001" hidden="1" customHeight="1" x14ac:dyDescent="0.25">
      <c r="A585" s="16"/>
      <c r="B585" s="9"/>
      <c r="C585" s="13"/>
      <c r="D585" s="13" t="s">
        <v>256</v>
      </c>
      <c r="E585" s="9" t="s">
        <v>257</v>
      </c>
      <c r="F585" s="125"/>
      <c r="G585" s="121"/>
      <c r="H585" s="121"/>
      <c r="I585" s="116"/>
      <c r="J585" s="117"/>
      <c r="K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AC585" s="89"/>
      <c r="AD585" s="213"/>
      <c r="AE585" s="89"/>
      <c r="AF585" s="266">
        <v>0</v>
      </c>
      <c r="AG585" s="179">
        <v>0</v>
      </c>
      <c r="AH585" s="245">
        <v>0</v>
      </c>
      <c r="AI585" s="246">
        <v>199899.97</v>
      </c>
      <c r="AJ585" s="245">
        <v>0</v>
      </c>
      <c r="AK585" s="215">
        <v>31642</v>
      </c>
      <c r="AL585" s="245">
        <v>0</v>
      </c>
      <c r="AM585" s="247">
        <v>68184.999999999971</v>
      </c>
      <c r="AN585" s="245">
        <v>0</v>
      </c>
      <c r="AO585" s="248">
        <f>68243.3+51300</f>
        <v>119543.3</v>
      </c>
      <c r="AP585" s="245">
        <v>0</v>
      </c>
      <c r="AQ585" s="246">
        <v>85889.68</v>
      </c>
      <c r="AR585" s="245">
        <v>-115000</v>
      </c>
      <c r="AS585" s="246">
        <v>334779.25</v>
      </c>
      <c r="AT585" s="245">
        <v>0</v>
      </c>
      <c r="AU585" s="249">
        <f>104694-22800.2</f>
        <v>81893.8</v>
      </c>
      <c r="AV585" s="245">
        <v>0</v>
      </c>
      <c r="AW585" s="246">
        <v>146236.69999999995</v>
      </c>
      <c r="AX585" s="245">
        <v>549600</v>
      </c>
      <c r="AY585" s="246">
        <v>166301</v>
      </c>
      <c r="AZ585" s="245">
        <v>-800000</v>
      </c>
      <c r="BA585" s="246">
        <v>354359.36999999988</v>
      </c>
      <c r="BB585" s="245"/>
      <c r="BC585" s="271"/>
      <c r="BD585" s="213"/>
      <c r="BE585" s="185"/>
      <c r="BF585" s="244">
        <v>119543.3</v>
      </c>
      <c r="BG585" s="193">
        <f>+BF585-AO585</f>
        <v>0</v>
      </c>
      <c r="BH585" s="181">
        <f t="shared" si="128"/>
        <v>2876219</v>
      </c>
      <c r="BI585" s="181">
        <f t="shared" si="128"/>
        <v>1588730.0699999998</v>
      </c>
      <c r="BJ585" s="182"/>
      <c r="BK585" s="181">
        <v>2876219</v>
      </c>
      <c r="BL585" s="181">
        <v>1588730.0699999998</v>
      </c>
    </row>
    <row r="586" spans="1:65" ht="18.75" hidden="1" customHeight="1" x14ac:dyDescent="0.25">
      <c r="A586" s="16"/>
      <c r="B586" s="9"/>
      <c r="C586" s="13"/>
      <c r="D586" s="13" t="s">
        <v>258</v>
      </c>
      <c r="E586" s="9" t="s">
        <v>259</v>
      </c>
      <c r="F586" s="125"/>
      <c r="G586" s="121"/>
      <c r="H586" s="121"/>
      <c r="I586" s="116"/>
      <c r="J586" s="117"/>
      <c r="K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AA586" s="250"/>
      <c r="AB586" s="250"/>
      <c r="AC586" s="89"/>
      <c r="AD586" s="213"/>
      <c r="AE586" s="89"/>
      <c r="AF586" s="266">
        <v>0</v>
      </c>
      <c r="AG586" s="179">
        <v>0</v>
      </c>
      <c r="AH586" s="245">
        <v>0</v>
      </c>
      <c r="AI586" s="246">
        <v>0</v>
      </c>
      <c r="AJ586" s="214">
        <v>4189674</v>
      </c>
      <c r="AK586" s="215">
        <v>0</v>
      </c>
      <c r="AL586" s="245">
        <v>0</v>
      </c>
      <c r="AM586" s="215">
        <v>0</v>
      </c>
      <c r="AN586" s="245">
        <v>0</v>
      </c>
      <c r="AO586" s="215">
        <v>153235.15</v>
      </c>
      <c r="AP586" s="251">
        <v>-3936444</v>
      </c>
      <c r="AQ586" s="246">
        <v>47073.149999999994</v>
      </c>
      <c r="AR586" s="245">
        <v>0</v>
      </c>
      <c r="AS586" s="246">
        <v>0</v>
      </c>
      <c r="AT586" s="245">
        <v>0</v>
      </c>
      <c r="AU586" s="246">
        <v>0</v>
      </c>
      <c r="AV586" s="245">
        <v>0</v>
      </c>
      <c r="AW586" s="246">
        <v>0</v>
      </c>
      <c r="AX586" s="245">
        <v>0</v>
      </c>
      <c r="AY586" s="246">
        <v>0</v>
      </c>
      <c r="AZ586" s="245">
        <v>816948</v>
      </c>
      <c r="BA586" s="246">
        <v>0</v>
      </c>
      <c r="BB586" s="245"/>
      <c r="BC586" s="271"/>
      <c r="BD586" s="213"/>
      <c r="BE586" s="185"/>
      <c r="BF586" s="244">
        <v>153235.15</v>
      </c>
      <c r="BH586" s="181">
        <f t="shared" si="128"/>
        <v>1070178</v>
      </c>
      <c r="BI586" s="181">
        <f t="shared" si="128"/>
        <v>200308.3</v>
      </c>
      <c r="BJ586" s="182"/>
      <c r="BK586" s="181">
        <v>1070178</v>
      </c>
      <c r="BL586" s="181">
        <v>200308.3</v>
      </c>
      <c r="BM586" s="250"/>
    </row>
    <row r="587" spans="1:65" ht="23.25" hidden="1" customHeight="1" x14ac:dyDescent="0.25">
      <c r="A587" s="16"/>
      <c r="B587" s="9"/>
      <c r="C587" s="13"/>
      <c r="D587" s="13" t="s">
        <v>260</v>
      </c>
      <c r="E587" s="9" t="s">
        <v>259</v>
      </c>
      <c r="F587" s="125"/>
      <c r="G587" s="121"/>
      <c r="H587" s="121"/>
      <c r="I587" s="116"/>
      <c r="J587" s="117"/>
      <c r="K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AA587" s="250"/>
      <c r="AB587" s="250"/>
      <c r="AC587" s="89"/>
      <c r="AD587" s="213"/>
      <c r="AE587" s="89"/>
      <c r="AF587" s="266">
        <v>0</v>
      </c>
      <c r="AG587" s="179">
        <v>0</v>
      </c>
      <c r="AH587" s="245">
        <v>0</v>
      </c>
      <c r="AI587" s="246">
        <v>0</v>
      </c>
      <c r="AJ587" s="214">
        <v>0</v>
      </c>
      <c r="AK587" s="215">
        <v>0</v>
      </c>
      <c r="AL587" s="245">
        <v>0</v>
      </c>
      <c r="AM587" s="215">
        <v>0</v>
      </c>
      <c r="AN587" s="245">
        <v>0</v>
      </c>
      <c r="AO587" s="215">
        <v>0</v>
      </c>
      <c r="AP587" s="251">
        <v>0</v>
      </c>
      <c r="AQ587" s="246">
        <v>0</v>
      </c>
      <c r="AR587" s="245">
        <v>0</v>
      </c>
      <c r="AS587" s="246">
        <v>0</v>
      </c>
      <c r="AT587" s="48">
        <v>14946485</v>
      </c>
      <c r="AU587" s="48">
        <v>1997014.82</v>
      </c>
      <c r="AV587" s="245">
        <v>0</v>
      </c>
      <c r="AW587" s="246">
        <v>2457826.0099999988</v>
      </c>
      <c r="AX587" s="245">
        <v>0</v>
      </c>
      <c r="AY587" s="246">
        <v>2353372.4100000011</v>
      </c>
      <c r="AZ587" s="245">
        <v>0</v>
      </c>
      <c r="BA587" s="246">
        <v>3999249.92</v>
      </c>
      <c r="BB587" s="245"/>
      <c r="BC587" s="271"/>
      <c r="BD587" s="213"/>
      <c r="BE587" s="185"/>
      <c r="BF587" s="250"/>
      <c r="BG587" s="250"/>
      <c r="BH587" s="181">
        <f t="shared" si="128"/>
        <v>14946485</v>
      </c>
      <c r="BI587" s="181">
        <f t="shared" si="128"/>
        <v>10807463.16</v>
      </c>
      <c r="BJ587" s="182"/>
      <c r="BK587" s="252">
        <v>14946485</v>
      </c>
      <c r="BL587" s="253">
        <v>10807463.16</v>
      </c>
      <c r="BM587" s="250"/>
    </row>
    <row r="588" spans="1:65" ht="20.100000000000001" hidden="1" customHeight="1" x14ac:dyDescent="0.25">
      <c r="A588" s="16"/>
      <c r="B588" s="9"/>
      <c r="C588" s="13"/>
      <c r="D588" s="13" t="s">
        <v>261</v>
      </c>
      <c r="E588" s="9" t="s">
        <v>257</v>
      </c>
      <c r="F588" s="125"/>
      <c r="G588" s="121"/>
      <c r="H588" s="121"/>
      <c r="I588" s="116"/>
      <c r="J588" s="117"/>
      <c r="K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AC588" s="69"/>
      <c r="AD588" s="265"/>
      <c r="AE588" s="69"/>
      <c r="AF588" s="192"/>
      <c r="AG588" s="192"/>
      <c r="AH588" s="192"/>
      <c r="AI588" s="192"/>
      <c r="AJ588" s="192"/>
      <c r="AK588" s="192"/>
      <c r="AL588" s="192"/>
      <c r="AM588" s="192"/>
      <c r="AN588" s="192"/>
      <c r="AO588" s="192"/>
      <c r="AP588" s="192"/>
      <c r="AQ588" s="192"/>
      <c r="AR588" s="192"/>
      <c r="AS588" s="192"/>
      <c r="AT588" s="192"/>
      <c r="AU588" s="192"/>
      <c r="AV588" s="192"/>
      <c r="AW588" s="192"/>
      <c r="AX588" s="192"/>
      <c r="AY588" s="192"/>
      <c r="AZ588" s="192"/>
      <c r="BA588" s="192"/>
      <c r="BB588" s="192"/>
      <c r="BC588" s="192"/>
      <c r="BD588" s="192"/>
      <c r="BE588" s="192"/>
      <c r="BH588" s="205"/>
      <c r="BI588" s="205"/>
    </row>
    <row r="589" spans="1:65" ht="20.100000000000001" hidden="1" customHeight="1" x14ac:dyDescent="0.25">
      <c r="A589" s="16"/>
      <c r="B589" s="9"/>
      <c r="C589" s="13"/>
      <c r="D589" s="13" t="s">
        <v>262</v>
      </c>
      <c r="E589" s="9" t="s">
        <v>263</v>
      </c>
      <c r="F589" s="125"/>
      <c r="G589" s="121"/>
      <c r="H589" s="121"/>
      <c r="I589" s="116"/>
      <c r="J589" s="117"/>
      <c r="K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AC589" s="69"/>
      <c r="AD589" s="44"/>
      <c r="AE589" s="69"/>
      <c r="AF589" s="192"/>
      <c r="AG589" s="192"/>
      <c r="AH589" s="192"/>
      <c r="AI589" s="192"/>
      <c r="AJ589" s="192"/>
      <c r="AK589" s="192"/>
      <c r="AL589" s="192"/>
      <c r="AM589" s="192"/>
      <c r="AN589" s="192"/>
      <c r="AO589" s="192"/>
      <c r="AP589" s="192"/>
      <c r="AQ589" s="192"/>
      <c r="AR589" s="192"/>
      <c r="AS589" s="192"/>
      <c r="AT589" s="192"/>
      <c r="AU589" s="192"/>
      <c r="AV589" s="192"/>
      <c r="AW589" s="192"/>
      <c r="AX589" s="192"/>
      <c r="AY589" s="192"/>
      <c r="AZ589" s="192"/>
      <c r="BA589" s="192"/>
      <c r="BB589" s="192"/>
      <c r="BC589" s="192"/>
      <c r="BD589" s="192"/>
      <c r="BE589" s="192"/>
      <c r="BH589" s="205"/>
      <c r="BI589" s="205"/>
    </row>
    <row r="590" spans="1:65" ht="20.100000000000001" hidden="1" customHeight="1" x14ac:dyDescent="0.25">
      <c r="A590" s="16"/>
      <c r="B590" s="9"/>
      <c r="C590" s="13"/>
      <c r="D590" s="13" t="s">
        <v>264</v>
      </c>
      <c r="E590" s="9" t="s">
        <v>144</v>
      </c>
      <c r="F590" s="125"/>
      <c r="G590" s="121"/>
      <c r="H590" s="121"/>
      <c r="I590" s="116"/>
      <c r="J590" s="117"/>
      <c r="K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AC590" s="69"/>
      <c r="AD590" s="265"/>
      <c r="AE590" s="69"/>
      <c r="AF590" s="192"/>
      <c r="AG590" s="192"/>
      <c r="AH590" s="192"/>
      <c r="AI590" s="192"/>
      <c r="AJ590" s="192"/>
      <c r="AK590" s="192"/>
      <c r="AL590" s="192"/>
      <c r="AM590" s="192"/>
      <c r="AN590" s="192"/>
      <c r="AO590" s="192"/>
      <c r="AP590" s="192"/>
      <c r="AQ590" s="192"/>
      <c r="AR590" s="192"/>
      <c r="AS590" s="192"/>
      <c r="AT590" s="192"/>
      <c r="AU590" s="192"/>
      <c r="AV590" s="192"/>
      <c r="AW590" s="192"/>
      <c r="AX590" s="192"/>
      <c r="AY590" s="192"/>
      <c r="AZ590" s="192"/>
      <c r="BA590" s="192"/>
      <c r="BB590" s="192"/>
      <c r="BC590" s="192"/>
      <c r="BD590" s="192"/>
      <c r="BE590" s="192"/>
      <c r="BH590" s="205"/>
      <c r="BI590" s="205"/>
    </row>
    <row r="591" spans="1:65" ht="25.5" hidden="1" customHeight="1" x14ac:dyDescent="0.25">
      <c r="A591" s="16"/>
      <c r="B591" s="9"/>
      <c r="C591" s="13"/>
      <c r="D591" s="13" t="s">
        <v>265</v>
      </c>
      <c r="E591" s="9" t="s">
        <v>187</v>
      </c>
      <c r="F591" s="125"/>
      <c r="G591" s="121"/>
      <c r="H591" s="121"/>
      <c r="I591" s="116"/>
      <c r="J591" s="117"/>
      <c r="K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AC591" s="69"/>
      <c r="AD591" s="265"/>
      <c r="AE591" s="69"/>
      <c r="AF591" s="192"/>
      <c r="AG591" s="192"/>
      <c r="AH591" s="192"/>
      <c r="AI591" s="192"/>
      <c r="AJ591" s="192"/>
      <c r="AK591" s="192"/>
      <c r="AL591" s="192"/>
      <c r="AM591" s="192"/>
      <c r="AN591" s="192"/>
      <c r="AO591" s="192"/>
      <c r="AP591" s="192"/>
      <c r="AQ591" s="192"/>
      <c r="AR591" s="192"/>
      <c r="AS591" s="192"/>
      <c r="AT591" s="192"/>
      <c r="AU591" s="192"/>
      <c r="AV591" s="192"/>
      <c r="AW591" s="192"/>
      <c r="AX591" s="192"/>
      <c r="AY591" s="192"/>
      <c r="AZ591" s="192"/>
      <c r="BA591" s="192"/>
      <c r="BB591" s="192"/>
      <c r="BC591" s="192"/>
      <c r="BD591" s="192"/>
      <c r="BE591" s="192"/>
      <c r="BH591" s="205"/>
      <c r="BI591" s="205"/>
    </row>
    <row r="592" spans="1:65" ht="20.100000000000001" hidden="1" customHeight="1" x14ac:dyDescent="0.25">
      <c r="A592" s="16"/>
      <c r="B592" s="9"/>
      <c r="C592" s="13"/>
      <c r="D592" s="13" t="s">
        <v>266</v>
      </c>
      <c r="E592" s="9" t="s">
        <v>263</v>
      </c>
      <c r="F592" s="125"/>
      <c r="G592" s="121"/>
      <c r="H592" s="121"/>
      <c r="I592" s="116"/>
      <c r="J592" s="117"/>
      <c r="K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AC592" s="69"/>
      <c r="AD592" s="265"/>
      <c r="AE592" s="69"/>
      <c r="AF592" s="192"/>
      <c r="AG592" s="192"/>
      <c r="AH592" s="192"/>
      <c r="AI592" s="192"/>
      <c r="AJ592" s="192"/>
      <c r="AK592" s="192"/>
      <c r="AL592" s="192"/>
      <c r="AM592" s="192"/>
      <c r="AN592" s="192"/>
      <c r="AO592" s="192"/>
      <c r="AP592" s="192"/>
      <c r="AQ592" s="192"/>
      <c r="AR592" s="192"/>
      <c r="AS592" s="192"/>
      <c r="AT592" s="192"/>
      <c r="AU592" s="192"/>
      <c r="AV592" s="192"/>
      <c r="AW592" s="192"/>
      <c r="AX592" s="192"/>
      <c r="AY592" s="192"/>
      <c r="AZ592" s="192"/>
      <c r="BA592" s="192"/>
      <c r="BB592" s="192"/>
      <c r="BC592" s="192"/>
      <c r="BD592" s="192"/>
      <c r="BE592" s="192"/>
      <c r="BH592" s="205"/>
      <c r="BI592" s="205"/>
    </row>
    <row r="593" spans="1:61" ht="24.75" hidden="1" customHeight="1" x14ac:dyDescent="0.25">
      <c r="A593" s="16"/>
      <c r="B593" s="9"/>
      <c r="C593" s="13"/>
      <c r="D593" s="13" t="s">
        <v>267</v>
      </c>
      <c r="E593" s="9" t="s">
        <v>46</v>
      </c>
      <c r="F593" s="125"/>
      <c r="G593" s="121"/>
      <c r="H593" s="121"/>
      <c r="I593" s="116"/>
      <c r="J593" s="117"/>
      <c r="K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AC593" s="69"/>
      <c r="AD593" s="265"/>
      <c r="AE593" s="69"/>
      <c r="AF593" s="192"/>
      <c r="AG593" s="192"/>
      <c r="AH593" s="192"/>
      <c r="AI593" s="192"/>
      <c r="AJ593" s="192"/>
      <c r="AK593" s="192"/>
      <c r="AL593" s="192"/>
      <c r="AM593" s="192"/>
      <c r="AN593" s="192"/>
      <c r="AO593" s="192"/>
      <c r="AP593" s="192"/>
      <c r="AQ593" s="192"/>
      <c r="AR593" s="192"/>
      <c r="AS593" s="192"/>
      <c r="AT593" s="192"/>
      <c r="AU593" s="192"/>
      <c r="AV593" s="192"/>
      <c r="AW593" s="192"/>
      <c r="AX593" s="192"/>
      <c r="AY593" s="192"/>
      <c r="AZ593" s="192"/>
      <c r="BA593" s="192"/>
      <c r="BB593" s="192"/>
      <c r="BC593" s="192"/>
      <c r="BD593" s="192"/>
      <c r="BE593" s="192"/>
      <c r="BH593" s="205"/>
      <c r="BI593" s="205"/>
    </row>
    <row r="594" spans="1:61" ht="24.75" hidden="1" customHeight="1" x14ac:dyDescent="0.25">
      <c r="A594" s="16"/>
      <c r="B594" s="9"/>
      <c r="C594" s="13"/>
      <c r="D594" s="13" t="s">
        <v>268</v>
      </c>
      <c r="E594" s="9" t="s">
        <v>269</v>
      </c>
      <c r="F594" s="125"/>
      <c r="G594" s="121"/>
      <c r="H594" s="121"/>
      <c r="I594" s="116"/>
      <c r="J594" s="117"/>
      <c r="K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AC594" s="69"/>
      <c r="AD594" s="265"/>
      <c r="AE594" s="69"/>
      <c r="AF594" s="192"/>
      <c r="AG594" s="192"/>
      <c r="AH594" s="192"/>
      <c r="AI594" s="192"/>
      <c r="AJ594" s="192"/>
      <c r="AK594" s="192"/>
      <c r="AL594" s="192"/>
      <c r="AM594" s="192"/>
      <c r="AN594" s="192"/>
      <c r="AO594" s="192"/>
      <c r="AP594" s="192"/>
      <c r="AQ594" s="192"/>
      <c r="AR594" s="192"/>
      <c r="AS594" s="192"/>
      <c r="AT594" s="192"/>
      <c r="AU594" s="192"/>
      <c r="AV594" s="192"/>
      <c r="AW594" s="192"/>
      <c r="AX594" s="192"/>
      <c r="AY594" s="192"/>
      <c r="AZ594" s="192"/>
      <c r="BA594" s="192"/>
      <c r="BB594" s="192"/>
      <c r="BC594" s="192"/>
      <c r="BD594" s="192"/>
      <c r="BE594" s="192"/>
      <c r="BH594" s="254">
        <f t="shared" ref="BH594:BH657" si="129">+BK594-AE594</f>
        <v>0</v>
      </c>
      <c r="BI594" s="254">
        <f t="shared" ref="BI594:BI657" si="130">+BL594-AD594</f>
        <v>0</v>
      </c>
    </row>
    <row r="595" spans="1:61" ht="20.100000000000001" hidden="1" customHeight="1" x14ac:dyDescent="0.25">
      <c r="A595" s="16"/>
      <c r="B595" s="9"/>
      <c r="C595" s="13"/>
      <c r="D595" s="13" t="s">
        <v>270</v>
      </c>
      <c r="E595" s="9"/>
      <c r="F595" s="125"/>
      <c r="G595" s="121"/>
      <c r="H595" s="121"/>
      <c r="I595" s="116"/>
      <c r="J595" s="117"/>
      <c r="K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AC595" s="81"/>
      <c r="AD595" s="263"/>
      <c r="AE595" s="81"/>
      <c r="AF595" s="192"/>
      <c r="AG595" s="192"/>
      <c r="AH595" s="192"/>
      <c r="AI595" s="192"/>
      <c r="AJ595" s="192"/>
      <c r="AK595" s="192"/>
      <c r="AL595" s="192"/>
      <c r="AM595" s="192"/>
      <c r="AN595" s="192"/>
      <c r="AO595" s="192"/>
      <c r="AP595" s="192"/>
      <c r="AQ595" s="192"/>
      <c r="AR595" s="192"/>
      <c r="AS595" s="192"/>
      <c r="AT595" s="192"/>
      <c r="AU595" s="192"/>
      <c r="AV595" s="192"/>
      <c r="AW595" s="192"/>
      <c r="AX595" s="170"/>
      <c r="AY595" s="170"/>
      <c r="AZ595" s="255"/>
      <c r="BA595" s="255"/>
      <c r="BB595" s="255"/>
      <c r="BC595" s="255"/>
      <c r="BD595" s="170"/>
      <c r="BE595" s="170"/>
      <c r="BH595" s="254">
        <f t="shared" si="129"/>
        <v>0</v>
      </c>
      <c r="BI595" s="254">
        <f t="shared" si="130"/>
        <v>0</v>
      </c>
    </row>
    <row r="596" spans="1:61" ht="20.100000000000001" hidden="1" customHeight="1" x14ac:dyDescent="0.25">
      <c r="A596" s="16"/>
      <c r="B596" s="9"/>
      <c r="C596" s="13"/>
      <c r="D596" s="13" t="s">
        <v>271</v>
      </c>
      <c r="E596" s="9" t="s">
        <v>272</v>
      </c>
      <c r="F596" s="125"/>
      <c r="G596" s="121"/>
      <c r="H596" s="121"/>
      <c r="I596" s="116"/>
      <c r="J596" s="117"/>
      <c r="K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AF596" s="192"/>
      <c r="AG596" s="192"/>
      <c r="AH596" s="192"/>
      <c r="AI596" s="192"/>
      <c r="AJ596" s="192"/>
      <c r="AK596" s="192"/>
      <c r="AL596" s="192"/>
      <c r="AM596" s="192"/>
      <c r="AN596" s="192"/>
      <c r="AO596" s="192"/>
      <c r="AP596" s="192"/>
      <c r="AQ596" s="192"/>
      <c r="AR596" s="192"/>
      <c r="AS596" s="192"/>
      <c r="AT596" s="192"/>
      <c r="AU596" s="192"/>
      <c r="AV596" s="192"/>
      <c r="AW596" s="192"/>
      <c r="AX596" s="170"/>
      <c r="AY596" s="170"/>
      <c r="AZ596" s="255"/>
      <c r="BA596" s="255"/>
      <c r="BB596" s="255"/>
      <c r="BC596" s="255"/>
      <c r="BD596" s="170"/>
      <c r="BE596" s="170"/>
      <c r="BH596" s="254">
        <f t="shared" si="129"/>
        <v>0</v>
      </c>
      <c r="BI596" s="254">
        <f t="shared" si="130"/>
        <v>0</v>
      </c>
    </row>
    <row r="597" spans="1:61" ht="20.100000000000001" hidden="1" customHeight="1" x14ac:dyDescent="0.25">
      <c r="A597" s="16"/>
      <c r="B597" s="9"/>
      <c r="C597" s="13"/>
      <c r="D597" s="13" t="s">
        <v>273</v>
      </c>
      <c r="E597" s="9" t="s">
        <v>46</v>
      </c>
      <c r="F597" s="125"/>
      <c r="G597" s="121"/>
      <c r="H597" s="121"/>
      <c r="I597" s="116"/>
      <c r="J597" s="117"/>
      <c r="K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AF597" s="192"/>
      <c r="AG597" s="192"/>
      <c r="AH597" s="192"/>
      <c r="AI597" s="192"/>
      <c r="AJ597" s="192"/>
      <c r="AK597" s="192"/>
      <c r="AL597" s="192"/>
      <c r="AM597" s="192"/>
      <c r="AN597" s="192"/>
      <c r="AO597" s="192"/>
      <c r="AP597" s="192"/>
      <c r="AQ597" s="192"/>
      <c r="AR597" s="192"/>
      <c r="AS597" s="192"/>
      <c r="AT597" s="192"/>
      <c r="AU597" s="192"/>
      <c r="AV597" s="192"/>
      <c r="AW597" s="192"/>
      <c r="AX597" s="170"/>
      <c r="AY597" s="170"/>
      <c r="AZ597" s="255"/>
      <c r="BA597" s="255"/>
      <c r="BB597" s="255"/>
      <c r="BC597" s="255"/>
      <c r="BD597" s="170"/>
      <c r="BE597" s="170"/>
      <c r="BH597" s="254">
        <f t="shared" si="129"/>
        <v>0</v>
      </c>
      <c r="BI597" s="254">
        <f t="shared" si="130"/>
        <v>0</v>
      </c>
    </row>
    <row r="598" spans="1:61" ht="20.100000000000001" hidden="1" customHeight="1" x14ac:dyDescent="0.25">
      <c r="A598" s="16"/>
      <c r="B598" s="9"/>
      <c r="C598" s="13"/>
      <c r="D598" s="13" t="s">
        <v>274</v>
      </c>
      <c r="E598" s="9" t="s">
        <v>275</v>
      </c>
      <c r="F598" s="125"/>
      <c r="G598" s="121"/>
      <c r="H598" s="121"/>
      <c r="I598" s="116"/>
      <c r="J598" s="117"/>
      <c r="K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AC598" s="54"/>
      <c r="AD598" s="219"/>
      <c r="AE598" s="54"/>
      <c r="AF598" s="593"/>
      <c r="AG598" s="593"/>
      <c r="AH598" s="593"/>
      <c r="AI598" s="593"/>
      <c r="AJ598" s="593"/>
      <c r="AK598" s="593"/>
      <c r="AL598" s="593"/>
      <c r="AM598" s="593"/>
      <c r="AN598" s="593"/>
      <c r="AO598" s="593"/>
      <c r="AP598" s="593"/>
      <c r="AQ598" s="593"/>
      <c r="AR598" s="593"/>
      <c r="AS598" s="593"/>
      <c r="AT598" s="593"/>
      <c r="AU598" s="593"/>
      <c r="AV598" s="593"/>
      <c r="AW598" s="82"/>
      <c r="AX598" s="170"/>
      <c r="AY598" s="170"/>
      <c r="AZ598" s="255"/>
      <c r="BA598" s="255"/>
      <c r="BB598" s="255"/>
      <c r="BC598" s="255"/>
      <c r="BD598" s="170"/>
      <c r="BE598" s="170"/>
      <c r="BH598" s="254">
        <f t="shared" si="129"/>
        <v>0</v>
      </c>
      <c r="BI598" s="254">
        <f t="shared" si="130"/>
        <v>0</v>
      </c>
    </row>
    <row r="599" spans="1:61" ht="20.100000000000001" hidden="1" customHeight="1" x14ac:dyDescent="0.25">
      <c r="A599" s="16"/>
      <c r="B599" s="22"/>
      <c r="C599" s="21"/>
      <c r="D599" s="21" t="s">
        <v>276</v>
      </c>
      <c r="E599" s="22"/>
      <c r="F599" s="143"/>
      <c r="G599" s="144"/>
      <c r="H599" s="144"/>
      <c r="I599" s="116"/>
      <c r="J599" s="117"/>
      <c r="K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AC599" s="54"/>
      <c r="AD599" s="219"/>
      <c r="AE599" s="54"/>
      <c r="AF599" s="594"/>
      <c r="AG599" s="595"/>
      <c r="AH599" s="595"/>
      <c r="AI599" s="595"/>
      <c r="AJ599" s="595"/>
      <c r="AK599" s="595"/>
      <c r="AL599" s="595"/>
      <c r="AM599" s="595"/>
      <c r="AN599" s="595"/>
      <c r="AO599" s="595"/>
      <c r="AP599" s="595"/>
      <c r="AQ599" s="595"/>
      <c r="AR599" s="595"/>
      <c r="AS599" s="595"/>
      <c r="AT599" s="595"/>
      <c r="AU599" s="595"/>
      <c r="AV599" s="595"/>
      <c r="AW599" s="82"/>
      <c r="AX599" s="170"/>
      <c r="AY599" s="170"/>
      <c r="AZ599" s="255"/>
      <c r="BA599" s="255"/>
      <c r="BB599" s="255"/>
      <c r="BC599" s="255"/>
      <c r="BD599" s="170"/>
      <c r="BE599" s="170"/>
      <c r="BH599" s="254">
        <f t="shared" si="129"/>
        <v>0</v>
      </c>
      <c r="BI599" s="254">
        <f t="shared" si="130"/>
        <v>0</v>
      </c>
    </row>
    <row r="600" spans="1:61" ht="20.100000000000001" hidden="1" customHeight="1" x14ac:dyDescent="0.25">
      <c r="A600" s="16"/>
      <c r="B600" s="55"/>
      <c r="C600" s="27"/>
      <c r="D600" s="27"/>
      <c r="E600" s="55"/>
      <c r="F600" s="138"/>
      <c r="G600" s="139"/>
      <c r="H600" s="139"/>
      <c r="I600" s="116"/>
      <c r="J600" s="117"/>
      <c r="K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AC600" s="54"/>
      <c r="AD600" s="219"/>
      <c r="AE600" s="54"/>
      <c r="AF600" s="587"/>
      <c r="AG600" s="257"/>
      <c r="AH600" s="601"/>
      <c r="AI600" s="257"/>
      <c r="AJ600" s="601"/>
      <c r="AK600" s="257"/>
      <c r="AL600" s="601"/>
      <c r="AM600" s="257"/>
      <c r="AN600" s="601"/>
      <c r="AO600" s="257"/>
      <c r="AP600" s="601"/>
      <c r="AQ600" s="257"/>
      <c r="AR600" s="601"/>
      <c r="AS600" s="257"/>
      <c r="AT600" s="601"/>
      <c r="AU600" s="257"/>
      <c r="AV600" s="601"/>
      <c r="AW600" s="82"/>
      <c r="AX600" s="170"/>
      <c r="AY600" s="170"/>
      <c r="AZ600" s="255"/>
      <c r="BA600" s="255"/>
      <c r="BB600" s="255"/>
      <c r="BC600" s="255"/>
      <c r="BD600" s="170"/>
      <c r="BE600" s="170"/>
      <c r="BH600" s="254">
        <f t="shared" si="129"/>
        <v>0</v>
      </c>
      <c r="BI600" s="254">
        <f t="shared" si="130"/>
        <v>0</v>
      </c>
    </row>
    <row r="601" spans="1:61" ht="20.100000000000001" hidden="1" customHeight="1" x14ac:dyDescent="0.25">
      <c r="A601" s="16"/>
      <c r="B601" s="10"/>
      <c r="C601" s="16"/>
      <c r="D601" s="16"/>
      <c r="E601" s="10"/>
      <c r="F601" s="108"/>
      <c r="G601" s="116"/>
      <c r="H601" s="116"/>
      <c r="I601" s="116"/>
      <c r="J601" s="117"/>
      <c r="K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AC601" s="54"/>
      <c r="AD601" s="219"/>
      <c r="AE601" s="54"/>
      <c r="AF601" s="588"/>
      <c r="AG601" s="240"/>
      <c r="AH601" s="602"/>
      <c r="AI601" s="240"/>
      <c r="AJ601" s="602"/>
      <c r="AK601" s="240"/>
      <c r="AL601" s="602"/>
      <c r="AM601" s="240"/>
      <c r="AN601" s="602"/>
      <c r="AO601" s="240"/>
      <c r="AP601" s="602"/>
      <c r="AQ601" s="240"/>
      <c r="AR601" s="602"/>
      <c r="AS601" s="240"/>
      <c r="AT601" s="602"/>
      <c r="AU601" s="240"/>
      <c r="AV601" s="602"/>
      <c r="AW601" s="82"/>
      <c r="AX601" s="170"/>
      <c r="AY601" s="170"/>
      <c r="AZ601" s="255"/>
      <c r="BA601" s="255"/>
      <c r="BB601" s="255"/>
      <c r="BC601" s="255"/>
      <c r="BD601" s="170"/>
      <c r="BE601" s="170"/>
      <c r="BH601" s="254">
        <f t="shared" si="129"/>
        <v>0</v>
      </c>
      <c r="BI601" s="254">
        <f t="shared" si="130"/>
        <v>0</v>
      </c>
    </row>
    <row r="602" spans="1:61" ht="20.100000000000001" hidden="1" customHeight="1" x14ac:dyDescent="0.25">
      <c r="A602" s="16"/>
      <c r="B602" s="10"/>
      <c r="C602" s="16"/>
      <c r="D602" s="16"/>
      <c r="E602" s="10"/>
      <c r="F602" s="108"/>
      <c r="G602" s="116"/>
      <c r="H602" s="116"/>
      <c r="I602" s="116"/>
      <c r="J602" s="117"/>
      <c r="K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AC602" s="54"/>
      <c r="AD602" s="219"/>
      <c r="AE602" s="54"/>
      <c r="AF602" s="269"/>
      <c r="AG602" s="246"/>
      <c r="AH602" s="246"/>
      <c r="AI602" s="246"/>
      <c r="AJ602" s="246"/>
      <c r="AK602" s="246"/>
      <c r="AL602" s="246"/>
      <c r="AM602" s="246"/>
      <c r="AN602" s="246"/>
      <c r="AO602" s="246"/>
      <c r="AP602" s="246"/>
      <c r="AQ602" s="246"/>
      <c r="AR602" s="246"/>
      <c r="AS602" s="246"/>
      <c r="AT602" s="246"/>
      <c r="AU602" s="246"/>
      <c r="AV602" s="246"/>
      <c r="AW602" s="192"/>
      <c r="AX602" s="170"/>
      <c r="AY602" s="170"/>
      <c r="AZ602" s="255"/>
      <c r="BA602" s="255"/>
      <c r="BB602" s="255"/>
      <c r="BC602" s="255"/>
      <c r="BD602" s="170"/>
      <c r="BE602" s="170"/>
      <c r="BH602" s="254">
        <f t="shared" si="129"/>
        <v>0</v>
      </c>
      <c r="BI602" s="254">
        <f t="shared" si="130"/>
        <v>0</v>
      </c>
    </row>
    <row r="603" spans="1:61" ht="18.75" hidden="1" customHeight="1" x14ac:dyDescent="0.25">
      <c r="A603" s="16"/>
      <c r="B603" s="15"/>
      <c r="C603" s="16"/>
      <c r="D603" s="16"/>
      <c r="E603" s="17"/>
      <c r="F603" s="111"/>
      <c r="G603" s="112"/>
      <c r="H603" s="112"/>
      <c r="I603" s="112"/>
      <c r="J603" s="113"/>
      <c r="K603" s="113"/>
      <c r="L603" s="113"/>
      <c r="M603" s="113"/>
      <c r="N603" s="113"/>
      <c r="O603" s="113"/>
      <c r="P603" s="113"/>
      <c r="Q603" s="113"/>
      <c r="R603" s="113"/>
      <c r="S603" s="113"/>
      <c r="T603" s="113"/>
      <c r="U603" s="113"/>
      <c r="AC603" s="54"/>
      <c r="AD603" s="219"/>
      <c r="AE603" s="54"/>
      <c r="AF603" s="192"/>
      <c r="AG603" s="192"/>
      <c r="AH603" s="192"/>
      <c r="AI603" s="192"/>
      <c r="AJ603" s="192"/>
      <c r="AK603" s="192"/>
      <c r="AL603" s="192"/>
      <c r="AM603" s="192"/>
      <c r="AN603" s="192"/>
      <c r="AO603" s="192"/>
      <c r="AP603" s="192"/>
      <c r="AQ603" s="192"/>
      <c r="AR603" s="192"/>
      <c r="AS603" s="192"/>
      <c r="AT603" s="192"/>
      <c r="AU603" s="192"/>
      <c r="AV603" s="192"/>
      <c r="AW603" s="192"/>
      <c r="AX603" s="170"/>
      <c r="AY603" s="170"/>
      <c r="AZ603" s="255"/>
      <c r="BA603" s="255"/>
      <c r="BB603" s="255"/>
      <c r="BC603" s="255"/>
      <c r="BD603" s="170"/>
      <c r="BE603" s="170"/>
      <c r="BH603" s="254">
        <f t="shared" si="129"/>
        <v>0</v>
      </c>
      <c r="BI603" s="254">
        <f t="shared" si="130"/>
        <v>0</v>
      </c>
    </row>
    <row r="604" spans="1:61" ht="39" hidden="1" customHeight="1" x14ac:dyDescent="0.25">
      <c r="A604" s="18" t="s">
        <v>211</v>
      </c>
      <c r="B604" s="520" t="s">
        <v>212</v>
      </c>
      <c r="C604" s="520"/>
      <c r="D604" s="520"/>
      <c r="E604" s="520"/>
      <c r="F604" s="520"/>
      <c r="G604" s="520"/>
      <c r="H604" s="520"/>
      <c r="I604" s="114"/>
      <c r="J604" s="115"/>
      <c r="K604" s="115"/>
      <c r="L604" s="115"/>
      <c r="M604" s="115"/>
      <c r="N604" s="115"/>
      <c r="O604" s="115"/>
      <c r="P604" s="115"/>
      <c r="Q604" s="115"/>
      <c r="R604" s="115"/>
      <c r="S604" s="115"/>
      <c r="T604" s="115"/>
      <c r="U604" s="115"/>
      <c r="AC604" s="69"/>
      <c r="AD604" s="265"/>
      <c r="AE604" s="69"/>
      <c r="AF604" s="192"/>
      <c r="AG604" s="192"/>
      <c r="AH604" s="192"/>
      <c r="AI604" s="192"/>
      <c r="AJ604" s="192"/>
      <c r="AK604" s="192"/>
      <c r="AL604" s="192"/>
      <c r="AM604" s="192"/>
      <c r="AN604" s="192"/>
      <c r="AO604" s="192"/>
      <c r="AP604" s="192"/>
      <c r="AQ604" s="192"/>
      <c r="AR604" s="192"/>
      <c r="AS604" s="192"/>
      <c r="AT604" s="192"/>
      <c r="AU604" s="192"/>
      <c r="AV604" s="192"/>
      <c r="AW604" s="192"/>
      <c r="AX604" s="192"/>
      <c r="AY604" s="192"/>
      <c r="AZ604" s="192"/>
      <c r="BA604" s="192"/>
      <c r="BB604" s="192"/>
      <c r="BC604" s="192"/>
      <c r="BD604" s="192"/>
      <c r="BE604" s="192"/>
      <c r="BH604" s="254">
        <f t="shared" si="129"/>
        <v>0</v>
      </c>
      <c r="BI604" s="254">
        <f t="shared" si="130"/>
        <v>0</v>
      </c>
    </row>
    <row r="605" spans="1:61" ht="20.100000000000001" hidden="1" customHeight="1" x14ac:dyDescent="0.25">
      <c r="A605" s="16"/>
      <c r="B605" s="67" t="s">
        <v>213</v>
      </c>
      <c r="C605" s="505" t="s">
        <v>214</v>
      </c>
      <c r="D605" s="505"/>
      <c r="E605" s="505"/>
      <c r="F605" s="505"/>
      <c r="G605" s="505"/>
      <c r="H605" s="505"/>
      <c r="I605" s="114"/>
      <c r="J605" s="115"/>
      <c r="K605" s="115"/>
      <c r="L605" s="115"/>
      <c r="M605" s="115"/>
      <c r="N605" s="115"/>
      <c r="O605" s="115"/>
      <c r="P605" s="115"/>
      <c r="Q605" s="115"/>
      <c r="R605" s="115"/>
      <c r="S605" s="115"/>
      <c r="T605" s="115"/>
      <c r="U605" s="115"/>
      <c r="AC605" s="69"/>
      <c r="AD605" s="265"/>
      <c r="AE605" s="69"/>
      <c r="AF605" s="192"/>
      <c r="AG605" s="192"/>
      <c r="AH605" s="192"/>
      <c r="AI605" s="192"/>
      <c r="AJ605" s="192"/>
      <c r="AK605" s="192"/>
      <c r="AL605" s="192"/>
      <c r="AM605" s="192"/>
      <c r="AN605" s="192"/>
      <c r="AO605" s="192"/>
      <c r="AP605" s="192"/>
      <c r="AQ605" s="192"/>
      <c r="AR605" s="192"/>
      <c r="AS605" s="192"/>
      <c r="AT605" s="192"/>
      <c r="AU605" s="192"/>
      <c r="AV605" s="192"/>
      <c r="AW605" s="192"/>
      <c r="AX605" s="192"/>
      <c r="AY605" s="192"/>
      <c r="AZ605" s="192"/>
      <c r="BA605" s="192"/>
      <c r="BB605" s="192"/>
      <c r="BC605" s="192"/>
      <c r="BD605" s="192"/>
      <c r="BE605" s="192"/>
      <c r="BH605" s="254">
        <f t="shared" si="129"/>
        <v>0</v>
      </c>
      <c r="BI605" s="254">
        <f t="shared" si="130"/>
        <v>0</v>
      </c>
    </row>
    <row r="606" spans="1:61" ht="21.75" hidden="1" customHeight="1" x14ac:dyDescent="0.25">
      <c r="A606" s="491" t="s">
        <v>12</v>
      </c>
      <c r="B606" s="506" t="s">
        <v>13</v>
      </c>
      <c r="C606" s="506" t="s">
        <v>14</v>
      </c>
      <c r="D606" s="509" t="s">
        <v>15</v>
      </c>
      <c r="E606" s="512" t="s">
        <v>16</v>
      </c>
      <c r="F606" s="129"/>
      <c r="G606" s="494" t="s">
        <v>433</v>
      </c>
      <c r="H606" s="494"/>
      <c r="I606" s="494"/>
      <c r="J606" s="130"/>
      <c r="K606" s="130"/>
      <c r="L606" s="130"/>
      <c r="M606" s="130"/>
      <c r="N606" s="130"/>
      <c r="O606" s="130"/>
      <c r="P606" s="130"/>
      <c r="Q606" s="130"/>
      <c r="R606" s="130"/>
      <c r="S606" s="130"/>
      <c r="T606" s="130"/>
      <c r="U606" s="130"/>
      <c r="AC606" s="69"/>
      <c r="AD606" s="265"/>
      <c r="AE606" s="69"/>
      <c r="AF606" s="192"/>
      <c r="AG606" s="192"/>
      <c r="AH606" s="192"/>
      <c r="AI606" s="192"/>
      <c r="AJ606" s="192"/>
      <c r="AK606" s="192"/>
      <c r="AL606" s="192"/>
      <c r="AM606" s="192"/>
      <c r="AN606" s="192"/>
      <c r="AO606" s="192"/>
      <c r="AP606" s="192"/>
      <c r="AQ606" s="192"/>
      <c r="AR606" s="192"/>
      <c r="AS606" s="192"/>
      <c r="AT606" s="192"/>
      <c r="AU606" s="192"/>
      <c r="AV606" s="192"/>
      <c r="AW606" s="192"/>
      <c r="AX606" s="192"/>
      <c r="AY606" s="192"/>
      <c r="AZ606" s="192"/>
      <c r="BA606" s="192"/>
      <c r="BB606" s="192"/>
      <c r="BC606" s="192"/>
      <c r="BD606" s="192"/>
      <c r="BE606" s="192"/>
      <c r="BH606" s="254">
        <f t="shared" si="129"/>
        <v>0</v>
      </c>
      <c r="BI606" s="254">
        <f t="shared" si="130"/>
        <v>0</v>
      </c>
    </row>
    <row r="607" spans="1:61" ht="27.75" hidden="1" customHeight="1" x14ac:dyDescent="0.25">
      <c r="A607" s="492"/>
      <c r="B607" s="507"/>
      <c r="C607" s="507"/>
      <c r="D607" s="510"/>
      <c r="E607" s="513"/>
      <c r="F607" s="131"/>
      <c r="G607" s="531" t="s">
        <v>441</v>
      </c>
      <c r="H607" s="531"/>
      <c r="I607" s="532"/>
      <c r="J607" s="132"/>
      <c r="K607" s="132"/>
      <c r="L607" s="132"/>
      <c r="M607" s="132"/>
      <c r="N607" s="132"/>
      <c r="O607" s="132"/>
      <c r="P607" s="132"/>
      <c r="Q607" s="132"/>
      <c r="R607" s="132"/>
      <c r="S607" s="132"/>
      <c r="T607" s="132"/>
      <c r="U607" s="132"/>
      <c r="AC607" s="69"/>
      <c r="AD607" s="265"/>
      <c r="AE607" s="69"/>
      <c r="AF607" s="192"/>
      <c r="AG607" s="192"/>
      <c r="AH607" s="192"/>
      <c r="AI607" s="192"/>
      <c r="AJ607" s="192"/>
      <c r="AK607" s="192"/>
      <c r="AL607" s="192"/>
      <c r="AM607" s="192"/>
      <c r="AN607" s="192"/>
      <c r="AO607" s="192"/>
      <c r="AP607" s="192"/>
      <c r="AQ607" s="192"/>
      <c r="AR607" s="192"/>
      <c r="AS607" s="192"/>
      <c r="AT607" s="192"/>
      <c r="AU607" s="192"/>
      <c r="AV607" s="192"/>
      <c r="AW607" s="192"/>
      <c r="AX607" s="192"/>
      <c r="AY607" s="192"/>
      <c r="AZ607" s="192"/>
      <c r="BA607" s="192"/>
      <c r="BB607" s="192"/>
      <c r="BC607" s="192"/>
      <c r="BD607" s="192"/>
      <c r="BE607" s="192"/>
      <c r="BH607" s="254">
        <f t="shared" si="129"/>
        <v>0</v>
      </c>
      <c r="BI607" s="254">
        <f t="shared" si="130"/>
        <v>0</v>
      </c>
    </row>
    <row r="608" spans="1:61" ht="27" hidden="1" customHeight="1" x14ac:dyDescent="0.25">
      <c r="A608" s="492"/>
      <c r="B608" s="507"/>
      <c r="C608" s="507"/>
      <c r="D608" s="510"/>
      <c r="E608" s="513"/>
      <c r="F608" s="131"/>
      <c r="G608" s="495">
        <v>2021</v>
      </c>
      <c r="H608" s="495">
        <v>2022</v>
      </c>
      <c r="I608" s="495">
        <v>2023</v>
      </c>
      <c r="J608" s="133"/>
      <c r="K608" s="133"/>
      <c r="L608" s="133"/>
      <c r="M608" s="133"/>
      <c r="N608" s="133"/>
      <c r="O608" s="133"/>
      <c r="P608" s="133"/>
      <c r="Q608" s="133"/>
      <c r="R608" s="133"/>
      <c r="S608" s="133"/>
      <c r="T608" s="133"/>
      <c r="U608" s="133"/>
      <c r="AC608" s="69"/>
      <c r="AD608" s="265"/>
      <c r="AE608" s="69"/>
      <c r="AF608" s="192"/>
      <c r="AG608" s="192"/>
      <c r="AH608" s="192"/>
      <c r="AI608" s="192"/>
      <c r="AJ608" s="192"/>
      <c r="AK608" s="192"/>
      <c r="AL608" s="192"/>
      <c r="AM608" s="192"/>
      <c r="AN608" s="192"/>
      <c r="AO608" s="192"/>
      <c r="AP608" s="192"/>
      <c r="AQ608" s="192"/>
      <c r="AR608" s="192"/>
      <c r="AS608" s="192"/>
      <c r="AT608" s="192"/>
      <c r="AU608" s="192"/>
      <c r="AV608" s="192"/>
      <c r="AW608" s="192"/>
      <c r="AX608" s="192"/>
      <c r="AY608" s="192"/>
      <c r="AZ608" s="192"/>
      <c r="BA608" s="192"/>
      <c r="BB608" s="192"/>
      <c r="BC608" s="192"/>
      <c r="BD608" s="192"/>
      <c r="BE608" s="192"/>
      <c r="BH608" s="254">
        <f t="shared" si="129"/>
        <v>0</v>
      </c>
      <c r="BI608" s="254">
        <f t="shared" si="130"/>
        <v>0</v>
      </c>
    </row>
    <row r="609" spans="1:65" ht="51" hidden="1" customHeight="1" x14ac:dyDescent="0.25">
      <c r="A609" s="493"/>
      <c r="B609" s="508"/>
      <c r="C609" s="508"/>
      <c r="D609" s="511"/>
      <c r="E609" s="514"/>
      <c r="F609" s="134"/>
      <c r="G609" s="496"/>
      <c r="H609" s="496"/>
      <c r="I609" s="496"/>
      <c r="J609" s="135"/>
      <c r="K609" s="135"/>
      <c r="L609" s="135"/>
      <c r="M609" s="135"/>
      <c r="N609" s="135"/>
      <c r="O609" s="135"/>
      <c r="P609" s="135"/>
      <c r="Q609" s="135"/>
      <c r="R609" s="135"/>
      <c r="S609" s="135"/>
      <c r="T609" s="135"/>
      <c r="U609" s="135"/>
      <c r="AC609" s="81"/>
      <c r="AD609" s="263"/>
      <c r="AE609" s="81"/>
      <c r="AF609" s="192"/>
      <c r="AG609" s="192"/>
      <c r="AH609" s="192"/>
      <c r="AI609" s="192"/>
      <c r="AJ609" s="192"/>
      <c r="AK609" s="192"/>
      <c r="AL609" s="192"/>
      <c r="AM609" s="192"/>
      <c r="AN609" s="192"/>
      <c r="AO609" s="192"/>
      <c r="AP609" s="192"/>
      <c r="AQ609" s="192"/>
      <c r="AR609" s="192"/>
      <c r="AS609" s="192"/>
      <c r="AT609" s="192"/>
      <c r="AU609" s="192"/>
      <c r="AV609" s="192"/>
      <c r="AW609" s="192"/>
      <c r="AX609" s="192"/>
      <c r="AY609" s="192"/>
      <c r="AZ609" s="192"/>
      <c r="BA609" s="192"/>
      <c r="BB609" s="192"/>
      <c r="BC609" s="192"/>
      <c r="BD609" s="192"/>
      <c r="BE609" s="192"/>
      <c r="BH609" s="254">
        <f t="shared" si="129"/>
        <v>0</v>
      </c>
      <c r="BI609" s="254">
        <f t="shared" si="130"/>
        <v>0</v>
      </c>
    </row>
    <row r="610" spans="1:65" s="47" customFormat="1" ht="20.100000000000001" hidden="1" customHeight="1" x14ac:dyDescent="0.25">
      <c r="A610" s="516">
        <v>9001</v>
      </c>
      <c r="B610" s="497" t="s">
        <v>277</v>
      </c>
      <c r="C610" s="517" t="s">
        <v>278</v>
      </c>
      <c r="D610" s="523" t="s">
        <v>17</v>
      </c>
      <c r="E610" s="524"/>
      <c r="F610" s="145"/>
      <c r="G610" s="146">
        <f>SUM(G611:G672)</f>
        <v>0</v>
      </c>
      <c r="H610" s="146">
        <f>SUM(H611:H672)</f>
        <v>12</v>
      </c>
      <c r="I610" s="116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Y610" s="6"/>
      <c r="Z610" s="6"/>
      <c r="AA610" s="44"/>
      <c r="AB610" s="44"/>
      <c r="AC610" s="44"/>
      <c r="AD610" s="193"/>
      <c r="AE610" s="44"/>
      <c r="AF610" s="82"/>
      <c r="AG610" s="82"/>
      <c r="AH610" s="220"/>
      <c r="AI610" s="220"/>
      <c r="AJ610" s="220"/>
      <c r="AK610" s="220"/>
      <c r="AL610" s="220"/>
      <c r="AM610" s="220"/>
      <c r="AN610" s="220"/>
      <c r="AO610" s="220"/>
      <c r="AP610" s="220"/>
      <c r="AQ610" s="220"/>
      <c r="AR610" s="220"/>
      <c r="AS610" s="220"/>
      <c r="AT610" s="220"/>
      <c r="AU610" s="220"/>
      <c r="AV610" s="220"/>
      <c r="AW610" s="220"/>
      <c r="AX610" s="220"/>
      <c r="AY610" s="220"/>
      <c r="AZ610" s="220"/>
      <c r="BA610" s="220"/>
      <c r="BB610" s="220"/>
      <c r="BC610" s="220"/>
      <c r="BD610" s="220"/>
      <c r="BE610" s="220"/>
      <c r="BF610" s="44"/>
      <c r="BG610" s="44"/>
      <c r="BH610" s="254">
        <f t="shared" si="129"/>
        <v>0</v>
      </c>
      <c r="BI610" s="254">
        <f t="shared" si="130"/>
        <v>0</v>
      </c>
      <c r="BJ610" s="170"/>
      <c r="BK610" s="169"/>
      <c r="BL610" s="169"/>
      <c r="BM610" s="44"/>
    </row>
    <row r="611" spans="1:65" ht="52.5" hidden="1" customHeight="1" x14ac:dyDescent="0.25">
      <c r="A611" s="516"/>
      <c r="B611" s="497"/>
      <c r="C611" s="517"/>
      <c r="D611" s="13" t="s">
        <v>279</v>
      </c>
      <c r="E611" s="9" t="s">
        <v>46</v>
      </c>
      <c r="F611" s="125"/>
      <c r="G611" s="121"/>
      <c r="H611" s="121">
        <v>12</v>
      </c>
      <c r="I611" s="116"/>
      <c r="J611" s="117"/>
      <c r="K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AF611" s="82"/>
      <c r="AG611" s="82"/>
      <c r="AH611" s="220"/>
      <c r="AI611" s="220"/>
      <c r="AJ611" s="220"/>
      <c r="AK611" s="220"/>
      <c r="AL611" s="220"/>
      <c r="AM611" s="220"/>
      <c r="AN611" s="220"/>
      <c r="AO611" s="220"/>
      <c r="AP611" s="220"/>
      <c r="AQ611" s="220"/>
      <c r="AR611" s="220"/>
      <c r="AS611" s="220"/>
      <c r="AT611" s="220"/>
      <c r="AU611" s="220"/>
      <c r="AV611" s="220"/>
      <c r="AW611" s="220"/>
      <c r="AX611" s="220"/>
      <c r="AY611" s="220"/>
      <c r="AZ611" s="220"/>
      <c r="BA611" s="220"/>
      <c r="BB611" s="220"/>
      <c r="BC611" s="220"/>
      <c r="BD611" s="220"/>
      <c r="BE611" s="220"/>
      <c r="BH611" s="254">
        <f t="shared" si="129"/>
        <v>0</v>
      </c>
      <c r="BI611" s="254">
        <f t="shared" si="130"/>
        <v>0</v>
      </c>
    </row>
    <row r="612" spans="1:65" ht="47.25" hidden="1" customHeight="1" x14ac:dyDescent="0.25">
      <c r="A612" s="516"/>
      <c r="B612" s="497"/>
      <c r="C612" s="517"/>
      <c r="D612" s="13" t="s">
        <v>280</v>
      </c>
      <c r="E612" s="9" t="s">
        <v>187</v>
      </c>
      <c r="F612" s="125"/>
      <c r="G612" s="121"/>
      <c r="H612" s="121" t="s">
        <v>23</v>
      </c>
      <c r="I612" s="116"/>
      <c r="J612" s="117"/>
      <c r="K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AC612" s="54"/>
      <c r="AD612" s="219"/>
      <c r="AE612" s="54"/>
      <c r="AF612" s="82"/>
      <c r="AG612" s="82"/>
      <c r="AH612" s="82"/>
      <c r="AI612" s="82"/>
      <c r="AJ612" s="82"/>
      <c r="AK612" s="82"/>
      <c r="AL612" s="82"/>
      <c r="AM612" s="82"/>
      <c r="AN612" s="82"/>
      <c r="AO612" s="82"/>
      <c r="AP612" s="82"/>
      <c r="AQ612" s="82"/>
      <c r="AR612" s="82"/>
      <c r="AS612" s="82"/>
      <c r="AT612" s="82"/>
      <c r="AU612" s="82"/>
      <c r="AV612" s="82"/>
      <c r="AW612" s="82"/>
      <c r="AX612" s="82"/>
      <c r="AY612" s="82"/>
      <c r="AZ612" s="82"/>
      <c r="BA612" s="82"/>
      <c r="BB612" s="82"/>
      <c r="BC612" s="82"/>
      <c r="BD612" s="82"/>
      <c r="BE612" s="82"/>
      <c r="BH612" s="254">
        <f t="shared" si="129"/>
        <v>0</v>
      </c>
      <c r="BI612" s="254">
        <f t="shared" si="130"/>
        <v>0</v>
      </c>
    </row>
    <row r="613" spans="1:65" ht="39.75" hidden="1" customHeight="1" x14ac:dyDescent="0.25">
      <c r="A613" s="516"/>
      <c r="B613" s="497"/>
      <c r="C613" s="517"/>
      <c r="D613" s="14" t="s">
        <v>281</v>
      </c>
      <c r="E613" s="9" t="s">
        <v>257</v>
      </c>
      <c r="F613" s="125"/>
      <c r="G613" s="121"/>
      <c r="H613" s="121"/>
      <c r="I613" s="116"/>
      <c r="J613" s="117"/>
      <c r="K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AC613" s="54"/>
      <c r="AD613" s="219"/>
      <c r="AE613" s="54"/>
      <c r="AF613" s="82"/>
      <c r="AG613" s="82"/>
      <c r="AH613" s="82"/>
      <c r="AI613" s="82"/>
      <c r="AJ613" s="82"/>
      <c r="AK613" s="82"/>
      <c r="AL613" s="82"/>
      <c r="AM613" s="82"/>
      <c r="AN613" s="82"/>
      <c r="AO613" s="82"/>
      <c r="AP613" s="82"/>
      <c r="AQ613" s="82"/>
      <c r="AR613" s="82"/>
      <c r="AS613" s="82"/>
      <c r="AT613" s="82"/>
      <c r="AU613" s="82"/>
      <c r="AV613" s="82"/>
      <c r="AW613" s="82"/>
      <c r="AX613" s="82"/>
      <c r="AY613" s="82"/>
      <c r="AZ613" s="82"/>
      <c r="BA613" s="82"/>
      <c r="BB613" s="82"/>
      <c r="BC613" s="82"/>
      <c r="BD613" s="82"/>
      <c r="BE613" s="82"/>
      <c r="BH613" s="254">
        <f t="shared" si="129"/>
        <v>0</v>
      </c>
      <c r="BI613" s="254">
        <f t="shared" si="130"/>
        <v>0</v>
      </c>
    </row>
    <row r="614" spans="1:65" ht="39.75" hidden="1" customHeight="1" x14ac:dyDescent="0.25">
      <c r="A614" s="516"/>
      <c r="B614" s="497"/>
      <c r="C614" s="517"/>
      <c r="D614" s="14" t="s">
        <v>282</v>
      </c>
      <c r="E614" s="9" t="s">
        <v>257</v>
      </c>
      <c r="F614" s="125"/>
      <c r="G614" s="121"/>
      <c r="H614" s="121"/>
      <c r="I614" s="116"/>
      <c r="J614" s="117"/>
      <c r="K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AC614" s="54"/>
      <c r="AD614" s="219"/>
      <c r="AE614" s="54"/>
      <c r="AF614" s="82"/>
      <c r="AG614" s="82"/>
      <c r="AH614" s="82"/>
      <c r="AI614" s="82"/>
      <c r="AJ614" s="82"/>
      <c r="AK614" s="82"/>
      <c r="AL614" s="82"/>
      <c r="AM614" s="82"/>
      <c r="AN614" s="82"/>
      <c r="AO614" s="82"/>
      <c r="AP614" s="82"/>
      <c r="AQ614" s="82"/>
      <c r="AR614" s="82"/>
      <c r="AS614" s="82"/>
      <c r="AT614" s="82"/>
      <c r="AU614" s="82"/>
      <c r="AV614" s="82"/>
      <c r="AW614" s="82"/>
      <c r="AX614" s="82"/>
      <c r="AY614" s="82"/>
      <c r="AZ614" s="82"/>
      <c r="BA614" s="82"/>
      <c r="BB614" s="82"/>
      <c r="BC614" s="82"/>
      <c r="BD614" s="82"/>
      <c r="BE614" s="82"/>
      <c r="BH614" s="254">
        <f t="shared" si="129"/>
        <v>0</v>
      </c>
      <c r="BI614" s="254">
        <f t="shared" si="130"/>
        <v>0</v>
      </c>
    </row>
    <row r="615" spans="1:65" ht="34.5" hidden="1" customHeight="1" x14ac:dyDescent="0.25">
      <c r="A615" s="516"/>
      <c r="B615" s="497"/>
      <c r="C615" s="517"/>
      <c r="D615" s="14" t="s">
        <v>283</v>
      </c>
      <c r="E615" s="9" t="s">
        <v>284</v>
      </c>
      <c r="F615" s="125"/>
      <c r="G615" s="121"/>
      <c r="H615" s="121" t="s">
        <v>23</v>
      </c>
      <c r="I615" s="116"/>
      <c r="J615" s="117"/>
      <c r="K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AC615" s="54"/>
      <c r="AD615" s="219"/>
      <c r="AE615" s="54"/>
      <c r="AF615" s="82"/>
      <c r="AG615" s="82"/>
      <c r="AH615" s="82"/>
      <c r="AI615" s="82"/>
      <c r="AJ615" s="82"/>
      <c r="AK615" s="82"/>
      <c r="AL615" s="82"/>
      <c r="AM615" s="82"/>
      <c r="AN615" s="82"/>
      <c r="AO615" s="82"/>
      <c r="AP615" s="82"/>
      <c r="AQ615" s="82"/>
      <c r="AR615" s="82"/>
      <c r="AS615" s="82"/>
      <c r="AT615" s="82"/>
      <c r="AU615" s="82"/>
      <c r="AV615" s="82"/>
      <c r="AW615" s="82"/>
      <c r="AX615" s="82"/>
      <c r="AY615" s="82"/>
      <c r="AZ615" s="82"/>
      <c r="BA615" s="82"/>
      <c r="BB615" s="82"/>
      <c r="BC615" s="82"/>
      <c r="BD615" s="82"/>
      <c r="BE615" s="82"/>
      <c r="BH615" s="254">
        <f t="shared" si="129"/>
        <v>0</v>
      </c>
      <c r="BI615" s="254">
        <f t="shared" si="130"/>
        <v>0</v>
      </c>
    </row>
    <row r="616" spans="1:65" ht="25.5" hidden="1" customHeight="1" x14ac:dyDescent="0.25">
      <c r="A616" s="516"/>
      <c r="B616" s="497"/>
      <c r="C616" s="517"/>
      <c r="D616" s="14" t="s">
        <v>285</v>
      </c>
      <c r="E616" s="9" t="s">
        <v>286</v>
      </c>
      <c r="F616" s="125"/>
      <c r="G616" s="125"/>
      <c r="H616" s="121" t="s">
        <v>23</v>
      </c>
      <c r="I616" s="116"/>
      <c r="J616" s="117"/>
      <c r="K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AC616" s="54"/>
      <c r="AD616" s="219"/>
      <c r="AE616" s="54"/>
      <c r="AF616" s="82"/>
      <c r="AG616" s="82"/>
      <c r="AH616" s="82"/>
      <c r="AI616" s="82"/>
      <c r="AJ616" s="82"/>
      <c r="AK616" s="82"/>
      <c r="AL616" s="82"/>
      <c r="AM616" s="82"/>
      <c r="AN616" s="82"/>
      <c r="AO616" s="82"/>
      <c r="AP616" s="82"/>
      <c r="AQ616" s="82"/>
      <c r="AR616" s="82"/>
      <c r="AS616" s="82"/>
      <c r="AT616" s="82"/>
      <c r="AU616" s="82"/>
      <c r="AV616" s="82"/>
      <c r="AW616" s="82"/>
      <c r="AX616" s="82"/>
      <c r="AY616" s="82"/>
      <c r="AZ616" s="82"/>
      <c r="BA616" s="82"/>
      <c r="BB616" s="82"/>
      <c r="BC616" s="82"/>
      <c r="BD616" s="82"/>
      <c r="BE616" s="82"/>
      <c r="BH616" s="254">
        <f t="shared" si="129"/>
        <v>0</v>
      </c>
      <c r="BI616" s="254">
        <f t="shared" si="130"/>
        <v>0</v>
      </c>
    </row>
    <row r="617" spans="1:65" ht="48" hidden="1" customHeight="1" x14ac:dyDescent="0.25">
      <c r="A617" s="516"/>
      <c r="B617" s="497"/>
      <c r="C617" s="517"/>
      <c r="D617" s="14" t="s">
        <v>287</v>
      </c>
      <c r="E617" s="9" t="s">
        <v>288</v>
      </c>
      <c r="F617" s="125"/>
      <c r="G617" s="125"/>
      <c r="H617" s="125"/>
      <c r="I617" s="108"/>
      <c r="J617" s="109"/>
      <c r="K617" s="109"/>
      <c r="L617" s="109"/>
      <c r="M617" s="109"/>
      <c r="N617" s="109"/>
      <c r="O617" s="109"/>
      <c r="P617" s="109"/>
      <c r="Q617" s="109"/>
      <c r="R617" s="109"/>
      <c r="S617" s="109"/>
      <c r="T617" s="109"/>
      <c r="U617" s="109"/>
      <c r="AC617" s="54"/>
      <c r="AD617" s="219"/>
      <c r="AE617" s="54"/>
      <c r="AF617" s="82"/>
      <c r="AG617" s="82"/>
      <c r="AH617" s="82"/>
      <c r="AI617" s="82"/>
      <c r="AJ617" s="82"/>
      <c r="AK617" s="82"/>
      <c r="AL617" s="82"/>
      <c r="AM617" s="82"/>
      <c r="AN617" s="82"/>
      <c r="AO617" s="82"/>
      <c r="AP617" s="82"/>
      <c r="AQ617" s="82"/>
      <c r="AR617" s="82"/>
      <c r="AS617" s="82"/>
      <c r="AT617" s="82"/>
      <c r="AU617" s="82"/>
      <c r="AV617" s="82"/>
      <c r="AW617" s="82"/>
      <c r="AX617" s="82"/>
      <c r="AY617" s="82"/>
      <c r="AZ617" s="82"/>
      <c r="BA617" s="82"/>
      <c r="BB617" s="82"/>
      <c r="BC617" s="82"/>
      <c r="BD617" s="82"/>
      <c r="BE617" s="82"/>
      <c r="BH617" s="254">
        <f t="shared" si="129"/>
        <v>0</v>
      </c>
      <c r="BI617" s="254">
        <f t="shared" si="130"/>
        <v>0</v>
      </c>
    </row>
    <row r="618" spans="1:65" ht="30.75" hidden="1" customHeight="1" x14ac:dyDescent="0.25">
      <c r="A618" s="516"/>
      <c r="B618" s="497"/>
      <c r="C618" s="517"/>
      <c r="D618" s="14" t="s">
        <v>289</v>
      </c>
      <c r="E618" s="9" t="s">
        <v>187</v>
      </c>
      <c r="F618" s="125"/>
      <c r="G618" s="125"/>
      <c r="H618" s="125"/>
      <c r="I618" s="108"/>
      <c r="J618" s="109"/>
      <c r="K618" s="109"/>
      <c r="L618" s="109"/>
      <c r="M618" s="109"/>
      <c r="N618" s="109"/>
      <c r="O618" s="109"/>
      <c r="P618" s="109"/>
      <c r="Q618" s="109"/>
      <c r="R618" s="109"/>
      <c r="S618" s="109"/>
      <c r="T618" s="109"/>
      <c r="U618" s="109"/>
      <c r="AC618" s="54"/>
      <c r="AD618" s="219"/>
      <c r="AE618" s="54"/>
      <c r="AF618" s="82"/>
      <c r="AG618" s="82"/>
      <c r="AH618" s="82"/>
      <c r="AI618" s="82"/>
      <c r="AJ618" s="82"/>
      <c r="AK618" s="82"/>
      <c r="AL618" s="82"/>
      <c r="AM618" s="82"/>
      <c r="AN618" s="82"/>
      <c r="AO618" s="82"/>
      <c r="AP618" s="82"/>
      <c r="AQ618" s="82"/>
      <c r="AR618" s="82"/>
      <c r="AS618" s="82"/>
      <c r="AT618" s="82"/>
      <c r="AU618" s="82"/>
      <c r="AV618" s="82"/>
      <c r="AW618" s="82"/>
      <c r="AX618" s="82"/>
      <c r="AY618" s="82"/>
      <c r="AZ618" s="82"/>
      <c r="BA618" s="82"/>
      <c r="BB618" s="82"/>
      <c r="BC618" s="82"/>
      <c r="BD618" s="82"/>
      <c r="BE618" s="82"/>
      <c r="BH618" s="254">
        <f t="shared" si="129"/>
        <v>0</v>
      </c>
      <c r="BI618" s="254">
        <f t="shared" si="130"/>
        <v>0</v>
      </c>
    </row>
    <row r="619" spans="1:65" ht="27" hidden="1" customHeight="1" x14ac:dyDescent="0.25">
      <c r="A619" s="516"/>
      <c r="B619" s="497"/>
      <c r="C619" s="517"/>
      <c r="D619" s="14" t="s">
        <v>290</v>
      </c>
      <c r="E619" s="9"/>
      <c r="F619" s="125"/>
      <c r="G619" s="125"/>
      <c r="H619" s="125"/>
      <c r="I619" s="108"/>
      <c r="J619" s="109"/>
      <c r="K619" s="109"/>
      <c r="L619" s="109"/>
      <c r="M619" s="109"/>
      <c r="N619" s="109"/>
      <c r="O619" s="109"/>
      <c r="P619" s="109"/>
      <c r="Q619" s="109"/>
      <c r="R619" s="109"/>
      <c r="S619" s="109"/>
      <c r="T619" s="109"/>
      <c r="U619" s="109"/>
      <c r="AC619" s="54"/>
      <c r="AD619" s="219"/>
      <c r="AE619" s="54"/>
      <c r="AF619" s="82"/>
      <c r="AG619" s="82"/>
      <c r="AH619" s="82"/>
      <c r="AI619" s="82"/>
      <c r="AJ619" s="82"/>
      <c r="AK619" s="82"/>
      <c r="AL619" s="82"/>
      <c r="AM619" s="82"/>
      <c r="AN619" s="82"/>
      <c r="AO619" s="82"/>
      <c r="AP619" s="82"/>
      <c r="AQ619" s="82"/>
      <c r="AR619" s="82"/>
      <c r="AS619" s="82"/>
      <c r="AT619" s="82"/>
      <c r="AU619" s="82"/>
      <c r="AV619" s="82"/>
      <c r="AW619" s="82"/>
      <c r="AX619" s="82"/>
      <c r="AY619" s="82"/>
      <c r="AZ619" s="82"/>
      <c r="BA619" s="82"/>
      <c r="BB619" s="82"/>
      <c r="BC619" s="82"/>
      <c r="BD619" s="82"/>
      <c r="BE619" s="82"/>
      <c r="BH619" s="254">
        <f t="shared" si="129"/>
        <v>0</v>
      </c>
      <c r="BI619" s="254">
        <f t="shared" si="130"/>
        <v>0</v>
      </c>
    </row>
    <row r="620" spans="1:65" ht="27.75" hidden="1" customHeight="1" x14ac:dyDescent="0.25">
      <c r="A620" s="516"/>
      <c r="B620" s="497"/>
      <c r="C620" s="517"/>
      <c r="D620" s="29" t="s">
        <v>291</v>
      </c>
      <c r="E620" s="9" t="s">
        <v>292</v>
      </c>
      <c r="F620" s="125"/>
      <c r="G620" s="125"/>
      <c r="H620" s="125"/>
      <c r="I620" s="108"/>
      <c r="J620" s="109"/>
      <c r="K620" s="109"/>
      <c r="L620" s="109"/>
      <c r="M620" s="109"/>
      <c r="N620" s="109"/>
      <c r="O620" s="109"/>
      <c r="P620" s="109"/>
      <c r="Q620" s="109"/>
      <c r="R620" s="109"/>
      <c r="S620" s="109"/>
      <c r="T620" s="109"/>
      <c r="U620" s="109"/>
      <c r="AC620" s="54"/>
      <c r="AD620" s="219"/>
      <c r="AE620" s="54"/>
      <c r="AF620" s="89"/>
      <c r="AG620" s="89"/>
      <c r="AH620" s="89"/>
      <c r="AI620" s="89"/>
      <c r="AJ620" s="89"/>
      <c r="AK620" s="89"/>
      <c r="AL620" s="89"/>
      <c r="AM620" s="89"/>
      <c r="AN620" s="89"/>
      <c r="AO620" s="89"/>
      <c r="AP620" s="89"/>
      <c r="AQ620" s="89"/>
      <c r="AR620" s="89"/>
      <c r="AS620" s="89"/>
      <c r="AT620" s="89"/>
      <c r="AU620" s="89"/>
      <c r="AV620" s="89"/>
      <c r="AW620" s="89"/>
      <c r="AX620" s="89"/>
      <c r="AY620" s="89"/>
      <c r="AZ620" s="89"/>
      <c r="BA620" s="89"/>
      <c r="BB620" s="89"/>
      <c r="BC620" s="89"/>
      <c r="BD620" s="89"/>
      <c r="BE620" s="89"/>
      <c r="BH620" s="254">
        <f t="shared" si="129"/>
        <v>0</v>
      </c>
      <c r="BI620" s="254">
        <f t="shared" si="130"/>
        <v>0</v>
      </c>
    </row>
    <row r="621" spans="1:65" ht="35.25" hidden="1" customHeight="1" x14ac:dyDescent="0.25">
      <c r="A621" s="516"/>
      <c r="B621" s="497"/>
      <c r="C621" s="517"/>
      <c r="D621" s="14" t="s">
        <v>293</v>
      </c>
      <c r="E621" s="9" t="s">
        <v>46</v>
      </c>
      <c r="F621" s="125"/>
      <c r="G621" s="125"/>
      <c r="H621" s="125"/>
      <c r="I621" s="108"/>
      <c r="J621" s="109"/>
      <c r="K621" s="109"/>
      <c r="L621" s="109"/>
      <c r="M621" s="109"/>
      <c r="N621" s="109"/>
      <c r="O621" s="109"/>
      <c r="P621" s="109"/>
      <c r="Q621" s="109"/>
      <c r="R621" s="109"/>
      <c r="S621" s="109"/>
      <c r="T621" s="109"/>
      <c r="U621" s="109"/>
      <c r="AC621" s="54"/>
      <c r="AD621" s="219"/>
      <c r="AE621" s="54"/>
      <c r="AF621" s="89"/>
      <c r="AG621" s="89"/>
      <c r="AH621" s="89"/>
      <c r="AI621" s="89"/>
      <c r="AJ621" s="89"/>
      <c r="AK621" s="89"/>
      <c r="AL621" s="89"/>
      <c r="AM621" s="89"/>
      <c r="AN621" s="89"/>
      <c r="AO621" s="89"/>
      <c r="AP621" s="89"/>
      <c r="AQ621" s="89"/>
      <c r="AR621" s="89"/>
      <c r="AS621" s="89"/>
      <c r="AT621" s="89"/>
      <c r="AU621" s="89"/>
      <c r="AV621" s="89"/>
      <c r="AW621" s="89"/>
      <c r="AX621" s="89"/>
      <c r="AY621" s="89"/>
      <c r="AZ621" s="89"/>
      <c r="BA621" s="89"/>
      <c r="BB621" s="89"/>
      <c r="BC621" s="89"/>
      <c r="BD621" s="89"/>
      <c r="BE621" s="89"/>
      <c r="BH621" s="254">
        <f t="shared" si="129"/>
        <v>0</v>
      </c>
      <c r="BI621" s="254">
        <f t="shared" si="130"/>
        <v>0</v>
      </c>
    </row>
    <row r="622" spans="1:65" ht="26.25" hidden="1" customHeight="1" x14ac:dyDescent="0.25">
      <c r="A622" s="516"/>
      <c r="B622" s="497"/>
      <c r="C622" s="517"/>
      <c r="D622" s="14" t="s">
        <v>294</v>
      </c>
      <c r="E622" s="9" t="s">
        <v>286</v>
      </c>
      <c r="F622" s="125"/>
      <c r="G622" s="125"/>
      <c r="H622" s="125"/>
      <c r="I622" s="108"/>
      <c r="J622" s="109"/>
      <c r="K622" s="109"/>
      <c r="L622" s="109"/>
      <c r="M622" s="109"/>
      <c r="N622" s="109"/>
      <c r="O622" s="109"/>
      <c r="P622" s="109"/>
      <c r="Q622" s="109"/>
      <c r="R622" s="109"/>
      <c r="S622" s="109"/>
      <c r="T622" s="109"/>
      <c r="U622" s="109"/>
      <c r="AC622" s="54"/>
      <c r="AD622" s="219"/>
      <c r="AE622" s="54"/>
      <c r="AF622" s="89"/>
      <c r="AG622" s="89"/>
      <c r="AH622" s="89"/>
      <c r="AI622" s="89"/>
      <c r="AJ622" s="89"/>
      <c r="AK622" s="89"/>
      <c r="AL622" s="89"/>
      <c r="AM622" s="89"/>
      <c r="AN622" s="89"/>
      <c r="AO622" s="89"/>
      <c r="AP622" s="89"/>
      <c r="AQ622" s="89"/>
      <c r="AR622" s="89"/>
      <c r="AS622" s="89"/>
      <c r="AT622" s="89"/>
      <c r="AU622" s="89"/>
      <c r="AV622" s="89"/>
      <c r="AW622" s="89"/>
      <c r="AX622" s="89"/>
      <c r="AY622" s="89"/>
      <c r="AZ622" s="89"/>
      <c r="BA622" s="89"/>
      <c r="BB622" s="89"/>
      <c r="BC622" s="89"/>
      <c r="BD622" s="89"/>
      <c r="BE622" s="89"/>
      <c r="BH622" s="254">
        <f t="shared" si="129"/>
        <v>0</v>
      </c>
      <c r="BI622" s="254">
        <f t="shared" si="130"/>
        <v>0</v>
      </c>
    </row>
    <row r="623" spans="1:65" ht="20.100000000000001" hidden="1" customHeight="1" x14ac:dyDescent="0.25">
      <c r="A623" s="516"/>
      <c r="B623" s="497"/>
      <c r="C623" s="517"/>
      <c r="D623" s="14" t="s">
        <v>295</v>
      </c>
      <c r="E623" s="9" t="s">
        <v>46</v>
      </c>
      <c r="F623" s="125"/>
      <c r="G623" s="125"/>
      <c r="H623" s="125"/>
      <c r="I623" s="108"/>
      <c r="J623" s="109"/>
      <c r="K623" s="109"/>
      <c r="L623" s="109"/>
      <c r="M623" s="109"/>
      <c r="N623" s="109"/>
      <c r="O623" s="109"/>
      <c r="P623" s="109"/>
      <c r="Q623" s="109"/>
      <c r="R623" s="109"/>
      <c r="S623" s="109"/>
      <c r="T623" s="109"/>
      <c r="U623" s="109"/>
      <c r="AC623" s="54"/>
      <c r="AD623" s="219"/>
      <c r="AE623" s="54"/>
      <c r="AF623" s="89"/>
      <c r="AG623" s="89"/>
      <c r="AH623" s="89"/>
      <c r="AI623" s="89"/>
      <c r="AJ623" s="89"/>
      <c r="AK623" s="89"/>
      <c r="AL623" s="89"/>
      <c r="AM623" s="89"/>
      <c r="AN623" s="89"/>
      <c r="AO623" s="89"/>
      <c r="AP623" s="89"/>
      <c r="AQ623" s="89"/>
      <c r="AR623" s="89"/>
      <c r="AS623" s="89"/>
      <c r="AT623" s="89"/>
      <c r="AU623" s="89"/>
      <c r="AV623" s="89"/>
      <c r="AW623" s="89"/>
      <c r="AX623" s="89"/>
      <c r="AY623" s="89"/>
      <c r="AZ623" s="89"/>
      <c r="BA623" s="89"/>
      <c r="BB623" s="89"/>
      <c r="BC623" s="89"/>
      <c r="BD623" s="89"/>
      <c r="BE623" s="89"/>
      <c r="BH623" s="254">
        <f t="shared" si="129"/>
        <v>0</v>
      </c>
      <c r="BI623" s="254">
        <f t="shared" si="130"/>
        <v>0</v>
      </c>
    </row>
    <row r="624" spans="1:65" ht="26.25" hidden="1" customHeight="1" x14ac:dyDescent="0.25">
      <c r="A624" s="516"/>
      <c r="B624" s="497"/>
      <c r="C624" s="517"/>
      <c r="D624" s="14" t="s">
        <v>296</v>
      </c>
      <c r="E624" s="9" t="s">
        <v>46</v>
      </c>
      <c r="F624" s="125"/>
      <c r="G624" s="125"/>
      <c r="H624" s="125"/>
      <c r="I624" s="108"/>
      <c r="J624" s="109"/>
      <c r="K624" s="109"/>
      <c r="L624" s="109"/>
      <c r="M624" s="109"/>
      <c r="N624" s="109"/>
      <c r="O624" s="109"/>
      <c r="P624" s="109"/>
      <c r="Q624" s="109"/>
      <c r="R624" s="109"/>
      <c r="S624" s="109"/>
      <c r="T624" s="109"/>
      <c r="U624" s="109"/>
      <c r="AC624" s="54"/>
      <c r="AD624" s="219"/>
      <c r="AE624" s="54"/>
      <c r="AF624" s="89"/>
      <c r="AG624" s="89"/>
      <c r="AH624" s="89"/>
      <c r="AI624" s="89"/>
      <c r="AJ624" s="89"/>
      <c r="AK624" s="89"/>
      <c r="AL624" s="89"/>
      <c r="AM624" s="89"/>
      <c r="AN624" s="89"/>
      <c r="AO624" s="89"/>
      <c r="AP624" s="89"/>
      <c r="AQ624" s="89"/>
      <c r="AR624" s="89"/>
      <c r="AS624" s="89"/>
      <c r="AT624" s="89"/>
      <c r="AU624" s="89"/>
      <c r="AV624" s="89"/>
      <c r="AW624" s="89"/>
      <c r="AX624" s="89"/>
      <c r="AY624" s="89"/>
      <c r="AZ624" s="89"/>
      <c r="BA624" s="89"/>
      <c r="BB624" s="89"/>
      <c r="BC624" s="89"/>
      <c r="BD624" s="89"/>
      <c r="BE624" s="89"/>
      <c r="BH624" s="254">
        <f t="shared" si="129"/>
        <v>0</v>
      </c>
      <c r="BI624" s="254">
        <f t="shared" si="130"/>
        <v>0</v>
      </c>
    </row>
    <row r="625" spans="1:61" ht="43.5" hidden="1" customHeight="1" x14ac:dyDescent="0.25">
      <c r="A625" s="516"/>
      <c r="B625" s="497"/>
      <c r="C625" s="517"/>
      <c r="D625" s="14" t="s">
        <v>297</v>
      </c>
      <c r="E625" s="9" t="s">
        <v>46</v>
      </c>
      <c r="F625" s="125"/>
      <c r="G625" s="125"/>
      <c r="H625" s="125"/>
      <c r="I625" s="108"/>
      <c r="J625" s="109"/>
      <c r="K625" s="109"/>
      <c r="L625" s="109"/>
      <c r="M625" s="109"/>
      <c r="N625" s="109"/>
      <c r="O625" s="109"/>
      <c r="P625" s="109"/>
      <c r="Q625" s="109"/>
      <c r="R625" s="109"/>
      <c r="S625" s="109"/>
      <c r="T625" s="109"/>
      <c r="U625" s="109"/>
      <c r="AC625" s="54"/>
      <c r="AD625" s="219"/>
      <c r="AE625" s="54"/>
      <c r="AF625" s="89"/>
      <c r="AG625" s="89"/>
      <c r="AH625" s="89"/>
      <c r="AI625" s="89"/>
      <c r="AJ625" s="89"/>
      <c r="AK625" s="89"/>
      <c r="AL625" s="89"/>
      <c r="AM625" s="89"/>
      <c r="AN625" s="89"/>
      <c r="AO625" s="89"/>
      <c r="AP625" s="89"/>
      <c r="AQ625" s="89"/>
      <c r="AR625" s="89"/>
      <c r="AS625" s="89"/>
      <c r="AT625" s="89"/>
      <c r="AU625" s="89"/>
      <c r="AV625" s="89"/>
      <c r="AW625" s="89"/>
      <c r="AX625" s="89"/>
      <c r="AY625" s="89"/>
      <c r="AZ625" s="89"/>
      <c r="BA625" s="89"/>
      <c r="BB625" s="89"/>
      <c r="BC625" s="89"/>
      <c r="BD625" s="89"/>
      <c r="BE625" s="89"/>
      <c r="BH625" s="254">
        <f t="shared" si="129"/>
        <v>0</v>
      </c>
      <c r="BI625" s="254">
        <f t="shared" si="130"/>
        <v>0</v>
      </c>
    </row>
    <row r="626" spans="1:61" ht="43.5" hidden="1" customHeight="1" x14ac:dyDescent="0.25">
      <c r="A626" s="516"/>
      <c r="B626" s="497"/>
      <c r="C626" s="517"/>
      <c r="D626" s="14" t="s">
        <v>298</v>
      </c>
      <c r="E626" s="9" t="s">
        <v>46</v>
      </c>
      <c r="F626" s="125"/>
      <c r="G626" s="125"/>
      <c r="H626" s="125"/>
      <c r="I626" s="108"/>
      <c r="J626" s="109"/>
      <c r="K626" s="109"/>
      <c r="L626" s="109"/>
      <c r="M626" s="109"/>
      <c r="N626" s="109"/>
      <c r="O626" s="109"/>
      <c r="P626" s="109"/>
      <c r="Q626" s="109"/>
      <c r="R626" s="109"/>
      <c r="S626" s="109"/>
      <c r="T626" s="109"/>
      <c r="U626" s="109"/>
      <c r="AC626" s="54"/>
      <c r="AD626" s="219"/>
      <c r="AE626" s="54"/>
      <c r="AF626" s="89"/>
      <c r="AG626" s="89"/>
      <c r="AH626" s="89"/>
      <c r="AI626" s="89"/>
      <c r="AJ626" s="89"/>
      <c r="AK626" s="89"/>
      <c r="AL626" s="89"/>
      <c r="AM626" s="89"/>
      <c r="AN626" s="89"/>
      <c r="AO626" s="89"/>
      <c r="AP626" s="89"/>
      <c r="AQ626" s="89"/>
      <c r="AR626" s="89"/>
      <c r="AS626" s="89"/>
      <c r="AT626" s="89"/>
      <c r="AU626" s="89"/>
      <c r="AV626" s="89"/>
      <c r="AW626" s="89"/>
      <c r="AX626" s="89"/>
      <c r="AY626" s="89"/>
      <c r="AZ626" s="89"/>
      <c r="BA626" s="89"/>
      <c r="BB626" s="89"/>
      <c r="BC626" s="89"/>
      <c r="BD626" s="89"/>
      <c r="BE626" s="89"/>
      <c r="BH626" s="254">
        <f t="shared" si="129"/>
        <v>0</v>
      </c>
      <c r="BI626" s="254">
        <f t="shared" si="130"/>
        <v>0</v>
      </c>
    </row>
    <row r="627" spans="1:61" ht="24.95" hidden="1" customHeight="1" x14ac:dyDescent="0.25">
      <c r="A627" s="516"/>
      <c r="B627" s="497"/>
      <c r="C627" s="517"/>
      <c r="D627" s="14" t="s">
        <v>299</v>
      </c>
      <c r="E627" s="9" t="s">
        <v>300</v>
      </c>
      <c r="F627" s="125"/>
      <c r="G627" s="121"/>
      <c r="H627" s="121" t="s">
        <v>23</v>
      </c>
      <c r="I627" s="116"/>
      <c r="J627" s="117"/>
      <c r="K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AC627" s="54"/>
      <c r="AD627" s="219"/>
      <c r="AE627" s="54"/>
      <c r="AF627" s="89"/>
      <c r="AG627" s="89"/>
      <c r="AH627" s="89"/>
      <c r="AI627" s="89"/>
      <c r="AJ627" s="89"/>
      <c r="AK627" s="89"/>
      <c r="AL627" s="89"/>
      <c r="AM627" s="89"/>
      <c r="AN627" s="89"/>
      <c r="AO627" s="89"/>
      <c r="AP627" s="89"/>
      <c r="AQ627" s="89"/>
      <c r="AR627" s="89"/>
      <c r="AS627" s="89"/>
      <c r="AT627" s="89"/>
      <c r="AU627" s="89"/>
      <c r="AV627" s="89"/>
      <c r="AW627" s="89"/>
      <c r="AX627" s="89"/>
      <c r="AY627" s="89"/>
      <c r="AZ627" s="89"/>
      <c r="BA627" s="89"/>
      <c r="BB627" s="89"/>
      <c r="BC627" s="89"/>
      <c r="BD627" s="89"/>
      <c r="BE627" s="89"/>
      <c r="BH627" s="254">
        <f t="shared" si="129"/>
        <v>0</v>
      </c>
      <c r="BI627" s="254">
        <f t="shared" si="130"/>
        <v>0</v>
      </c>
    </row>
    <row r="628" spans="1:61" ht="24.95" hidden="1" customHeight="1" x14ac:dyDescent="0.25">
      <c r="A628" s="516"/>
      <c r="B628" s="497"/>
      <c r="C628" s="517"/>
      <c r="D628" s="14" t="s">
        <v>301</v>
      </c>
      <c r="E628" s="9" t="s">
        <v>302</v>
      </c>
      <c r="F628" s="125"/>
      <c r="G628" s="121"/>
      <c r="H628" s="121" t="s">
        <v>23</v>
      </c>
      <c r="I628" s="116"/>
      <c r="J628" s="117"/>
      <c r="K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AC628" s="54"/>
      <c r="AD628" s="219"/>
      <c r="AE628" s="54"/>
      <c r="AF628" s="89"/>
      <c r="AG628" s="89"/>
      <c r="AH628" s="89"/>
      <c r="AI628" s="89"/>
      <c r="AJ628" s="89"/>
      <c r="AK628" s="89"/>
      <c r="AL628" s="89"/>
      <c r="AM628" s="89"/>
      <c r="AN628" s="89"/>
      <c r="AO628" s="89"/>
      <c r="AP628" s="89"/>
      <c r="AQ628" s="89"/>
      <c r="AR628" s="89"/>
      <c r="AS628" s="89"/>
      <c r="AT628" s="89"/>
      <c r="AU628" s="89"/>
      <c r="AV628" s="89"/>
      <c r="AW628" s="89"/>
      <c r="AX628" s="89"/>
      <c r="AY628" s="89"/>
      <c r="AZ628" s="89"/>
      <c r="BA628" s="89"/>
      <c r="BB628" s="89"/>
      <c r="BC628" s="89"/>
      <c r="BD628" s="89"/>
      <c r="BE628" s="89"/>
      <c r="BH628" s="254">
        <f t="shared" si="129"/>
        <v>0</v>
      </c>
      <c r="BI628" s="254">
        <f t="shared" si="130"/>
        <v>0</v>
      </c>
    </row>
    <row r="629" spans="1:61" ht="24.95" hidden="1" customHeight="1" x14ac:dyDescent="0.25">
      <c r="A629" s="516"/>
      <c r="B629" s="497"/>
      <c r="C629" s="517"/>
      <c r="D629" s="14" t="s">
        <v>303</v>
      </c>
      <c r="E629" s="9" t="s">
        <v>302</v>
      </c>
      <c r="F629" s="125"/>
      <c r="G629" s="121"/>
      <c r="H629" s="121" t="s">
        <v>23</v>
      </c>
      <c r="I629" s="116"/>
      <c r="J629" s="117"/>
      <c r="K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AC629" s="54"/>
      <c r="AD629" s="219"/>
      <c r="AE629" s="54"/>
      <c r="AF629" s="82"/>
      <c r="AG629" s="82"/>
      <c r="AH629" s="82"/>
      <c r="AI629" s="82"/>
      <c r="AJ629" s="82"/>
      <c r="AK629" s="82"/>
      <c r="AL629" s="82"/>
      <c r="AM629" s="82"/>
      <c r="AN629" s="82"/>
      <c r="AO629" s="82"/>
      <c r="AP629" s="82"/>
      <c r="AQ629" s="82"/>
      <c r="AR629" s="82"/>
      <c r="AS629" s="82"/>
      <c r="AT629" s="82"/>
      <c r="AU629" s="82"/>
      <c r="AV629" s="82"/>
      <c r="AW629" s="82"/>
      <c r="AX629" s="82"/>
      <c r="AY629" s="82"/>
      <c r="AZ629" s="82"/>
      <c r="BA629" s="82"/>
      <c r="BB629" s="82"/>
      <c r="BC629" s="82"/>
      <c r="BD629" s="82"/>
      <c r="BE629" s="82"/>
      <c r="BH629" s="254">
        <f t="shared" si="129"/>
        <v>0</v>
      </c>
      <c r="BI629" s="254">
        <f t="shared" si="130"/>
        <v>0</v>
      </c>
    </row>
    <row r="630" spans="1:61" ht="20.100000000000001" hidden="1" customHeight="1" x14ac:dyDescent="0.25">
      <c r="A630" s="516"/>
      <c r="B630" s="497"/>
      <c r="C630" s="517"/>
      <c r="D630" s="14" t="s">
        <v>304</v>
      </c>
      <c r="E630" s="9" t="s">
        <v>257</v>
      </c>
      <c r="F630" s="125"/>
      <c r="G630" s="121"/>
      <c r="H630" s="121"/>
      <c r="I630" s="116"/>
      <c r="J630" s="117"/>
      <c r="K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AC630" s="54"/>
      <c r="AD630" s="219"/>
      <c r="AE630" s="54"/>
      <c r="AF630" s="82"/>
      <c r="AG630" s="82"/>
      <c r="AH630" s="82"/>
      <c r="AI630" s="82"/>
      <c r="AJ630" s="82"/>
      <c r="AK630" s="82"/>
      <c r="AL630" s="82"/>
      <c r="AM630" s="82"/>
      <c r="AN630" s="82"/>
      <c r="AO630" s="82"/>
      <c r="AP630" s="82"/>
      <c r="AQ630" s="82"/>
      <c r="AR630" s="82"/>
      <c r="AS630" s="82"/>
      <c r="AT630" s="82"/>
      <c r="AU630" s="82"/>
      <c r="AV630" s="82"/>
      <c r="AW630" s="82"/>
      <c r="AX630" s="82"/>
      <c r="AY630" s="82"/>
      <c r="AZ630" s="82"/>
      <c r="BA630" s="82"/>
      <c r="BB630" s="82"/>
      <c r="BC630" s="82"/>
      <c r="BD630" s="82"/>
      <c r="BE630" s="82"/>
      <c r="BH630" s="254">
        <f t="shared" si="129"/>
        <v>0</v>
      </c>
      <c r="BI630" s="254">
        <f t="shared" si="130"/>
        <v>0</v>
      </c>
    </row>
    <row r="631" spans="1:61" ht="20.100000000000001" hidden="1" customHeight="1" x14ac:dyDescent="0.25">
      <c r="A631" s="516"/>
      <c r="B631" s="497"/>
      <c r="C631" s="517"/>
      <c r="D631" s="14" t="s">
        <v>305</v>
      </c>
      <c r="E631" s="9" t="s">
        <v>46</v>
      </c>
      <c r="F631" s="125"/>
      <c r="G631" s="121"/>
      <c r="H631" s="121"/>
      <c r="I631" s="116"/>
      <c r="J631" s="117"/>
      <c r="K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AC631" s="54"/>
      <c r="AD631" s="219"/>
      <c r="AE631" s="54"/>
      <c r="AF631" s="82"/>
      <c r="AG631" s="82"/>
      <c r="AH631" s="82"/>
      <c r="AI631" s="82"/>
      <c r="AJ631" s="82"/>
      <c r="AK631" s="82"/>
      <c r="AL631" s="82"/>
      <c r="AM631" s="82"/>
      <c r="AN631" s="82"/>
      <c r="AO631" s="82"/>
      <c r="AP631" s="82"/>
      <c r="AQ631" s="82"/>
      <c r="AR631" s="82"/>
      <c r="AS631" s="82"/>
      <c r="AT631" s="82"/>
      <c r="AU631" s="82"/>
      <c r="AV631" s="82"/>
      <c r="AW631" s="82"/>
      <c r="AX631" s="82"/>
      <c r="AY631" s="82"/>
      <c r="AZ631" s="82"/>
      <c r="BA631" s="82"/>
      <c r="BB631" s="82"/>
      <c r="BC631" s="82"/>
      <c r="BD631" s="82"/>
      <c r="BE631" s="82"/>
      <c r="BH631" s="254">
        <f t="shared" si="129"/>
        <v>0</v>
      </c>
      <c r="BI631" s="254">
        <f t="shared" si="130"/>
        <v>0</v>
      </c>
    </row>
    <row r="632" spans="1:61" ht="20.100000000000001" hidden="1" customHeight="1" x14ac:dyDescent="0.25">
      <c r="A632" s="516"/>
      <c r="B632" s="497"/>
      <c r="C632" s="517"/>
      <c r="D632" s="14" t="s">
        <v>306</v>
      </c>
      <c r="E632" s="9" t="s">
        <v>46</v>
      </c>
      <c r="F632" s="125"/>
      <c r="G632" s="121"/>
      <c r="H632" s="121"/>
      <c r="I632" s="116"/>
      <c r="J632" s="117"/>
      <c r="K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AC632" s="54"/>
      <c r="AD632" s="219"/>
      <c r="AE632" s="54"/>
      <c r="AF632" s="82"/>
      <c r="AG632" s="82"/>
      <c r="AH632" s="82"/>
      <c r="AI632" s="82"/>
      <c r="AJ632" s="82"/>
      <c r="AK632" s="82"/>
      <c r="AL632" s="82"/>
      <c r="AM632" s="82"/>
      <c r="AN632" s="82"/>
      <c r="AO632" s="82"/>
      <c r="AP632" s="82"/>
      <c r="AQ632" s="82"/>
      <c r="AR632" s="82"/>
      <c r="AS632" s="82"/>
      <c r="AT632" s="82"/>
      <c r="AU632" s="82"/>
      <c r="AV632" s="82"/>
      <c r="AW632" s="82"/>
      <c r="AX632" s="82"/>
      <c r="AY632" s="82"/>
      <c r="AZ632" s="82"/>
      <c r="BA632" s="82"/>
      <c r="BB632" s="82"/>
      <c r="BC632" s="82"/>
      <c r="BD632" s="82"/>
      <c r="BE632" s="82"/>
      <c r="BH632" s="254">
        <f t="shared" si="129"/>
        <v>0</v>
      </c>
      <c r="BI632" s="254">
        <f t="shared" si="130"/>
        <v>0</v>
      </c>
    </row>
    <row r="633" spans="1:61" ht="29.25" hidden="1" customHeight="1" x14ac:dyDescent="0.25">
      <c r="A633" s="516"/>
      <c r="B633" s="497"/>
      <c r="C633" s="517"/>
      <c r="D633" s="14" t="s">
        <v>307</v>
      </c>
      <c r="E633" s="9" t="s">
        <v>257</v>
      </c>
      <c r="F633" s="125"/>
      <c r="G633" s="121"/>
      <c r="H633" s="121"/>
      <c r="I633" s="116"/>
      <c r="J633" s="117"/>
      <c r="K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AC633" s="54"/>
      <c r="AD633" s="219"/>
      <c r="AE633" s="54"/>
      <c r="AF633" s="82"/>
      <c r="AG633" s="82"/>
      <c r="AH633" s="82"/>
      <c r="AI633" s="82"/>
      <c r="AJ633" s="82"/>
      <c r="AK633" s="82"/>
      <c r="AL633" s="82"/>
      <c r="AM633" s="82"/>
      <c r="AN633" s="82"/>
      <c r="AO633" s="82"/>
      <c r="AP633" s="82"/>
      <c r="AQ633" s="82"/>
      <c r="AR633" s="82"/>
      <c r="AS633" s="82"/>
      <c r="AT633" s="82"/>
      <c r="AU633" s="82"/>
      <c r="AV633" s="82"/>
      <c r="AW633" s="82"/>
      <c r="AX633" s="82"/>
      <c r="AY633" s="82"/>
      <c r="AZ633" s="82"/>
      <c r="BA633" s="82"/>
      <c r="BB633" s="82"/>
      <c r="BC633" s="82"/>
      <c r="BD633" s="82"/>
      <c r="BE633" s="82"/>
      <c r="BH633" s="254">
        <f t="shared" si="129"/>
        <v>0</v>
      </c>
      <c r="BI633" s="254">
        <f t="shared" si="130"/>
        <v>0</v>
      </c>
    </row>
    <row r="634" spans="1:61" ht="27" hidden="1" customHeight="1" x14ac:dyDescent="0.25">
      <c r="A634" s="516"/>
      <c r="B634" s="497"/>
      <c r="C634" s="517"/>
      <c r="D634" s="14" t="s">
        <v>274</v>
      </c>
      <c r="E634" s="9" t="s">
        <v>129</v>
      </c>
      <c r="F634" s="125"/>
      <c r="G634" s="121"/>
      <c r="H634" s="121"/>
      <c r="I634" s="116"/>
      <c r="J634" s="117"/>
      <c r="K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AC634" s="54"/>
      <c r="AD634" s="219"/>
      <c r="AE634" s="54"/>
      <c r="AF634" s="82"/>
      <c r="AG634" s="82"/>
      <c r="AH634" s="82"/>
      <c r="AI634" s="82"/>
      <c r="AJ634" s="82"/>
      <c r="AK634" s="82"/>
      <c r="AL634" s="82"/>
      <c r="AM634" s="82"/>
      <c r="AN634" s="82"/>
      <c r="AO634" s="82"/>
      <c r="AP634" s="82"/>
      <c r="AQ634" s="82"/>
      <c r="AR634" s="82"/>
      <c r="AS634" s="82"/>
      <c r="AT634" s="82"/>
      <c r="AU634" s="82"/>
      <c r="AV634" s="82"/>
      <c r="AW634" s="82"/>
      <c r="AX634" s="82"/>
      <c r="AY634" s="82"/>
      <c r="AZ634" s="82"/>
      <c r="BA634" s="82"/>
      <c r="BB634" s="82"/>
      <c r="BC634" s="82"/>
      <c r="BD634" s="82"/>
      <c r="BE634" s="82"/>
      <c r="BH634" s="254">
        <f t="shared" si="129"/>
        <v>0</v>
      </c>
      <c r="BI634" s="254">
        <f t="shared" si="130"/>
        <v>0</v>
      </c>
    </row>
    <row r="635" spans="1:61" ht="52.5" hidden="1" customHeight="1" x14ac:dyDescent="0.25">
      <c r="A635" s="516"/>
      <c r="B635" s="497"/>
      <c r="C635" s="517"/>
      <c r="D635" s="14" t="s">
        <v>308</v>
      </c>
      <c r="E635" s="9" t="s">
        <v>257</v>
      </c>
      <c r="F635" s="125"/>
      <c r="G635" s="121"/>
      <c r="H635" s="121" t="s">
        <v>23</v>
      </c>
      <c r="I635" s="116"/>
      <c r="J635" s="117"/>
      <c r="K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AC635" s="54"/>
      <c r="AD635" s="219"/>
      <c r="AE635" s="54"/>
      <c r="AF635" s="82"/>
      <c r="AG635" s="82"/>
      <c r="AH635" s="82"/>
      <c r="AI635" s="82"/>
      <c r="AJ635" s="82"/>
      <c r="AK635" s="82"/>
      <c r="AL635" s="82"/>
      <c r="AM635" s="82"/>
      <c r="AN635" s="82"/>
      <c r="AO635" s="82"/>
      <c r="AP635" s="82"/>
      <c r="AQ635" s="82"/>
      <c r="AR635" s="82"/>
      <c r="AS635" s="82"/>
      <c r="AT635" s="82"/>
      <c r="AU635" s="82"/>
      <c r="AV635" s="82"/>
      <c r="AW635" s="82"/>
      <c r="AX635" s="82"/>
      <c r="AY635" s="82"/>
      <c r="AZ635" s="82"/>
      <c r="BA635" s="82"/>
      <c r="BB635" s="82"/>
      <c r="BC635" s="82"/>
      <c r="BD635" s="82"/>
      <c r="BE635" s="82"/>
      <c r="BH635" s="254">
        <f t="shared" si="129"/>
        <v>0</v>
      </c>
      <c r="BI635" s="254">
        <f t="shared" si="130"/>
        <v>0</v>
      </c>
    </row>
    <row r="636" spans="1:61" ht="29.25" hidden="1" customHeight="1" x14ac:dyDescent="0.25">
      <c r="A636" s="516"/>
      <c r="B636" s="497"/>
      <c r="C636" s="517"/>
      <c r="D636" s="14" t="s">
        <v>309</v>
      </c>
      <c r="E636" s="9" t="s">
        <v>257</v>
      </c>
      <c r="F636" s="125"/>
      <c r="G636" s="121"/>
      <c r="H636" s="121" t="s">
        <v>23</v>
      </c>
      <c r="I636" s="116"/>
      <c r="J636" s="117"/>
      <c r="K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AC636" s="54"/>
      <c r="AD636" s="219"/>
      <c r="AE636" s="54"/>
      <c r="AF636" s="82"/>
      <c r="AG636" s="82"/>
      <c r="AH636" s="82"/>
      <c r="AI636" s="82"/>
      <c r="AJ636" s="82"/>
      <c r="AK636" s="82"/>
      <c r="AL636" s="82"/>
      <c r="AM636" s="82"/>
      <c r="AN636" s="82"/>
      <c r="AO636" s="82"/>
      <c r="AP636" s="82"/>
      <c r="AQ636" s="82"/>
      <c r="AR636" s="82"/>
      <c r="AS636" s="82"/>
      <c r="AT636" s="82"/>
      <c r="AU636" s="82"/>
      <c r="AV636" s="82"/>
      <c r="AW636" s="82"/>
      <c r="AX636" s="82"/>
      <c r="AY636" s="82"/>
      <c r="AZ636" s="82"/>
      <c r="BA636" s="82"/>
      <c r="BB636" s="82"/>
      <c r="BC636" s="82"/>
      <c r="BD636" s="82"/>
      <c r="BE636" s="82"/>
      <c r="BH636" s="254">
        <f t="shared" si="129"/>
        <v>0</v>
      </c>
      <c r="BI636" s="254">
        <f t="shared" si="130"/>
        <v>0</v>
      </c>
    </row>
    <row r="637" spans="1:61" ht="20.100000000000001" hidden="1" customHeight="1" x14ac:dyDescent="0.25">
      <c r="A637" s="516"/>
      <c r="B637" s="497"/>
      <c r="C637" s="517"/>
      <c r="D637" s="14" t="s">
        <v>310</v>
      </c>
      <c r="E637" s="9" t="s">
        <v>311</v>
      </c>
      <c r="F637" s="125"/>
      <c r="G637" s="121"/>
      <c r="H637" s="121"/>
      <c r="I637" s="116"/>
      <c r="J637" s="117"/>
      <c r="K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AC637" s="54"/>
      <c r="AD637" s="219"/>
      <c r="AE637" s="54"/>
      <c r="AF637" s="82"/>
      <c r="AG637" s="82"/>
      <c r="AH637" s="82"/>
      <c r="AI637" s="82"/>
      <c r="AJ637" s="82"/>
      <c r="AK637" s="82"/>
      <c r="AL637" s="82"/>
      <c r="AM637" s="82"/>
      <c r="AN637" s="82"/>
      <c r="AO637" s="82"/>
      <c r="AP637" s="82"/>
      <c r="AQ637" s="82"/>
      <c r="AR637" s="82"/>
      <c r="AS637" s="82"/>
      <c r="AT637" s="82"/>
      <c r="AU637" s="82"/>
      <c r="AV637" s="82"/>
      <c r="AW637" s="82"/>
      <c r="AX637" s="82"/>
      <c r="AY637" s="82"/>
      <c r="AZ637" s="82"/>
      <c r="BA637" s="82"/>
      <c r="BB637" s="82"/>
      <c r="BC637" s="82"/>
      <c r="BD637" s="82"/>
      <c r="BE637" s="82"/>
      <c r="BH637" s="254">
        <f t="shared" si="129"/>
        <v>0</v>
      </c>
      <c r="BI637" s="254">
        <f t="shared" si="130"/>
        <v>0</v>
      </c>
    </row>
    <row r="638" spans="1:61" ht="20.100000000000001" hidden="1" customHeight="1" x14ac:dyDescent="0.25">
      <c r="A638" s="516"/>
      <c r="B638" s="497"/>
      <c r="C638" s="517"/>
      <c r="D638" s="14" t="s">
        <v>312</v>
      </c>
      <c r="E638" s="9" t="s">
        <v>244</v>
      </c>
      <c r="F638" s="125"/>
      <c r="G638" s="121"/>
      <c r="H638" s="121" t="s">
        <v>23</v>
      </c>
      <c r="I638" s="116"/>
      <c r="J638" s="117"/>
      <c r="K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AC638" s="54"/>
      <c r="AD638" s="219"/>
      <c r="AE638" s="54"/>
      <c r="AF638" s="82"/>
      <c r="AG638" s="82"/>
      <c r="AH638" s="82"/>
      <c r="AI638" s="82"/>
      <c r="AJ638" s="82"/>
      <c r="AK638" s="82"/>
      <c r="AL638" s="82"/>
      <c r="AM638" s="82"/>
      <c r="AN638" s="82"/>
      <c r="AO638" s="82"/>
      <c r="AP638" s="82"/>
      <c r="AQ638" s="82"/>
      <c r="AR638" s="82"/>
      <c r="AS638" s="82"/>
      <c r="AT638" s="82"/>
      <c r="AU638" s="82"/>
      <c r="AV638" s="82"/>
      <c r="AW638" s="82"/>
      <c r="AX638" s="82"/>
      <c r="AY638" s="82"/>
      <c r="AZ638" s="82"/>
      <c r="BA638" s="82"/>
      <c r="BB638" s="82"/>
      <c r="BC638" s="82"/>
      <c r="BD638" s="82"/>
      <c r="BE638" s="82"/>
      <c r="BH638" s="254">
        <f t="shared" si="129"/>
        <v>0</v>
      </c>
      <c r="BI638" s="254">
        <f t="shared" si="130"/>
        <v>0</v>
      </c>
    </row>
    <row r="639" spans="1:61" ht="28.5" hidden="1" customHeight="1" x14ac:dyDescent="0.25">
      <c r="A639" s="516"/>
      <c r="B639" s="497"/>
      <c r="C639" s="517"/>
      <c r="D639" s="14" t="s">
        <v>313</v>
      </c>
      <c r="E639" s="9" t="s">
        <v>302</v>
      </c>
      <c r="F639" s="125"/>
      <c r="G639" s="121"/>
      <c r="H639" s="121" t="s">
        <v>23</v>
      </c>
      <c r="I639" s="116"/>
      <c r="J639" s="117"/>
      <c r="K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AC639" s="54"/>
      <c r="AD639" s="219"/>
      <c r="AE639" s="54"/>
      <c r="AF639" s="82"/>
      <c r="AG639" s="82"/>
      <c r="AH639" s="82"/>
      <c r="AI639" s="82"/>
      <c r="AJ639" s="82"/>
      <c r="AK639" s="82"/>
      <c r="AL639" s="82"/>
      <c r="AM639" s="82"/>
      <c r="AN639" s="82"/>
      <c r="AO639" s="82"/>
      <c r="AP639" s="82"/>
      <c r="AQ639" s="82"/>
      <c r="AR639" s="82"/>
      <c r="AS639" s="82"/>
      <c r="AT639" s="82"/>
      <c r="AU639" s="82"/>
      <c r="AV639" s="82"/>
      <c r="AW639" s="82"/>
      <c r="AX639" s="82"/>
      <c r="AY639" s="82"/>
      <c r="AZ639" s="82"/>
      <c r="BA639" s="82"/>
      <c r="BB639" s="82"/>
      <c r="BC639" s="82"/>
      <c r="BD639" s="82"/>
      <c r="BE639" s="82"/>
      <c r="BH639" s="254">
        <f t="shared" si="129"/>
        <v>0</v>
      </c>
      <c r="BI639" s="254">
        <f t="shared" si="130"/>
        <v>0</v>
      </c>
    </row>
    <row r="640" spans="1:61" ht="27.75" hidden="1" customHeight="1" x14ac:dyDescent="0.25">
      <c r="A640" s="516"/>
      <c r="B640" s="497"/>
      <c r="C640" s="517"/>
      <c r="D640" s="14" t="s">
        <v>314</v>
      </c>
      <c r="E640" s="9" t="s">
        <v>315</v>
      </c>
      <c r="F640" s="125"/>
      <c r="G640" s="121"/>
      <c r="H640" s="121" t="s">
        <v>23</v>
      </c>
      <c r="I640" s="116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AC640" s="54"/>
      <c r="AD640" s="219"/>
      <c r="AE640" s="54"/>
      <c r="AF640" s="82"/>
      <c r="AG640" s="82"/>
      <c r="AH640" s="82"/>
      <c r="AI640" s="82"/>
      <c r="AJ640" s="82"/>
      <c r="AK640" s="82"/>
      <c r="AL640" s="82"/>
      <c r="AM640" s="82"/>
      <c r="AN640" s="82"/>
      <c r="AO640" s="82"/>
      <c r="AP640" s="82"/>
      <c r="AQ640" s="82"/>
      <c r="AR640" s="82"/>
      <c r="AS640" s="82"/>
      <c r="AT640" s="82"/>
      <c r="AU640" s="82"/>
      <c r="AV640" s="82"/>
      <c r="AW640" s="82"/>
      <c r="AX640" s="82"/>
      <c r="AY640" s="82"/>
      <c r="AZ640" s="82"/>
      <c r="BA640" s="82"/>
      <c r="BB640" s="82"/>
      <c r="BC640" s="82"/>
      <c r="BD640" s="82"/>
      <c r="BE640" s="82"/>
      <c r="BH640" s="254">
        <f t="shared" si="129"/>
        <v>0</v>
      </c>
      <c r="BI640" s="254">
        <f t="shared" si="130"/>
        <v>0</v>
      </c>
    </row>
    <row r="641" spans="1:61" ht="20.100000000000001" hidden="1" customHeight="1" x14ac:dyDescent="0.25">
      <c r="A641" s="516"/>
      <c r="B641" s="497"/>
      <c r="C641" s="517"/>
      <c r="D641" s="14" t="s">
        <v>316</v>
      </c>
      <c r="E641" s="9" t="s">
        <v>46</v>
      </c>
      <c r="F641" s="125"/>
      <c r="G641" s="121"/>
      <c r="H641" s="121" t="s">
        <v>23</v>
      </c>
      <c r="I641" s="116"/>
      <c r="J641" s="117"/>
      <c r="K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AC641" s="54"/>
      <c r="AD641" s="219"/>
      <c r="AE641" s="54"/>
      <c r="AF641" s="82"/>
      <c r="AG641" s="82"/>
      <c r="AH641" s="82"/>
      <c r="AI641" s="82"/>
      <c r="AJ641" s="82"/>
      <c r="AK641" s="82"/>
      <c r="AL641" s="82"/>
      <c r="AM641" s="82"/>
      <c r="AN641" s="82"/>
      <c r="AO641" s="82"/>
      <c r="AP641" s="82"/>
      <c r="AQ641" s="82"/>
      <c r="AR641" s="82"/>
      <c r="AS641" s="82"/>
      <c r="AT641" s="82"/>
      <c r="AU641" s="82"/>
      <c r="AV641" s="82"/>
      <c r="AW641" s="82"/>
      <c r="AX641" s="82"/>
      <c r="AY641" s="82"/>
      <c r="AZ641" s="82"/>
      <c r="BA641" s="82"/>
      <c r="BB641" s="82"/>
      <c r="BC641" s="82"/>
      <c r="BD641" s="82"/>
      <c r="BE641" s="82"/>
      <c r="BH641" s="254">
        <f t="shared" si="129"/>
        <v>0</v>
      </c>
      <c r="BI641" s="254">
        <f t="shared" si="130"/>
        <v>0</v>
      </c>
    </row>
    <row r="642" spans="1:61" ht="12.75" hidden="1" customHeight="1" x14ac:dyDescent="0.25">
      <c r="A642" s="516"/>
      <c r="B642" s="497"/>
      <c r="C642" s="517"/>
      <c r="D642" s="14" t="s">
        <v>317</v>
      </c>
      <c r="E642" s="9"/>
      <c r="F642" s="125"/>
      <c r="G642" s="121"/>
      <c r="H642" s="121"/>
      <c r="I642" s="116"/>
      <c r="J642" s="117"/>
      <c r="K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AC642" s="54"/>
      <c r="AD642" s="219"/>
      <c r="AE642" s="54"/>
      <c r="AF642" s="82"/>
      <c r="AG642" s="82"/>
      <c r="AH642" s="82"/>
      <c r="AI642" s="82"/>
      <c r="AJ642" s="82"/>
      <c r="AK642" s="82"/>
      <c r="AL642" s="82"/>
      <c r="AM642" s="82"/>
      <c r="AN642" s="82"/>
      <c r="AO642" s="82"/>
      <c r="AP642" s="82"/>
      <c r="AQ642" s="82"/>
      <c r="AR642" s="82"/>
      <c r="AS642" s="82"/>
      <c r="AT642" s="82"/>
      <c r="AU642" s="82"/>
      <c r="AV642" s="82"/>
      <c r="AW642" s="82"/>
      <c r="AX642" s="82"/>
      <c r="AY642" s="82"/>
      <c r="AZ642" s="82"/>
      <c r="BA642" s="82"/>
      <c r="BB642" s="82"/>
      <c r="BC642" s="82"/>
      <c r="BD642" s="82"/>
      <c r="BE642" s="82"/>
      <c r="BH642" s="254">
        <f t="shared" si="129"/>
        <v>0</v>
      </c>
      <c r="BI642" s="254">
        <f t="shared" si="130"/>
        <v>0</v>
      </c>
    </row>
    <row r="643" spans="1:61" ht="20.100000000000001" hidden="1" customHeight="1" x14ac:dyDescent="0.25">
      <c r="A643" s="516"/>
      <c r="B643" s="497"/>
      <c r="C643" s="517"/>
      <c r="D643" s="14" t="s">
        <v>318</v>
      </c>
      <c r="E643" s="9" t="s">
        <v>46</v>
      </c>
      <c r="F643" s="125"/>
      <c r="G643" s="121"/>
      <c r="H643" s="121" t="s">
        <v>23</v>
      </c>
      <c r="I643" s="116"/>
      <c r="J643" s="117"/>
      <c r="K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AC643" s="54"/>
      <c r="AD643" s="219"/>
      <c r="AE643" s="54"/>
      <c r="AF643" s="82"/>
      <c r="AG643" s="82"/>
      <c r="AH643" s="82"/>
      <c r="AI643" s="82"/>
      <c r="AJ643" s="82"/>
      <c r="AK643" s="82"/>
      <c r="AL643" s="82"/>
      <c r="AM643" s="82"/>
      <c r="AN643" s="82"/>
      <c r="AO643" s="82"/>
      <c r="AP643" s="82"/>
      <c r="AQ643" s="82"/>
      <c r="AR643" s="82"/>
      <c r="AS643" s="82"/>
      <c r="AT643" s="82"/>
      <c r="AU643" s="82"/>
      <c r="AV643" s="82"/>
      <c r="AW643" s="82"/>
      <c r="AX643" s="82"/>
      <c r="AY643" s="82"/>
      <c r="AZ643" s="82"/>
      <c r="BA643" s="82"/>
      <c r="BB643" s="82"/>
      <c r="BC643" s="82"/>
      <c r="BD643" s="82"/>
      <c r="BE643" s="82"/>
      <c r="BH643" s="254">
        <f t="shared" si="129"/>
        <v>0</v>
      </c>
      <c r="BI643" s="254">
        <f t="shared" si="130"/>
        <v>0</v>
      </c>
    </row>
    <row r="644" spans="1:61" ht="27.75" hidden="1" customHeight="1" x14ac:dyDescent="0.25">
      <c r="A644" s="516"/>
      <c r="B644" s="497"/>
      <c r="C644" s="517"/>
      <c r="D644" s="14" t="s">
        <v>319</v>
      </c>
      <c r="E644" s="9" t="s">
        <v>320</v>
      </c>
      <c r="F644" s="125"/>
      <c r="G644" s="121"/>
      <c r="H644" s="121" t="s">
        <v>23</v>
      </c>
      <c r="I644" s="116"/>
      <c r="J644" s="117"/>
      <c r="K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AC644" s="54"/>
      <c r="AD644" s="219"/>
      <c r="AE644" s="54"/>
      <c r="AF644" s="82"/>
      <c r="AG644" s="82"/>
      <c r="AH644" s="82"/>
      <c r="AI644" s="82"/>
      <c r="AJ644" s="82"/>
      <c r="AK644" s="82"/>
      <c r="AL644" s="82"/>
      <c r="AM644" s="82"/>
      <c r="AN644" s="82"/>
      <c r="AO644" s="82"/>
      <c r="AP644" s="82"/>
      <c r="AQ644" s="82"/>
      <c r="AR644" s="82"/>
      <c r="AS644" s="82"/>
      <c r="AT644" s="82"/>
      <c r="AU644" s="82"/>
      <c r="AV644" s="82"/>
      <c r="AW644" s="82"/>
      <c r="AX644" s="82"/>
      <c r="AY644" s="82"/>
      <c r="AZ644" s="82"/>
      <c r="BA644" s="82"/>
      <c r="BB644" s="82"/>
      <c r="BC644" s="82"/>
      <c r="BD644" s="82"/>
      <c r="BE644" s="82"/>
      <c r="BH644" s="254">
        <f t="shared" si="129"/>
        <v>0</v>
      </c>
      <c r="BI644" s="254">
        <f t="shared" si="130"/>
        <v>0</v>
      </c>
    </row>
    <row r="645" spans="1:61" ht="31.5" hidden="1" customHeight="1" x14ac:dyDescent="0.25">
      <c r="A645" s="516"/>
      <c r="B645" s="497"/>
      <c r="C645" s="517"/>
      <c r="D645" s="14" t="s">
        <v>321</v>
      </c>
      <c r="E645" s="9" t="s">
        <v>46</v>
      </c>
      <c r="F645" s="125"/>
      <c r="G645" s="121"/>
      <c r="H645" s="121" t="s">
        <v>23</v>
      </c>
      <c r="I645" s="116"/>
      <c r="J645" s="117"/>
      <c r="K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AC645" s="54"/>
      <c r="AD645" s="219"/>
      <c r="AE645" s="54"/>
      <c r="AF645" s="82"/>
      <c r="AG645" s="82"/>
      <c r="AH645" s="82"/>
      <c r="AI645" s="82"/>
      <c r="AJ645" s="82"/>
      <c r="AK645" s="82"/>
      <c r="AL645" s="82"/>
      <c r="AM645" s="82"/>
      <c r="AN645" s="82"/>
      <c r="AO645" s="82"/>
      <c r="AP645" s="82"/>
      <c r="AQ645" s="82"/>
      <c r="AR645" s="82"/>
      <c r="AS645" s="82"/>
      <c r="AT645" s="82"/>
      <c r="AU645" s="82"/>
      <c r="AV645" s="82"/>
      <c r="AW645" s="82"/>
      <c r="AX645" s="82"/>
      <c r="AY645" s="82"/>
      <c r="AZ645" s="82"/>
      <c r="BA645" s="82"/>
      <c r="BB645" s="82"/>
      <c r="BC645" s="82"/>
      <c r="BD645" s="82"/>
      <c r="BE645" s="82"/>
      <c r="BH645" s="254">
        <f t="shared" si="129"/>
        <v>0</v>
      </c>
      <c r="BI645" s="254">
        <f t="shared" si="130"/>
        <v>0</v>
      </c>
    </row>
    <row r="646" spans="1:61" ht="24.95" hidden="1" customHeight="1" x14ac:dyDescent="0.25">
      <c r="A646" s="516"/>
      <c r="B646" s="497"/>
      <c r="C646" s="517"/>
      <c r="D646" s="14" t="s">
        <v>322</v>
      </c>
      <c r="E646" s="9" t="s">
        <v>244</v>
      </c>
      <c r="F646" s="125"/>
      <c r="G646" s="121"/>
      <c r="H646" s="121" t="s">
        <v>23</v>
      </c>
      <c r="I646" s="116"/>
      <c r="J646" s="117"/>
      <c r="K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AC646" s="54"/>
      <c r="AD646" s="219"/>
      <c r="AE646" s="54"/>
      <c r="AF646" s="82"/>
      <c r="AG646" s="82"/>
      <c r="AH646" s="82"/>
      <c r="AI646" s="82"/>
      <c r="AJ646" s="82"/>
      <c r="AK646" s="82"/>
      <c r="AL646" s="82"/>
      <c r="AM646" s="82"/>
      <c r="AN646" s="82"/>
      <c r="AO646" s="82"/>
      <c r="AP646" s="82"/>
      <c r="AQ646" s="82"/>
      <c r="AR646" s="82"/>
      <c r="AS646" s="82"/>
      <c r="AT646" s="82"/>
      <c r="AU646" s="82"/>
      <c r="AV646" s="82"/>
      <c r="AW646" s="82"/>
      <c r="AX646" s="82"/>
      <c r="AY646" s="82"/>
      <c r="AZ646" s="82"/>
      <c r="BA646" s="82"/>
      <c r="BB646" s="82"/>
      <c r="BC646" s="82"/>
      <c r="BD646" s="82"/>
      <c r="BE646" s="82"/>
      <c r="BH646" s="254">
        <f t="shared" si="129"/>
        <v>0</v>
      </c>
      <c r="BI646" s="254">
        <f t="shared" si="130"/>
        <v>0</v>
      </c>
    </row>
    <row r="647" spans="1:61" ht="50.25" hidden="1" customHeight="1" x14ac:dyDescent="0.25">
      <c r="A647" s="516"/>
      <c r="B647" s="497"/>
      <c r="C647" s="517"/>
      <c r="D647" s="14" t="s">
        <v>323</v>
      </c>
      <c r="E647" s="9" t="s">
        <v>324</v>
      </c>
      <c r="F647" s="125"/>
      <c r="G647" s="121"/>
      <c r="H647" s="121" t="s">
        <v>23</v>
      </c>
      <c r="I647" s="116"/>
      <c r="J647" s="117"/>
      <c r="K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AC647" s="54"/>
      <c r="AD647" s="219"/>
      <c r="AE647" s="54"/>
      <c r="AF647" s="82"/>
      <c r="AG647" s="82"/>
      <c r="AH647" s="82"/>
      <c r="AI647" s="82"/>
      <c r="AJ647" s="82"/>
      <c r="AK647" s="82"/>
      <c r="AL647" s="82"/>
      <c r="AM647" s="82"/>
      <c r="AN647" s="82"/>
      <c r="AO647" s="82"/>
      <c r="AP647" s="82"/>
      <c r="AQ647" s="82"/>
      <c r="AR647" s="82"/>
      <c r="AS647" s="82"/>
      <c r="AT647" s="82"/>
      <c r="AU647" s="82"/>
      <c r="AV647" s="82"/>
      <c r="AW647" s="82"/>
      <c r="AX647" s="82"/>
      <c r="AY647" s="82"/>
      <c r="AZ647" s="82"/>
      <c r="BA647" s="82"/>
      <c r="BB647" s="82"/>
      <c r="BC647" s="82"/>
      <c r="BD647" s="82"/>
      <c r="BE647" s="82"/>
      <c r="BH647" s="254">
        <f t="shared" si="129"/>
        <v>0</v>
      </c>
      <c r="BI647" s="254">
        <f t="shared" si="130"/>
        <v>0</v>
      </c>
    </row>
    <row r="648" spans="1:61" ht="24.95" hidden="1" customHeight="1" x14ac:dyDescent="0.25">
      <c r="A648" s="516"/>
      <c r="B648" s="497"/>
      <c r="C648" s="517"/>
      <c r="D648" s="14" t="s">
        <v>325</v>
      </c>
      <c r="E648" s="9" t="s">
        <v>184</v>
      </c>
      <c r="F648" s="125"/>
      <c r="G648" s="121"/>
      <c r="H648" s="121"/>
      <c r="I648" s="116"/>
      <c r="J648" s="117"/>
      <c r="K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AC648" s="54"/>
      <c r="AD648" s="219"/>
      <c r="AE648" s="54"/>
      <c r="AF648" s="82"/>
      <c r="AG648" s="82"/>
      <c r="AH648" s="82"/>
      <c r="AI648" s="82"/>
      <c r="AJ648" s="82"/>
      <c r="AK648" s="82"/>
      <c r="AL648" s="82"/>
      <c r="AM648" s="82"/>
      <c r="AN648" s="82"/>
      <c r="AO648" s="82"/>
      <c r="AP648" s="82"/>
      <c r="AQ648" s="82"/>
      <c r="AR648" s="82"/>
      <c r="AS648" s="82"/>
      <c r="AT648" s="82"/>
      <c r="AU648" s="82"/>
      <c r="AV648" s="82"/>
      <c r="AW648" s="82"/>
      <c r="AX648" s="82"/>
      <c r="AY648" s="82"/>
      <c r="AZ648" s="82"/>
      <c r="BA648" s="82"/>
      <c r="BB648" s="82"/>
      <c r="BC648" s="82"/>
      <c r="BD648" s="82"/>
      <c r="BE648" s="82"/>
      <c r="BH648" s="254">
        <f t="shared" si="129"/>
        <v>0</v>
      </c>
      <c r="BI648" s="254">
        <f t="shared" si="130"/>
        <v>0</v>
      </c>
    </row>
    <row r="649" spans="1:61" ht="24.95" hidden="1" customHeight="1" x14ac:dyDescent="0.25">
      <c r="A649" s="516"/>
      <c r="B649" s="497"/>
      <c r="C649" s="517"/>
      <c r="D649" s="14" t="s">
        <v>325</v>
      </c>
      <c r="E649" s="9" t="s">
        <v>257</v>
      </c>
      <c r="F649" s="125"/>
      <c r="G649" s="121"/>
      <c r="H649" s="121"/>
      <c r="I649" s="116"/>
      <c r="J649" s="117"/>
      <c r="K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AC649" s="54"/>
      <c r="AD649" s="219"/>
      <c r="AE649" s="54"/>
      <c r="AF649" s="82"/>
      <c r="AG649" s="82"/>
      <c r="AH649" s="82"/>
      <c r="AI649" s="82"/>
      <c r="AJ649" s="82"/>
      <c r="AK649" s="82"/>
      <c r="AL649" s="82"/>
      <c r="AM649" s="82"/>
      <c r="AN649" s="82"/>
      <c r="AO649" s="82"/>
      <c r="AP649" s="82"/>
      <c r="AQ649" s="82"/>
      <c r="AR649" s="82"/>
      <c r="AS649" s="82"/>
      <c r="AT649" s="82"/>
      <c r="AU649" s="82"/>
      <c r="AV649" s="82"/>
      <c r="AW649" s="82"/>
      <c r="AX649" s="82"/>
      <c r="AY649" s="82"/>
      <c r="AZ649" s="82"/>
      <c r="BA649" s="82"/>
      <c r="BB649" s="82"/>
      <c r="BC649" s="82"/>
      <c r="BD649" s="82"/>
      <c r="BE649" s="82"/>
      <c r="BH649" s="254">
        <f t="shared" si="129"/>
        <v>0</v>
      </c>
      <c r="BI649" s="254">
        <f t="shared" si="130"/>
        <v>0</v>
      </c>
    </row>
    <row r="650" spans="1:61" ht="24.95" hidden="1" customHeight="1" x14ac:dyDescent="0.25">
      <c r="A650" s="516"/>
      <c r="B650" s="497"/>
      <c r="C650" s="517"/>
      <c r="D650" s="14" t="s">
        <v>326</v>
      </c>
      <c r="E650" s="9" t="s">
        <v>46</v>
      </c>
      <c r="F650" s="125"/>
      <c r="G650" s="121"/>
      <c r="H650" s="121"/>
      <c r="I650" s="116"/>
      <c r="J650" s="117"/>
      <c r="K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AC650" s="54"/>
      <c r="AD650" s="219"/>
      <c r="AE650" s="54"/>
      <c r="AF650" s="82"/>
      <c r="AG650" s="82"/>
      <c r="AH650" s="82"/>
      <c r="AI650" s="82"/>
      <c r="AJ650" s="82"/>
      <c r="AK650" s="82"/>
      <c r="AL650" s="82"/>
      <c r="AM650" s="82"/>
      <c r="AN650" s="82"/>
      <c r="AO650" s="82"/>
      <c r="AP650" s="82"/>
      <c r="AQ650" s="82"/>
      <c r="AR650" s="82"/>
      <c r="AS650" s="82"/>
      <c r="AT650" s="82"/>
      <c r="AU650" s="82"/>
      <c r="AV650" s="82"/>
      <c r="AW650" s="82"/>
      <c r="AX650" s="82"/>
      <c r="AY650" s="82"/>
      <c r="AZ650" s="82"/>
      <c r="BA650" s="82"/>
      <c r="BB650" s="82"/>
      <c r="BC650" s="82"/>
      <c r="BD650" s="82"/>
      <c r="BE650" s="82"/>
      <c r="BH650" s="254">
        <f t="shared" si="129"/>
        <v>0</v>
      </c>
      <c r="BI650" s="254">
        <f t="shared" si="130"/>
        <v>0</v>
      </c>
    </row>
    <row r="651" spans="1:61" ht="24.95" hidden="1" customHeight="1" x14ac:dyDescent="0.25">
      <c r="A651" s="516"/>
      <c r="B651" s="497"/>
      <c r="C651" s="517"/>
      <c r="D651" s="14" t="s">
        <v>298</v>
      </c>
      <c r="E651" s="9" t="s">
        <v>46</v>
      </c>
      <c r="F651" s="125"/>
      <c r="G651" s="121"/>
      <c r="H651" s="121"/>
      <c r="I651" s="116"/>
      <c r="J651" s="117"/>
      <c r="K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AC651" s="54"/>
      <c r="AD651" s="219"/>
      <c r="AE651" s="54"/>
      <c r="AF651" s="82"/>
      <c r="AG651" s="82"/>
      <c r="AH651" s="82"/>
      <c r="AI651" s="82"/>
      <c r="AJ651" s="82"/>
      <c r="AK651" s="82"/>
      <c r="AL651" s="82"/>
      <c r="AM651" s="82"/>
      <c r="AN651" s="82"/>
      <c r="AO651" s="82"/>
      <c r="AP651" s="82"/>
      <c r="AQ651" s="82"/>
      <c r="AR651" s="82"/>
      <c r="AS651" s="82"/>
      <c r="AT651" s="82"/>
      <c r="AU651" s="82"/>
      <c r="AV651" s="82"/>
      <c r="AW651" s="82"/>
      <c r="AX651" s="82"/>
      <c r="AY651" s="82"/>
      <c r="AZ651" s="82"/>
      <c r="BA651" s="82"/>
      <c r="BB651" s="82"/>
      <c r="BC651" s="82"/>
      <c r="BD651" s="82"/>
      <c r="BE651" s="82"/>
      <c r="BH651" s="254">
        <f t="shared" si="129"/>
        <v>0</v>
      </c>
      <c r="BI651" s="254">
        <f t="shared" si="130"/>
        <v>0</v>
      </c>
    </row>
    <row r="652" spans="1:61" ht="24.95" hidden="1" customHeight="1" x14ac:dyDescent="0.25">
      <c r="A652" s="516"/>
      <c r="B652" s="497"/>
      <c r="C652" s="517"/>
      <c r="D652" s="14" t="s">
        <v>327</v>
      </c>
      <c r="E652" s="9" t="s">
        <v>257</v>
      </c>
      <c r="F652" s="125"/>
      <c r="G652" s="121"/>
      <c r="H652" s="121"/>
      <c r="I652" s="116"/>
      <c r="J652" s="117"/>
      <c r="K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AC652" s="54"/>
      <c r="AD652" s="219"/>
      <c r="AE652" s="54"/>
      <c r="AF652" s="82"/>
      <c r="AG652" s="82"/>
      <c r="AH652" s="82"/>
      <c r="AI652" s="82"/>
      <c r="AJ652" s="8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H652" s="254">
        <f t="shared" si="129"/>
        <v>0</v>
      </c>
      <c r="BI652" s="254">
        <f t="shared" si="130"/>
        <v>0</v>
      </c>
    </row>
    <row r="653" spans="1:61" ht="24.95" hidden="1" customHeight="1" x14ac:dyDescent="0.25">
      <c r="A653" s="516"/>
      <c r="B653" s="497"/>
      <c r="C653" s="517"/>
      <c r="D653" s="14" t="s">
        <v>328</v>
      </c>
      <c r="E653" s="9" t="s">
        <v>46</v>
      </c>
      <c r="F653" s="125"/>
      <c r="G653" s="121"/>
      <c r="H653" s="121"/>
      <c r="I653" s="116"/>
      <c r="J653" s="117"/>
      <c r="K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AC653" s="54"/>
      <c r="AD653" s="219"/>
      <c r="AE653" s="54"/>
      <c r="AF653" s="82"/>
      <c r="AG653" s="82"/>
      <c r="AH653" s="82"/>
      <c r="AI653" s="82"/>
      <c r="AJ653" s="8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H653" s="254">
        <f t="shared" si="129"/>
        <v>0</v>
      </c>
      <c r="BI653" s="254">
        <f t="shared" si="130"/>
        <v>0</v>
      </c>
    </row>
    <row r="654" spans="1:61" ht="24.95" hidden="1" customHeight="1" x14ac:dyDescent="0.25">
      <c r="A654" s="516"/>
      <c r="B654" s="497"/>
      <c r="C654" s="517"/>
      <c r="D654" s="14" t="s">
        <v>329</v>
      </c>
      <c r="E654" s="9" t="s">
        <v>46</v>
      </c>
      <c r="F654" s="125"/>
      <c r="G654" s="121"/>
      <c r="H654" s="121"/>
      <c r="I654" s="116"/>
      <c r="J654" s="117"/>
      <c r="K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AC654" s="54"/>
      <c r="AD654" s="219"/>
      <c r="AE654" s="54"/>
      <c r="AF654" s="82"/>
      <c r="AG654" s="82"/>
      <c r="AH654" s="82"/>
      <c r="AI654" s="82"/>
      <c r="AJ654" s="8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H654" s="254">
        <f t="shared" si="129"/>
        <v>0</v>
      </c>
      <c r="BI654" s="254">
        <f t="shared" si="130"/>
        <v>0</v>
      </c>
    </row>
    <row r="655" spans="1:61" ht="24.95" hidden="1" customHeight="1" x14ac:dyDescent="0.25">
      <c r="A655" s="516"/>
      <c r="B655" s="497"/>
      <c r="C655" s="517"/>
      <c r="D655" s="14" t="s">
        <v>330</v>
      </c>
      <c r="E655" s="9" t="s">
        <v>187</v>
      </c>
      <c r="F655" s="125"/>
      <c r="G655" s="121"/>
      <c r="H655" s="121"/>
      <c r="I655" s="116"/>
      <c r="J655" s="117"/>
      <c r="K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AC655" s="54"/>
      <c r="AD655" s="219"/>
      <c r="AE655" s="54"/>
      <c r="AF655" s="82"/>
      <c r="AG655" s="82"/>
      <c r="AH655" s="82"/>
      <c r="AI655" s="82"/>
      <c r="AJ655" s="82"/>
      <c r="AK655" s="82"/>
      <c r="AL655" s="82"/>
      <c r="AM655" s="82"/>
      <c r="AN655" s="82"/>
      <c r="AO655" s="82"/>
      <c r="AP655" s="82"/>
      <c r="AQ655" s="82"/>
      <c r="AR655" s="82"/>
      <c r="AS655" s="82"/>
      <c r="AT655" s="82"/>
      <c r="AU655" s="82"/>
      <c r="AV655" s="82"/>
      <c r="AW655" s="82"/>
      <c r="AX655" s="82"/>
      <c r="AY655" s="82"/>
      <c r="AZ655" s="82"/>
      <c r="BA655" s="82"/>
      <c r="BB655" s="82"/>
      <c r="BC655" s="82"/>
      <c r="BD655" s="82"/>
      <c r="BE655" s="82"/>
      <c r="BH655" s="254">
        <f t="shared" si="129"/>
        <v>0</v>
      </c>
      <c r="BI655" s="254">
        <f t="shared" si="130"/>
        <v>0</v>
      </c>
    </row>
    <row r="656" spans="1:61" ht="12.75" hidden="1" customHeight="1" x14ac:dyDescent="0.25">
      <c r="A656" s="516"/>
      <c r="B656" s="497"/>
      <c r="C656" s="517"/>
      <c r="D656" s="14" t="s">
        <v>331</v>
      </c>
      <c r="E656" s="9" t="s">
        <v>302</v>
      </c>
      <c r="F656" s="125"/>
      <c r="G656" s="121"/>
      <c r="H656" s="121"/>
      <c r="I656" s="116"/>
      <c r="J656" s="117"/>
      <c r="K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AC656" s="54"/>
      <c r="AD656" s="219"/>
      <c r="AE656" s="54"/>
      <c r="AF656" s="82"/>
      <c r="AG656" s="82"/>
      <c r="AH656" s="82"/>
      <c r="AI656" s="82"/>
      <c r="AJ656" s="82"/>
      <c r="AK656" s="82"/>
      <c r="AL656" s="82"/>
      <c r="AM656" s="82"/>
      <c r="AN656" s="82"/>
      <c r="AO656" s="82"/>
      <c r="AP656" s="82"/>
      <c r="AQ656" s="82"/>
      <c r="AR656" s="82"/>
      <c r="AS656" s="82"/>
      <c r="AT656" s="82"/>
      <c r="AU656" s="82"/>
      <c r="AV656" s="82"/>
      <c r="AW656" s="82"/>
      <c r="AX656" s="82"/>
      <c r="AY656" s="82"/>
      <c r="AZ656" s="82"/>
      <c r="BA656" s="82"/>
      <c r="BB656" s="82"/>
      <c r="BC656" s="82"/>
      <c r="BD656" s="82"/>
      <c r="BE656" s="82"/>
      <c r="BH656" s="254">
        <f t="shared" si="129"/>
        <v>0</v>
      </c>
      <c r="BI656" s="254">
        <f t="shared" si="130"/>
        <v>0</v>
      </c>
    </row>
    <row r="657" spans="1:65" ht="25.5" hidden="1" customHeight="1" x14ac:dyDescent="0.25">
      <c r="A657" s="516"/>
      <c r="B657" s="497"/>
      <c r="C657" s="517"/>
      <c r="D657" s="14" t="s">
        <v>291</v>
      </c>
      <c r="E657" s="9" t="s">
        <v>46</v>
      </c>
      <c r="F657" s="125"/>
      <c r="G657" s="121"/>
      <c r="H657" s="121"/>
      <c r="I657" s="116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AC657" s="54"/>
      <c r="AD657" s="219"/>
      <c r="AE657" s="54"/>
      <c r="AF657" s="82"/>
      <c r="AG657" s="82"/>
      <c r="AH657" s="82"/>
      <c r="AI657" s="82"/>
      <c r="AJ657" s="8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H657" s="254">
        <f t="shared" si="129"/>
        <v>0</v>
      </c>
      <c r="BI657" s="254">
        <f t="shared" si="130"/>
        <v>0</v>
      </c>
    </row>
    <row r="658" spans="1:65" ht="38.25" hidden="1" customHeight="1" x14ac:dyDescent="0.25">
      <c r="A658" s="516"/>
      <c r="B658" s="497"/>
      <c r="C658" s="517"/>
      <c r="D658" s="14" t="s">
        <v>332</v>
      </c>
      <c r="E658" s="9" t="s">
        <v>284</v>
      </c>
      <c r="F658" s="125"/>
      <c r="G658" s="121"/>
      <c r="H658" s="121"/>
      <c r="I658" s="116"/>
      <c r="J658" s="117"/>
      <c r="K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AC658" s="81"/>
      <c r="AD658" s="263"/>
      <c r="AE658" s="81"/>
      <c r="AF658" s="192"/>
      <c r="AG658" s="192"/>
      <c r="AH658" s="192"/>
      <c r="AI658" s="192"/>
      <c r="AJ658" s="192"/>
      <c r="AK658" s="192"/>
      <c r="AL658" s="192"/>
      <c r="AM658" s="192"/>
      <c r="AN658" s="192"/>
      <c r="AO658" s="192"/>
      <c r="AP658" s="192"/>
      <c r="AQ658" s="192"/>
      <c r="AR658" s="192"/>
      <c r="AS658" s="192"/>
      <c r="AT658" s="192"/>
      <c r="AU658" s="192"/>
      <c r="AV658" s="192"/>
      <c r="AW658" s="192"/>
      <c r="AX658" s="192"/>
      <c r="AY658" s="192"/>
      <c r="AZ658" s="192"/>
      <c r="BA658" s="192"/>
      <c r="BB658" s="192"/>
      <c r="BC658" s="192"/>
      <c r="BD658" s="192"/>
      <c r="BE658" s="192"/>
      <c r="BH658" s="254">
        <f t="shared" ref="BH658:BH721" si="131">+BK658-AE658</f>
        <v>0</v>
      </c>
      <c r="BI658" s="254">
        <f t="shared" ref="BI658:BI721" si="132">+BL658-AD658</f>
        <v>0</v>
      </c>
    </row>
    <row r="659" spans="1:65" ht="38.25" hidden="1" customHeight="1" x14ac:dyDescent="0.25">
      <c r="A659" s="516"/>
      <c r="B659" s="497"/>
      <c r="C659" s="517"/>
      <c r="D659" s="14" t="s">
        <v>333</v>
      </c>
      <c r="E659" s="9" t="s">
        <v>334</v>
      </c>
      <c r="F659" s="125"/>
      <c r="G659" s="121"/>
      <c r="H659" s="121"/>
      <c r="I659" s="116"/>
      <c r="J659" s="117"/>
      <c r="K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AF659" s="82"/>
      <c r="AG659" s="82"/>
      <c r="AH659" s="220"/>
      <c r="AI659" s="220"/>
      <c r="AJ659" s="220"/>
      <c r="AK659" s="220"/>
      <c r="AL659" s="220"/>
      <c r="AM659" s="220"/>
      <c r="AN659" s="220"/>
      <c r="AO659" s="220"/>
      <c r="AP659" s="220"/>
      <c r="AQ659" s="220"/>
      <c r="AR659" s="220"/>
      <c r="AS659" s="220"/>
      <c r="AT659" s="220"/>
      <c r="AU659" s="220"/>
      <c r="AV659" s="220"/>
      <c r="AW659" s="220"/>
      <c r="AX659" s="220"/>
      <c r="AY659" s="220"/>
      <c r="AZ659" s="220"/>
      <c r="BA659" s="220"/>
      <c r="BB659" s="220"/>
      <c r="BC659" s="220"/>
      <c r="BD659" s="220"/>
      <c r="BE659" s="220"/>
      <c r="BH659" s="254">
        <f t="shared" si="131"/>
        <v>0</v>
      </c>
      <c r="BI659" s="254">
        <f t="shared" si="132"/>
        <v>0</v>
      </c>
    </row>
    <row r="660" spans="1:65" ht="37.5" hidden="1" customHeight="1" x14ac:dyDescent="0.25">
      <c r="A660" s="516"/>
      <c r="B660" s="497"/>
      <c r="C660" s="517"/>
      <c r="D660" s="14" t="s">
        <v>335</v>
      </c>
      <c r="E660" s="9" t="s">
        <v>187</v>
      </c>
      <c r="F660" s="125"/>
      <c r="G660" s="121"/>
      <c r="H660" s="121"/>
      <c r="I660" s="116"/>
      <c r="J660" s="117"/>
      <c r="K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AF660" s="82"/>
      <c r="AG660" s="82"/>
      <c r="AH660" s="220"/>
      <c r="AI660" s="220"/>
      <c r="AJ660" s="220"/>
      <c r="AK660" s="220"/>
      <c r="AL660" s="220"/>
      <c r="AM660" s="220"/>
      <c r="AN660" s="220"/>
      <c r="AO660" s="220"/>
      <c r="AP660" s="220"/>
      <c r="AQ660" s="220"/>
      <c r="AR660" s="220"/>
      <c r="AS660" s="220"/>
      <c r="AT660" s="220"/>
      <c r="AU660" s="220"/>
      <c r="AV660" s="220"/>
      <c r="AW660" s="220"/>
      <c r="AX660" s="220"/>
      <c r="AY660" s="220"/>
      <c r="AZ660" s="220"/>
      <c r="BA660" s="220"/>
      <c r="BB660" s="220"/>
      <c r="BC660" s="220"/>
      <c r="BD660" s="220"/>
      <c r="BE660" s="220"/>
      <c r="BH660" s="254">
        <f t="shared" si="131"/>
        <v>0</v>
      </c>
      <c r="BI660" s="254">
        <f t="shared" si="132"/>
        <v>0</v>
      </c>
    </row>
    <row r="661" spans="1:65" ht="51" hidden="1" customHeight="1" x14ac:dyDescent="0.25">
      <c r="A661" s="516"/>
      <c r="B661" s="497"/>
      <c r="C661" s="517"/>
      <c r="D661" s="14" t="s">
        <v>336</v>
      </c>
      <c r="E661" s="9"/>
      <c r="F661" s="125"/>
      <c r="G661" s="121"/>
      <c r="H661" s="121"/>
      <c r="I661" s="116"/>
      <c r="J661" s="117"/>
      <c r="K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AC661" s="54"/>
      <c r="AD661" s="219"/>
      <c r="AE661" s="54"/>
      <c r="AF661" s="256"/>
      <c r="AG661" s="256"/>
      <c r="AH661" s="256"/>
      <c r="AI661" s="256"/>
      <c r="AJ661" s="256"/>
      <c r="AK661" s="256"/>
      <c r="AL661" s="256"/>
      <c r="AM661" s="256"/>
      <c r="AN661" s="256"/>
      <c r="AO661" s="256"/>
      <c r="AP661" s="256"/>
      <c r="AQ661" s="256"/>
      <c r="AR661" s="256"/>
      <c r="AS661" s="256"/>
      <c r="AT661" s="256"/>
      <c r="AU661" s="256"/>
      <c r="AV661" s="256"/>
      <c r="AW661" s="256"/>
      <c r="AX661" s="256"/>
      <c r="AY661" s="256"/>
      <c r="AZ661" s="256"/>
      <c r="BA661" s="256"/>
      <c r="BB661" s="256"/>
      <c r="BC661" s="256"/>
      <c r="BD661" s="82"/>
      <c r="BE661" s="82"/>
      <c r="BH661" s="254">
        <f t="shared" si="131"/>
        <v>0</v>
      </c>
      <c r="BI661" s="254">
        <f t="shared" si="132"/>
        <v>0</v>
      </c>
    </row>
    <row r="662" spans="1:65" ht="38.25" hidden="1" customHeight="1" x14ac:dyDescent="0.25">
      <c r="A662" s="516"/>
      <c r="B662" s="497"/>
      <c r="C662" s="517"/>
      <c r="D662" s="14" t="s">
        <v>337</v>
      </c>
      <c r="E662" s="9"/>
      <c r="F662" s="125"/>
      <c r="G662" s="121"/>
      <c r="H662" s="121"/>
      <c r="I662" s="116"/>
      <c r="J662" s="117"/>
      <c r="K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AC662" s="54"/>
      <c r="AD662" s="219"/>
      <c r="AE662" s="54"/>
      <c r="AF662" s="258"/>
      <c r="AG662" s="258"/>
      <c r="AH662" s="258"/>
      <c r="AI662" s="258"/>
      <c r="AJ662" s="258"/>
      <c r="AK662" s="258"/>
      <c r="AL662" s="258"/>
      <c r="AM662" s="258"/>
      <c r="AN662" s="258"/>
      <c r="AO662" s="258"/>
      <c r="AP662" s="258"/>
      <c r="AQ662" s="258"/>
      <c r="AR662" s="258"/>
      <c r="AS662" s="258"/>
      <c r="AT662" s="258"/>
      <c r="AU662" s="258"/>
      <c r="AV662" s="258"/>
      <c r="AW662" s="258"/>
      <c r="AX662" s="258"/>
      <c r="AY662" s="258"/>
      <c r="AZ662" s="258"/>
      <c r="BA662" s="258"/>
      <c r="BB662" s="258"/>
      <c r="BC662" s="256"/>
      <c r="BD662" s="82"/>
      <c r="BE662" s="82"/>
      <c r="BH662" s="254">
        <f t="shared" si="131"/>
        <v>0</v>
      </c>
      <c r="BI662" s="254">
        <f t="shared" si="132"/>
        <v>0</v>
      </c>
    </row>
    <row r="663" spans="1:65" ht="25.5" hidden="1" customHeight="1" x14ac:dyDescent="0.25">
      <c r="A663" s="516"/>
      <c r="B663" s="497"/>
      <c r="C663" s="517"/>
      <c r="D663" s="14" t="s">
        <v>338</v>
      </c>
      <c r="E663" s="9"/>
      <c r="F663" s="125"/>
      <c r="G663" s="121"/>
      <c r="H663" s="121"/>
      <c r="I663" s="116"/>
      <c r="J663" s="117"/>
      <c r="K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AC663" s="54"/>
      <c r="AD663" s="219"/>
      <c r="AE663" s="54"/>
      <c r="AF663" s="267"/>
      <c r="AG663" s="257"/>
      <c r="AH663" s="257"/>
      <c r="AI663" s="257"/>
      <c r="AJ663" s="257"/>
      <c r="AK663" s="257"/>
      <c r="AL663" s="257"/>
      <c r="AM663" s="257"/>
      <c r="AN663" s="257"/>
      <c r="AO663" s="257"/>
      <c r="AP663" s="257"/>
      <c r="AQ663" s="257"/>
      <c r="AR663" s="257"/>
      <c r="AS663" s="257"/>
      <c r="AT663" s="257"/>
      <c r="AU663" s="257"/>
      <c r="AV663" s="257"/>
      <c r="AW663" s="257"/>
      <c r="AX663" s="257"/>
      <c r="AY663" s="257"/>
      <c r="AZ663" s="257"/>
      <c r="BA663" s="257"/>
      <c r="BB663" s="257"/>
      <c r="BC663" s="272"/>
      <c r="BD663" s="82"/>
      <c r="BE663" s="82"/>
      <c r="BH663" s="254">
        <f t="shared" si="131"/>
        <v>0</v>
      </c>
      <c r="BI663" s="254">
        <f t="shared" si="132"/>
        <v>0</v>
      </c>
    </row>
    <row r="664" spans="1:65" ht="12.75" hidden="1" customHeight="1" x14ac:dyDescent="0.25">
      <c r="A664" s="516"/>
      <c r="B664" s="497"/>
      <c r="C664" s="517"/>
      <c r="D664" s="14" t="s">
        <v>339</v>
      </c>
      <c r="E664" s="9" t="s">
        <v>46</v>
      </c>
      <c r="F664" s="125"/>
      <c r="G664" s="121"/>
      <c r="H664" s="121"/>
      <c r="I664" s="116"/>
      <c r="J664" s="117"/>
      <c r="K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AC664" s="54"/>
      <c r="AD664" s="219"/>
      <c r="AE664" s="54"/>
      <c r="AF664" s="268"/>
      <c r="AG664" s="240"/>
      <c r="AH664" s="240"/>
      <c r="AI664" s="240"/>
      <c r="AJ664" s="240"/>
      <c r="AK664" s="240"/>
      <c r="AL664" s="240"/>
      <c r="AM664" s="240"/>
      <c r="AN664" s="240"/>
      <c r="AO664" s="240"/>
      <c r="AP664" s="240"/>
      <c r="AQ664" s="240"/>
      <c r="AR664" s="240"/>
      <c r="AS664" s="240"/>
      <c r="AT664" s="240"/>
      <c r="AU664" s="240"/>
      <c r="AV664" s="240"/>
      <c r="AW664" s="240"/>
      <c r="AX664" s="240"/>
      <c r="AY664" s="240"/>
      <c r="AZ664" s="240"/>
      <c r="BA664" s="240"/>
      <c r="BB664" s="240"/>
      <c r="BC664" s="270"/>
      <c r="BD664" s="82"/>
      <c r="BE664" s="82"/>
      <c r="BH664" s="254">
        <f t="shared" si="131"/>
        <v>0</v>
      </c>
      <c r="BI664" s="254">
        <f t="shared" si="132"/>
        <v>0</v>
      </c>
    </row>
    <row r="665" spans="1:65" ht="25.5" hidden="1" customHeight="1" x14ac:dyDescent="0.25">
      <c r="A665" s="516"/>
      <c r="B665" s="497"/>
      <c r="C665" s="517"/>
      <c r="D665" s="14" t="s">
        <v>340</v>
      </c>
      <c r="E665" s="9" t="s">
        <v>341</v>
      </c>
      <c r="F665" s="125"/>
      <c r="G665" s="121"/>
      <c r="H665" s="121"/>
      <c r="I665" s="116"/>
      <c r="J665" s="117"/>
      <c r="K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AA665" s="47"/>
      <c r="AB665" s="47"/>
      <c r="AC665" s="54"/>
      <c r="AD665" s="219"/>
      <c r="AE665" s="54"/>
      <c r="AF665" s="82"/>
      <c r="AG665" s="82"/>
      <c r="AH665" s="82"/>
      <c r="AI665" s="82"/>
      <c r="AJ665" s="82"/>
      <c r="AK665" s="82"/>
      <c r="AL665" s="82"/>
      <c r="AM665" s="82"/>
      <c r="AN665" s="82"/>
      <c r="AO665" s="82"/>
      <c r="AP665" s="82"/>
      <c r="AQ665" s="82"/>
      <c r="AR665" s="82"/>
      <c r="AS665" s="82"/>
      <c r="AT665" s="82"/>
      <c r="AU665" s="82"/>
      <c r="AV665" s="82"/>
      <c r="AW665" s="82"/>
      <c r="AX665" s="82"/>
      <c r="AY665" s="82"/>
      <c r="AZ665" s="82"/>
      <c r="BA665" s="82"/>
      <c r="BB665" s="82"/>
      <c r="BC665" s="82"/>
      <c r="BD665" s="82"/>
      <c r="BE665" s="82"/>
      <c r="BF665" s="47"/>
      <c r="BG665" s="47"/>
      <c r="BH665" s="254">
        <f t="shared" si="131"/>
        <v>0</v>
      </c>
      <c r="BI665" s="254">
        <f t="shared" si="132"/>
        <v>0</v>
      </c>
      <c r="BJ665" s="195"/>
      <c r="BK665" s="213"/>
      <c r="BL665" s="213"/>
      <c r="BM665" s="47"/>
    </row>
    <row r="666" spans="1:65" ht="25.5" hidden="1" customHeight="1" x14ac:dyDescent="0.25">
      <c r="A666" s="516"/>
      <c r="B666" s="497"/>
      <c r="C666" s="517"/>
      <c r="D666" s="14" t="s">
        <v>342</v>
      </c>
      <c r="E666" s="9" t="s">
        <v>269</v>
      </c>
      <c r="F666" s="125"/>
      <c r="G666" s="121"/>
      <c r="H666" s="121"/>
      <c r="I666" s="116"/>
      <c r="J666" s="117"/>
      <c r="K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AC666" s="54"/>
      <c r="AD666" s="219"/>
      <c r="AE666" s="54"/>
      <c r="AF666" s="82"/>
      <c r="AG666" s="82"/>
      <c r="AH666" s="82"/>
      <c r="AI666" s="82"/>
      <c r="AJ666" s="82"/>
      <c r="AK666" s="82"/>
      <c r="AL666" s="82"/>
      <c r="AM666" s="82"/>
      <c r="AN666" s="82"/>
      <c r="AO666" s="82"/>
      <c r="AP666" s="82"/>
      <c r="AQ666" s="82"/>
      <c r="AR666" s="82"/>
      <c r="AS666" s="82"/>
      <c r="AT666" s="82"/>
      <c r="AU666" s="82"/>
      <c r="AV666" s="82"/>
      <c r="AW666" s="82"/>
      <c r="AX666" s="82"/>
      <c r="AY666" s="82"/>
      <c r="AZ666" s="82"/>
      <c r="BA666" s="82"/>
      <c r="BB666" s="82"/>
      <c r="BC666" s="82"/>
      <c r="BD666" s="82"/>
      <c r="BE666" s="82"/>
      <c r="BH666" s="254">
        <f t="shared" si="131"/>
        <v>0</v>
      </c>
      <c r="BI666" s="254">
        <f t="shared" si="132"/>
        <v>0</v>
      </c>
    </row>
    <row r="667" spans="1:65" ht="12.75" hidden="1" customHeight="1" x14ac:dyDescent="0.25">
      <c r="A667" s="516"/>
      <c r="B667" s="497"/>
      <c r="C667" s="517"/>
      <c r="D667" s="14" t="s">
        <v>343</v>
      </c>
      <c r="E667" s="9" t="s">
        <v>46</v>
      </c>
      <c r="F667" s="125"/>
      <c r="G667" s="121"/>
      <c r="H667" s="121"/>
      <c r="I667" s="116"/>
      <c r="J667" s="117"/>
      <c r="K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AC667" s="54"/>
      <c r="AD667" s="219"/>
      <c r="AE667" s="54"/>
      <c r="AF667" s="82"/>
      <c r="AG667" s="82"/>
      <c r="AH667" s="82"/>
      <c r="AI667" s="82"/>
      <c r="AJ667" s="82"/>
      <c r="AK667" s="82"/>
      <c r="AL667" s="82"/>
      <c r="AM667" s="82"/>
      <c r="AN667" s="82"/>
      <c r="AO667" s="82"/>
      <c r="AP667" s="82"/>
      <c r="AQ667" s="82"/>
      <c r="AR667" s="82"/>
      <c r="AS667" s="82"/>
      <c r="AT667" s="82"/>
      <c r="AU667" s="82"/>
      <c r="AV667" s="82"/>
      <c r="AW667" s="82"/>
      <c r="AX667" s="82"/>
      <c r="AY667" s="82"/>
      <c r="AZ667" s="82"/>
      <c r="BA667" s="82"/>
      <c r="BB667" s="82"/>
      <c r="BC667" s="82"/>
      <c r="BD667" s="82"/>
      <c r="BE667" s="82"/>
      <c r="BH667" s="254">
        <f t="shared" si="131"/>
        <v>0</v>
      </c>
      <c r="BI667" s="254">
        <f t="shared" si="132"/>
        <v>0</v>
      </c>
    </row>
    <row r="668" spans="1:65" ht="12.75" hidden="1" customHeight="1" x14ac:dyDescent="0.25">
      <c r="A668" s="516"/>
      <c r="B668" s="497"/>
      <c r="C668" s="517"/>
      <c r="D668" s="14" t="s">
        <v>344</v>
      </c>
      <c r="E668" s="9" t="s">
        <v>46</v>
      </c>
      <c r="F668" s="125"/>
      <c r="G668" s="121"/>
      <c r="H668" s="121"/>
      <c r="I668" s="116"/>
      <c r="J668" s="117"/>
      <c r="K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AC668" s="54"/>
      <c r="AD668" s="219"/>
      <c r="AE668" s="54"/>
      <c r="AF668" s="82"/>
      <c r="AG668" s="82"/>
      <c r="AH668" s="82"/>
      <c r="AI668" s="82"/>
      <c r="AJ668" s="82"/>
      <c r="AK668" s="82"/>
      <c r="AL668" s="82"/>
      <c r="AM668" s="82"/>
      <c r="AN668" s="82"/>
      <c r="AO668" s="82"/>
      <c r="AP668" s="82"/>
      <c r="AQ668" s="82"/>
      <c r="AR668" s="82"/>
      <c r="AS668" s="82"/>
      <c r="AT668" s="82"/>
      <c r="AU668" s="82"/>
      <c r="AV668" s="82"/>
      <c r="AW668" s="82"/>
      <c r="AX668" s="82"/>
      <c r="AY668" s="82"/>
      <c r="AZ668" s="82"/>
      <c r="BA668" s="82"/>
      <c r="BB668" s="82"/>
      <c r="BC668" s="82"/>
      <c r="BD668" s="82"/>
      <c r="BE668" s="82"/>
      <c r="BH668" s="254">
        <f t="shared" si="131"/>
        <v>0</v>
      </c>
      <c r="BI668" s="254">
        <f t="shared" si="132"/>
        <v>0</v>
      </c>
    </row>
    <row r="669" spans="1:65" ht="25.5" hidden="1" customHeight="1" x14ac:dyDescent="0.25">
      <c r="A669" s="516"/>
      <c r="B669" s="497"/>
      <c r="C669" s="517"/>
      <c r="D669" s="14" t="s">
        <v>345</v>
      </c>
      <c r="E669" s="9" t="s">
        <v>46</v>
      </c>
      <c r="F669" s="125"/>
      <c r="G669" s="121"/>
      <c r="H669" s="121"/>
      <c r="I669" s="116"/>
      <c r="J669" s="117"/>
      <c r="K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AC669" s="54"/>
      <c r="AD669" s="219"/>
      <c r="AE669" s="54"/>
      <c r="AF669" s="82"/>
      <c r="AG669" s="82"/>
      <c r="AH669" s="82"/>
      <c r="AI669" s="82"/>
      <c r="AJ669" s="82"/>
      <c r="AK669" s="82"/>
      <c r="AL669" s="82"/>
      <c r="AM669" s="82"/>
      <c r="AN669" s="82"/>
      <c r="AO669" s="82"/>
      <c r="AP669" s="82"/>
      <c r="AQ669" s="82"/>
      <c r="AR669" s="82"/>
      <c r="AS669" s="82"/>
      <c r="AT669" s="82"/>
      <c r="AU669" s="82"/>
      <c r="AV669" s="82"/>
      <c r="AW669" s="82"/>
      <c r="AX669" s="82"/>
      <c r="AY669" s="82"/>
      <c r="AZ669" s="82"/>
      <c r="BA669" s="82"/>
      <c r="BB669" s="82"/>
      <c r="BC669" s="82"/>
      <c r="BD669" s="82"/>
      <c r="BE669" s="82"/>
      <c r="BH669" s="254">
        <f t="shared" si="131"/>
        <v>0</v>
      </c>
      <c r="BI669" s="254">
        <f t="shared" si="132"/>
        <v>0</v>
      </c>
    </row>
    <row r="670" spans="1:65" ht="12.75" hidden="1" customHeight="1" x14ac:dyDescent="0.25">
      <c r="A670" s="516"/>
      <c r="B670" s="497"/>
      <c r="C670" s="517"/>
      <c r="D670" s="16" t="s">
        <v>346</v>
      </c>
      <c r="E670" s="9" t="s">
        <v>46</v>
      </c>
      <c r="F670" s="125"/>
      <c r="G670" s="121"/>
      <c r="H670" s="121"/>
      <c r="I670" s="116"/>
      <c r="J670" s="117"/>
      <c r="K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AC670" s="54"/>
      <c r="AD670" s="219"/>
      <c r="AE670" s="54"/>
      <c r="AF670" s="82"/>
      <c r="AG670" s="82"/>
      <c r="AH670" s="82"/>
      <c r="AI670" s="82"/>
      <c r="AJ670" s="82"/>
      <c r="AK670" s="82"/>
      <c r="AL670" s="82"/>
      <c r="AM670" s="82"/>
      <c r="AN670" s="82"/>
      <c r="AO670" s="82"/>
      <c r="AP670" s="82"/>
      <c r="AQ670" s="82"/>
      <c r="AR670" s="82"/>
      <c r="AS670" s="82"/>
      <c r="AT670" s="82"/>
      <c r="AU670" s="82"/>
      <c r="AV670" s="82"/>
      <c r="AW670" s="82"/>
      <c r="AX670" s="82"/>
      <c r="AY670" s="82"/>
      <c r="AZ670" s="82"/>
      <c r="BA670" s="82"/>
      <c r="BB670" s="82"/>
      <c r="BC670" s="82"/>
      <c r="BD670" s="82"/>
      <c r="BE670" s="82"/>
      <c r="BH670" s="254">
        <f t="shared" si="131"/>
        <v>0</v>
      </c>
      <c r="BI670" s="254">
        <f t="shared" si="132"/>
        <v>0</v>
      </c>
    </row>
    <row r="671" spans="1:65" ht="12.75" hidden="1" customHeight="1" x14ac:dyDescent="0.25">
      <c r="A671" s="516"/>
      <c r="B671" s="497"/>
      <c r="C671" s="517"/>
      <c r="D671" s="30" t="s">
        <v>347</v>
      </c>
      <c r="E671" s="9" t="s">
        <v>46</v>
      </c>
      <c r="F671" s="125"/>
      <c r="G671" s="121"/>
      <c r="H671" s="121"/>
      <c r="I671" s="116"/>
      <c r="J671" s="117"/>
      <c r="K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AC671" s="54"/>
      <c r="AD671" s="219"/>
      <c r="AE671" s="54"/>
      <c r="AF671" s="82"/>
      <c r="AG671" s="82"/>
      <c r="AH671" s="82"/>
      <c r="AI671" s="82"/>
      <c r="AJ671" s="82"/>
      <c r="AK671" s="82"/>
      <c r="AL671" s="82"/>
      <c r="AM671" s="82"/>
      <c r="AN671" s="82"/>
      <c r="AO671" s="82"/>
      <c r="AP671" s="82"/>
      <c r="AQ671" s="82"/>
      <c r="AR671" s="82"/>
      <c r="AS671" s="82"/>
      <c r="AT671" s="82"/>
      <c r="AU671" s="82"/>
      <c r="AV671" s="82"/>
      <c r="AW671" s="82"/>
      <c r="AX671" s="82"/>
      <c r="AY671" s="82"/>
      <c r="AZ671" s="82"/>
      <c r="BA671" s="82"/>
      <c r="BB671" s="82"/>
      <c r="BC671" s="82"/>
      <c r="BD671" s="82"/>
      <c r="BE671" s="82"/>
      <c r="BH671" s="254">
        <f t="shared" si="131"/>
        <v>0</v>
      </c>
      <c r="BI671" s="254">
        <f t="shared" si="132"/>
        <v>0</v>
      </c>
    </row>
    <row r="672" spans="1:65" ht="12.75" hidden="1" customHeight="1" x14ac:dyDescent="0.25">
      <c r="A672" s="516"/>
      <c r="B672" s="525"/>
      <c r="C672" s="518"/>
      <c r="D672" s="31" t="s">
        <v>348</v>
      </c>
      <c r="E672" s="22" t="s">
        <v>46</v>
      </c>
      <c r="F672" s="143"/>
      <c r="G672" s="144"/>
      <c r="H672" s="144"/>
      <c r="I672" s="116"/>
      <c r="J672" s="117"/>
      <c r="K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AC672" s="54"/>
      <c r="AD672" s="219"/>
      <c r="AE672" s="54"/>
      <c r="AF672" s="89"/>
      <c r="AG672" s="89"/>
      <c r="AH672" s="89"/>
      <c r="AI672" s="89"/>
      <c r="AJ672" s="89"/>
      <c r="AK672" s="89"/>
      <c r="AL672" s="89"/>
      <c r="AM672" s="89"/>
      <c r="AN672" s="89"/>
      <c r="AO672" s="89"/>
      <c r="AP672" s="89"/>
      <c r="AQ672" s="89"/>
      <c r="AR672" s="89"/>
      <c r="AS672" s="89"/>
      <c r="AT672" s="89"/>
      <c r="AU672" s="89"/>
      <c r="AV672" s="89"/>
      <c r="AW672" s="89"/>
      <c r="AX672" s="89"/>
      <c r="AY672" s="89"/>
      <c r="AZ672" s="89"/>
      <c r="BA672" s="89"/>
      <c r="BB672" s="89"/>
      <c r="BC672" s="89"/>
      <c r="BD672" s="89"/>
      <c r="BE672" s="89"/>
      <c r="BH672" s="254">
        <f t="shared" si="131"/>
        <v>0</v>
      </c>
      <c r="BI672" s="254">
        <f t="shared" si="132"/>
        <v>0</v>
      </c>
    </row>
    <row r="673" spans="1:65" ht="18.75" hidden="1" customHeight="1" x14ac:dyDescent="0.25">
      <c r="A673" s="504" t="s">
        <v>17</v>
      </c>
      <c r="B673" s="504"/>
      <c r="C673" s="504"/>
      <c r="D673" s="504"/>
      <c r="E673" s="504"/>
      <c r="F673" s="145"/>
      <c r="G673" s="146"/>
      <c r="H673" s="146"/>
      <c r="I673" s="116"/>
      <c r="J673" s="117"/>
      <c r="K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AC673" s="54"/>
      <c r="AD673" s="219"/>
      <c r="AE673" s="54"/>
      <c r="AF673" s="89"/>
      <c r="AG673" s="89"/>
      <c r="AH673" s="89"/>
      <c r="AI673" s="89"/>
      <c r="AJ673" s="89"/>
      <c r="AK673" s="89"/>
      <c r="AL673" s="89"/>
      <c r="AM673" s="89"/>
      <c r="AN673" s="89"/>
      <c r="AO673" s="89"/>
      <c r="AP673" s="89"/>
      <c r="AQ673" s="89"/>
      <c r="AR673" s="89"/>
      <c r="AS673" s="89"/>
      <c r="AT673" s="89"/>
      <c r="AU673" s="89"/>
      <c r="AV673" s="89"/>
      <c r="AW673" s="89"/>
      <c r="AX673" s="89"/>
      <c r="AY673" s="89"/>
      <c r="AZ673" s="89"/>
      <c r="BA673" s="89"/>
      <c r="BB673" s="89"/>
      <c r="BC673" s="89"/>
      <c r="BD673" s="89"/>
      <c r="BE673" s="89"/>
      <c r="BH673" s="254">
        <f t="shared" si="131"/>
        <v>0</v>
      </c>
      <c r="BI673" s="254">
        <f t="shared" si="132"/>
        <v>0</v>
      </c>
    </row>
    <row r="674" spans="1:65" ht="18.75" hidden="1" customHeight="1" x14ac:dyDescent="0.25">
      <c r="A674" s="16"/>
      <c r="B674" s="10"/>
      <c r="C674" s="16"/>
      <c r="D674" s="16"/>
      <c r="E674" s="10"/>
      <c r="F674" s="108"/>
      <c r="G674" s="116"/>
      <c r="H674" s="116"/>
      <c r="I674" s="116"/>
      <c r="J674" s="117"/>
      <c r="K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AC674" s="54"/>
      <c r="AD674" s="219"/>
      <c r="AE674" s="54"/>
      <c r="AF674" s="89"/>
      <c r="AG674" s="89"/>
      <c r="AH674" s="89"/>
      <c r="AI674" s="89"/>
      <c r="AJ674" s="89"/>
      <c r="AK674" s="89"/>
      <c r="AL674" s="89"/>
      <c r="AM674" s="89"/>
      <c r="AN674" s="89"/>
      <c r="AO674" s="89"/>
      <c r="AP674" s="89"/>
      <c r="AQ674" s="89"/>
      <c r="AR674" s="89"/>
      <c r="AS674" s="89"/>
      <c r="AT674" s="89"/>
      <c r="AU674" s="89"/>
      <c r="AV674" s="89"/>
      <c r="AW674" s="89"/>
      <c r="AX674" s="89"/>
      <c r="AY674" s="89"/>
      <c r="AZ674" s="89"/>
      <c r="BA674" s="89"/>
      <c r="BB674" s="89"/>
      <c r="BC674" s="89"/>
      <c r="BD674" s="89"/>
      <c r="BE674" s="89"/>
      <c r="BH674" s="254">
        <f t="shared" si="131"/>
        <v>0</v>
      </c>
      <c r="BI674" s="254">
        <f t="shared" si="132"/>
        <v>0</v>
      </c>
    </row>
    <row r="675" spans="1:65" ht="18.75" hidden="1" customHeight="1" x14ac:dyDescent="0.25">
      <c r="A675" s="16"/>
      <c r="B675" s="10"/>
      <c r="C675" s="16"/>
      <c r="D675" s="16"/>
      <c r="E675" s="10"/>
      <c r="F675" s="108"/>
      <c r="G675" s="116"/>
      <c r="H675" s="116"/>
      <c r="I675" s="116"/>
      <c r="J675" s="117"/>
      <c r="K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AC675" s="54"/>
      <c r="AD675" s="219"/>
      <c r="AE675" s="54"/>
      <c r="AF675" s="89"/>
      <c r="AG675" s="89"/>
      <c r="AH675" s="89"/>
      <c r="AI675" s="89"/>
      <c r="AJ675" s="89"/>
      <c r="AK675" s="89"/>
      <c r="AL675" s="89"/>
      <c r="AM675" s="89"/>
      <c r="AN675" s="89"/>
      <c r="AO675" s="89"/>
      <c r="AP675" s="89"/>
      <c r="AQ675" s="89"/>
      <c r="AR675" s="89"/>
      <c r="AS675" s="89"/>
      <c r="AT675" s="89"/>
      <c r="AU675" s="89"/>
      <c r="AV675" s="89"/>
      <c r="AW675" s="89"/>
      <c r="AX675" s="89"/>
      <c r="AY675" s="89"/>
      <c r="AZ675" s="89"/>
      <c r="BA675" s="89"/>
      <c r="BB675" s="89"/>
      <c r="BC675" s="89"/>
      <c r="BD675" s="89"/>
      <c r="BE675" s="89"/>
      <c r="BH675" s="254">
        <f t="shared" si="131"/>
        <v>0</v>
      </c>
      <c r="BI675" s="254">
        <f t="shared" si="132"/>
        <v>0</v>
      </c>
    </row>
    <row r="676" spans="1:65" ht="15" hidden="1" customHeight="1" x14ac:dyDescent="0.25">
      <c r="A676" s="17"/>
      <c r="B676" s="15"/>
      <c r="C676" s="16"/>
      <c r="D676" s="16"/>
      <c r="E676" s="17"/>
      <c r="F676" s="111"/>
      <c r="G676" s="112"/>
      <c r="H676" s="112"/>
      <c r="I676" s="112"/>
      <c r="J676" s="113"/>
      <c r="K676" s="113"/>
      <c r="L676" s="113"/>
      <c r="M676" s="113"/>
      <c r="N676" s="113"/>
      <c r="O676" s="113"/>
      <c r="P676" s="113"/>
      <c r="Q676" s="113"/>
      <c r="R676" s="113"/>
      <c r="S676" s="113"/>
      <c r="T676" s="113"/>
      <c r="U676" s="113"/>
      <c r="AC676" s="54"/>
      <c r="AD676" s="219"/>
      <c r="AE676" s="54"/>
      <c r="AF676" s="89"/>
      <c r="AG676" s="89"/>
      <c r="AH676" s="89"/>
      <c r="AI676" s="89"/>
      <c r="AJ676" s="89"/>
      <c r="AK676" s="89"/>
      <c r="AL676" s="89"/>
      <c r="AM676" s="89"/>
      <c r="AN676" s="89"/>
      <c r="AO676" s="89"/>
      <c r="AP676" s="89"/>
      <c r="AQ676" s="89"/>
      <c r="AR676" s="89"/>
      <c r="AS676" s="89"/>
      <c r="AT676" s="89"/>
      <c r="AU676" s="89"/>
      <c r="AV676" s="89"/>
      <c r="AW676" s="89"/>
      <c r="AX676" s="89"/>
      <c r="AY676" s="89"/>
      <c r="AZ676" s="89"/>
      <c r="BA676" s="89"/>
      <c r="BB676" s="89"/>
      <c r="BC676" s="89"/>
      <c r="BD676" s="89"/>
      <c r="BE676" s="89"/>
      <c r="BH676" s="254">
        <f t="shared" si="131"/>
        <v>0</v>
      </c>
      <c r="BI676" s="254">
        <f t="shared" si="132"/>
        <v>0</v>
      </c>
    </row>
    <row r="677" spans="1:65" ht="18.75" hidden="1" customHeight="1" x14ac:dyDescent="0.25">
      <c r="A677" s="23" t="s">
        <v>8</v>
      </c>
      <c r="B677" s="519" t="s">
        <v>349</v>
      </c>
      <c r="C677" s="519"/>
      <c r="D677" s="519"/>
      <c r="E677" s="17"/>
      <c r="F677" s="111"/>
      <c r="G677" s="112"/>
      <c r="H677" s="112"/>
      <c r="I677" s="112"/>
      <c r="J677" s="113"/>
      <c r="K677" s="113"/>
      <c r="L677" s="113"/>
      <c r="M677" s="113"/>
      <c r="N677" s="113"/>
      <c r="O677" s="113"/>
      <c r="P677" s="113"/>
      <c r="Q677" s="113"/>
      <c r="R677" s="113"/>
      <c r="S677" s="113"/>
      <c r="T677" s="113"/>
      <c r="U677" s="113"/>
      <c r="AC677" s="54"/>
      <c r="AD677" s="219"/>
      <c r="AE677" s="54"/>
      <c r="AF677" s="89"/>
      <c r="AG677" s="89"/>
      <c r="AH677" s="89"/>
      <c r="AI677" s="89"/>
      <c r="AJ677" s="89"/>
      <c r="AK677" s="89"/>
      <c r="AL677" s="89"/>
      <c r="AM677" s="89"/>
      <c r="AN677" s="89"/>
      <c r="AO677" s="89"/>
      <c r="AP677" s="89"/>
      <c r="AQ677" s="89"/>
      <c r="AR677" s="89"/>
      <c r="AS677" s="89"/>
      <c r="AT677" s="89"/>
      <c r="AU677" s="89"/>
      <c r="AV677" s="89"/>
      <c r="AW677" s="89"/>
      <c r="AX677" s="89"/>
      <c r="AY677" s="89"/>
      <c r="AZ677" s="89"/>
      <c r="BA677" s="89"/>
      <c r="BB677" s="89"/>
      <c r="BC677" s="89"/>
      <c r="BD677" s="89"/>
      <c r="BE677" s="89"/>
      <c r="BH677" s="254">
        <f t="shared" si="131"/>
        <v>0</v>
      </c>
      <c r="BI677" s="254">
        <f t="shared" si="132"/>
        <v>0</v>
      </c>
    </row>
    <row r="678" spans="1:65" ht="25.5" hidden="1" customHeight="1" x14ac:dyDescent="0.25">
      <c r="A678" s="18" t="s">
        <v>211</v>
      </c>
      <c r="B678" s="520" t="s">
        <v>212</v>
      </c>
      <c r="C678" s="520"/>
      <c r="D678" s="520"/>
      <c r="E678" s="520"/>
      <c r="F678" s="520"/>
      <c r="G678" s="520"/>
      <c r="H678" s="520"/>
      <c r="I678" s="114"/>
      <c r="J678" s="115"/>
      <c r="K678" s="115"/>
      <c r="L678" s="115"/>
      <c r="M678" s="115"/>
      <c r="N678" s="115"/>
      <c r="O678" s="115"/>
      <c r="P678" s="115"/>
      <c r="Q678" s="115"/>
      <c r="R678" s="115"/>
      <c r="S678" s="115"/>
      <c r="T678" s="115"/>
      <c r="U678" s="115"/>
      <c r="AC678" s="54"/>
      <c r="AD678" s="219"/>
      <c r="AE678" s="54"/>
      <c r="AF678" s="89"/>
      <c r="AG678" s="89"/>
      <c r="AH678" s="89"/>
      <c r="AI678" s="89"/>
      <c r="AJ678" s="89"/>
      <c r="AK678" s="89"/>
      <c r="AL678" s="89"/>
      <c r="AM678" s="89"/>
      <c r="AN678" s="89"/>
      <c r="AO678" s="89"/>
      <c r="AP678" s="89"/>
      <c r="AQ678" s="89"/>
      <c r="AR678" s="89"/>
      <c r="AS678" s="89"/>
      <c r="AT678" s="89"/>
      <c r="AU678" s="89"/>
      <c r="AV678" s="89"/>
      <c r="AW678" s="89"/>
      <c r="AX678" s="89"/>
      <c r="AY678" s="89"/>
      <c r="AZ678" s="89"/>
      <c r="BA678" s="89"/>
      <c r="BB678" s="89"/>
      <c r="BC678" s="89"/>
      <c r="BD678" s="89"/>
      <c r="BE678" s="89"/>
      <c r="BH678" s="254">
        <f t="shared" si="131"/>
        <v>0</v>
      </c>
      <c r="BI678" s="254">
        <f t="shared" si="132"/>
        <v>0</v>
      </c>
    </row>
    <row r="679" spans="1:65" ht="15" hidden="1" customHeight="1" x14ac:dyDescent="0.25">
      <c r="A679" s="16"/>
      <c r="B679" s="67" t="s">
        <v>213</v>
      </c>
      <c r="C679" s="505" t="s">
        <v>214</v>
      </c>
      <c r="D679" s="505"/>
      <c r="E679" s="505"/>
      <c r="F679" s="505"/>
      <c r="G679" s="505"/>
      <c r="H679" s="505"/>
      <c r="I679" s="114"/>
      <c r="J679" s="115"/>
      <c r="K679" s="115"/>
      <c r="L679" s="115"/>
      <c r="M679" s="115"/>
      <c r="N679" s="115"/>
      <c r="O679" s="115"/>
      <c r="P679" s="115"/>
      <c r="Q679" s="115"/>
      <c r="R679" s="115"/>
      <c r="S679" s="115"/>
      <c r="T679" s="115"/>
      <c r="U679" s="115"/>
      <c r="AC679" s="54"/>
      <c r="AD679" s="219"/>
      <c r="AE679" s="54"/>
      <c r="AF679" s="89"/>
      <c r="AG679" s="89"/>
      <c r="AH679" s="89"/>
      <c r="AI679" s="89"/>
      <c r="AJ679" s="89"/>
      <c r="AK679" s="89"/>
      <c r="AL679" s="89"/>
      <c r="AM679" s="89"/>
      <c r="AN679" s="89"/>
      <c r="AO679" s="89"/>
      <c r="AP679" s="89"/>
      <c r="AQ679" s="89"/>
      <c r="AR679" s="89"/>
      <c r="AS679" s="89"/>
      <c r="AT679" s="89"/>
      <c r="AU679" s="89"/>
      <c r="AV679" s="89"/>
      <c r="AW679" s="89"/>
      <c r="AX679" s="89"/>
      <c r="AY679" s="89"/>
      <c r="AZ679" s="89"/>
      <c r="BA679" s="89"/>
      <c r="BB679" s="89"/>
      <c r="BC679" s="89"/>
      <c r="BD679" s="89"/>
      <c r="BE679" s="89"/>
      <c r="BH679" s="254">
        <f t="shared" si="131"/>
        <v>0</v>
      </c>
      <c r="BI679" s="254">
        <f t="shared" si="132"/>
        <v>0</v>
      </c>
    </row>
    <row r="680" spans="1:65" ht="21.75" hidden="1" customHeight="1" x14ac:dyDescent="0.25">
      <c r="A680" s="491" t="s">
        <v>12</v>
      </c>
      <c r="B680" s="506" t="s">
        <v>13</v>
      </c>
      <c r="C680" s="506" t="s">
        <v>14</v>
      </c>
      <c r="D680" s="509" t="s">
        <v>15</v>
      </c>
      <c r="E680" s="512" t="s">
        <v>16</v>
      </c>
      <c r="F680" s="129"/>
      <c r="G680" s="494" t="s">
        <v>433</v>
      </c>
      <c r="H680" s="494"/>
      <c r="I680" s="494"/>
      <c r="J680" s="130"/>
      <c r="K680" s="130"/>
      <c r="L680" s="130"/>
      <c r="M680" s="130"/>
      <c r="N680" s="130"/>
      <c r="O680" s="130"/>
      <c r="P680" s="130"/>
      <c r="Q680" s="130"/>
      <c r="R680" s="130"/>
      <c r="S680" s="130"/>
      <c r="T680" s="130"/>
      <c r="U680" s="130"/>
      <c r="AC680" s="54"/>
      <c r="AD680" s="219"/>
      <c r="AE680" s="54"/>
      <c r="AF680" s="89"/>
      <c r="AG680" s="89"/>
      <c r="AH680" s="89"/>
      <c r="AI680" s="89"/>
      <c r="AJ680" s="89"/>
      <c r="AK680" s="89"/>
      <c r="AL680" s="89"/>
      <c r="AM680" s="89"/>
      <c r="AN680" s="89"/>
      <c r="AO680" s="89"/>
      <c r="AP680" s="89"/>
      <c r="AQ680" s="89"/>
      <c r="AR680" s="89"/>
      <c r="AS680" s="89"/>
      <c r="AT680" s="89"/>
      <c r="AU680" s="89"/>
      <c r="AV680" s="89"/>
      <c r="AW680" s="89"/>
      <c r="AX680" s="89"/>
      <c r="AY680" s="89"/>
      <c r="AZ680" s="89"/>
      <c r="BA680" s="89"/>
      <c r="BB680" s="89"/>
      <c r="BC680" s="89"/>
      <c r="BD680" s="89"/>
      <c r="BE680" s="89"/>
      <c r="BH680" s="254">
        <f t="shared" si="131"/>
        <v>0</v>
      </c>
      <c r="BI680" s="254">
        <f t="shared" si="132"/>
        <v>0</v>
      </c>
    </row>
    <row r="681" spans="1:65" ht="27.75" hidden="1" customHeight="1" x14ac:dyDescent="0.25">
      <c r="A681" s="492"/>
      <c r="B681" s="507"/>
      <c r="C681" s="507"/>
      <c r="D681" s="510"/>
      <c r="E681" s="513"/>
      <c r="F681" s="131"/>
      <c r="G681" s="531" t="s">
        <v>441</v>
      </c>
      <c r="H681" s="531"/>
      <c r="I681" s="532"/>
      <c r="J681" s="132"/>
      <c r="K681" s="132"/>
      <c r="L681" s="132"/>
      <c r="M681" s="132"/>
      <c r="N681" s="132"/>
      <c r="O681" s="132"/>
      <c r="P681" s="132"/>
      <c r="Q681" s="132"/>
      <c r="R681" s="132"/>
      <c r="S681" s="132"/>
      <c r="T681" s="132"/>
      <c r="U681" s="132"/>
      <c r="AC681" s="54"/>
      <c r="AD681" s="219"/>
      <c r="AE681" s="54"/>
      <c r="AF681" s="89"/>
      <c r="AG681" s="89"/>
      <c r="AH681" s="89"/>
      <c r="AI681" s="89"/>
      <c r="AJ681" s="89"/>
      <c r="AK681" s="89"/>
      <c r="AL681" s="89"/>
      <c r="AM681" s="89"/>
      <c r="AN681" s="89"/>
      <c r="AO681" s="89"/>
      <c r="AP681" s="89"/>
      <c r="AQ681" s="89"/>
      <c r="AR681" s="89"/>
      <c r="AS681" s="89"/>
      <c r="AT681" s="89"/>
      <c r="AU681" s="89"/>
      <c r="AV681" s="89"/>
      <c r="AW681" s="89"/>
      <c r="AX681" s="89"/>
      <c r="AY681" s="89"/>
      <c r="AZ681" s="89"/>
      <c r="BA681" s="89"/>
      <c r="BB681" s="89"/>
      <c r="BC681" s="89"/>
      <c r="BD681" s="89"/>
      <c r="BE681" s="89"/>
      <c r="BH681" s="254">
        <f t="shared" si="131"/>
        <v>0</v>
      </c>
      <c r="BI681" s="254">
        <f t="shared" si="132"/>
        <v>0</v>
      </c>
    </row>
    <row r="682" spans="1:65" ht="27" hidden="1" customHeight="1" x14ac:dyDescent="0.25">
      <c r="A682" s="492"/>
      <c r="B682" s="507"/>
      <c r="C682" s="507"/>
      <c r="D682" s="510"/>
      <c r="E682" s="513"/>
      <c r="F682" s="131"/>
      <c r="G682" s="495">
        <v>2021</v>
      </c>
      <c r="H682" s="495">
        <v>2022</v>
      </c>
      <c r="I682" s="495">
        <v>2023</v>
      </c>
      <c r="J682" s="133"/>
      <c r="K682" s="133"/>
      <c r="L682" s="133"/>
      <c r="M682" s="133"/>
      <c r="N682" s="133"/>
      <c r="O682" s="133"/>
      <c r="P682" s="133"/>
      <c r="Q682" s="133"/>
      <c r="R682" s="133"/>
      <c r="S682" s="133"/>
      <c r="T682" s="133"/>
      <c r="U682" s="133"/>
      <c r="AC682" s="54"/>
      <c r="AD682" s="219"/>
      <c r="AE682" s="54"/>
      <c r="AF682" s="82"/>
      <c r="AG682" s="82"/>
      <c r="AH682" s="82"/>
      <c r="AI682" s="82"/>
      <c r="AJ682" s="82"/>
      <c r="AK682" s="82"/>
      <c r="AL682" s="82"/>
      <c r="AM682" s="82"/>
      <c r="AN682" s="82"/>
      <c r="AO682" s="82"/>
      <c r="AP682" s="82"/>
      <c r="AQ682" s="82"/>
      <c r="AR682" s="82"/>
      <c r="AS682" s="82"/>
      <c r="AT682" s="82"/>
      <c r="AU682" s="82"/>
      <c r="AV682" s="82"/>
      <c r="AW682" s="82"/>
      <c r="AX682" s="82"/>
      <c r="AY682" s="82"/>
      <c r="AZ682" s="82"/>
      <c r="BA682" s="82"/>
      <c r="BB682" s="82"/>
      <c r="BC682" s="82"/>
      <c r="BD682" s="82"/>
      <c r="BE682" s="82"/>
      <c r="BH682" s="254">
        <f t="shared" si="131"/>
        <v>0</v>
      </c>
      <c r="BI682" s="254">
        <f t="shared" si="132"/>
        <v>0</v>
      </c>
    </row>
    <row r="683" spans="1:65" ht="51" hidden="1" customHeight="1" x14ac:dyDescent="0.25">
      <c r="A683" s="493"/>
      <c r="B683" s="508"/>
      <c r="C683" s="508"/>
      <c r="D683" s="511"/>
      <c r="E683" s="514"/>
      <c r="F683" s="134"/>
      <c r="G683" s="496"/>
      <c r="H683" s="496"/>
      <c r="I683" s="496"/>
      <c r="J683" s="135"/>
      <c r="K683" s="135"/>
      <c r="L683" s="135"/>
      <c r="M683" s="135"/>
      <c r="N683" s="135"/>
      <c r="O683" s="135"/>
      <c r="P683" s="135"/>
      <c r="Q683" s="135"/>
      <c r="R683" s="135"/>
      <c r="S683" s="135"/>
      <c r="T683" s="135"/>
      <c r="U683" s="135"/>
      <c r="AC683" s="54"/>
      <c r="AD683" s="219"/>
      <c r="AE683" s="54"/>
      <c r="AF683" s="82"/>
      <c r="AG683" s="82"/>
      <c r="AH683" s="82"/>
      <c r="AI683" s="82"/>
      <c r="AJ683" s="82"/>
      <c r="AK683" s="82"/>
      <c r="AL683" s="82"/>
      <c r="AM683" s="82"/>
      <c r="AN683" s="82"/>
      <c r="AO683" s="82"/>
      <c r="AP683" s="82"/>
      <c r="AQ683" s="82"/>
      <c r="AR683" s="82"/>
      <c r="AS683" s="82"/>
      <c r="AT683" s="82"/>
      <c r="AU683" s="82"/>
      <c r="AV683" s="82"/>
      <c r="AW683" s="82"/>
      <c r="AX683" s="82"/>
      <c r="AY683" s="82"/>
      <c r="AZ683" s="82"/>
      <c r="BA683" s="82"/>
      <c r="BB683" s="82"/>
      <c r="BC683" s="82"/>
      <c r="BD683" s="82"/>
      <c r="BE683" s="82"/>
      <c r="BH683" s="254">
        <f t="shared" si="131"/>
        <v>0</v>
      </c>
      <c r="BI683" s="254">
        <f t="shared" si="132"/>
        <v>0</v>
      </c>
    </row>
    <row r="684" spans="1:65" s="47" customFormat="1" ht="18.75" hidden="1" customHeight="1" x14ac:dyDescent="0.25">
      <c r="A684" s="516"/>
      <c r="B684" s="497" t="s">
        <v>277</v>
      </c>
      <c r="C684" s="517" t="s">
        <v>350</v>
      </c>
      <c r="D684" s="523" t="s">
        <v>17</v>
      </c>
      <c r="E684" s="524"/>
      <c r="F684" s="145"/>
      <c r="G684" s="146">
        <f>SUM(G685)</f>
        <v>0</v>
      </c>
      <c r="H684" s="146">
        <f>SUM(H685)</f>
        <v>32</v>
      </c>
      <c r="I684" s="116"/>
      <c r="J684" s="117"/>
      <c r="K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Y684" s="6"/>
      <c r="Z684" s="6"/>
      <c r="AA684" s="44"/>
      <c r="AB684" s="44"/>
      <c r="AC684" s="54"/>
      <c r="AD684" s="219"/>
      <c r="AE684" s="54"/>
      <c r="AF684" s="82"/>
      <c r="AG684" s="82"/>
      <c r="AH684" s="82"/>
      <c r="AI684" s="82"/>
      <c r="AJ684" s="82"/>
      <c r="AK684" s="82"/>
      <c r="AL684" s="82"/>
      <c r="AM684" s="82"/>
      <c r="AN684" s="82"/>
      <c r="AO684" s="82"/>
      <c r="AP684" s="82"/>
      <c r="AQ684" s="82"/>
      <c r="AR684" s="82"/>
      <c r="AS684" s="82"/>
      <c r="AT684" s="82"/>
      <c r="AU684" s="82"/>
      <c r="AV684" s="82"/>
      <c r="AW684" s="82"/>
      <c r="AX684" s="82"/>
      <c r="AY684" s="82"/>
      <c r="AZ684" s="82"/>
      <c r="BA684" s="82"/>
      <c r="BB684" s="82"/>
      <c r="BC684" s="82"/>
      <c r="BD684" s="82"/>
      <c r="BE684" s="82"/>
      <c r="BF684" s="44"/>
      <c r="BG684" s="44"/>
      <c r="BH684" s="254">
        <f t="shared" si="131"/>
        <v>0</v>
      </c>
      <c r="BI684" s="254">
        <f t="shared" si="132"/>
        <v>0</v>
      </c>
      <c r="BJ684" s="170"/>
      <c r="BK684" s="169"/>
      <c r="BL684" s="169"/>
      <c r="BM684" s="44"/>
    </row>
    <row r="685" spans="1:65" ht="25.5" hidden="1" customHeight="1" x14ac:dyDescent="0.25">
      <c r="A685" s="516"/>
      <c r="B685" s="497"/>
      <c r="C685" s="517"/>
      <c r="D685" s="14" t="s">
        <v>351</v>
      </c>
      <c r="E685" s="9" t="s">
        <v>129</v>
      </c>
      <c r="F685" s="125"/>
      <c r="G685" s="121"/>
      <c r="H685" s="121">
        <v>32</v>
      </c>
      <c r="I685" s="116"/>
      <c r="J685" s="117"/>
      <c r="K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AC685" s="54"/>
      <c r="AD685" s="219"/>
      <c r="AE685" s="54"/>
      <c r="AF685" s="82"/>
      <c r="AG685" s="82"/>
      <c r="AH685" s="82"/>
      <c r="AI685" s="82"/>
      <c r="AJ685" s="82"/>
      <c r="AK685" s="82"/>
      <c r="AL685" s="82"/>
      <c r="AM685" s="82"/>
      <c r="AN685" s="82"/>
      <c r="AO685" s="82"/>
      <c r="AP685" s="82"/>
      <c r="AQ685" s="82"/>
      <c r="AR685" s="82"/>
      <c r="AS685" s="82"/>
      <c r="AT685" s="82"/>
      <c r="AU685" s="82"/>
      <c r="AV685" s="82"/>
      <c r="AW685" s="82"/>
      <c r="AX685" s="82"/>
      <c r="AY685" s="82"/>
      <c r="AZ685" s="82"/>
      <c r="BA685" s="82"/>
      <c r="BB685" s="82"/>
      <c r="BC685" s="82"/>
      <c r="BD685" s="82"/>
      <c r="BE685" s="82"/>
      <c r="BH685" s="254">
        <f t="shared" si="131"/>
        <v>0</v>
      </c>
      <c r="BI685" s="254">
        <f t="shared" si="132"/>
        <v>0</v>
      </c>
    </row>
    <row r="686" spans="1:65" ht="18.75" hidden="1" customHeight="1" x14ac:dyDescent="0.25">
      <c r="A686" s="516"/>
      <c r="B686" s="497"/>
      <c r="C686" s="517"/>
      <c r="D686" s="523" t="s">
        <v>17</v>
      </c>
      <c r="E686" s="524"/>
      <c r="F686" s="147"/>
      <c r="G686" s="148">
        <f>SUM(G687)</f>
        <v>0</v>
      </c>
      <c r="H686" s="148">
        <f>SUM(H687)</f>
        <v>61</v>
      </c>
      <c r="I686" s="116"/>
      <c r="J686" s="117"/>
      <c r="K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AC686" s="54"/>
      <c r="AD686" s="219"/>
      <c r="AE686" s="54"/>
      <c r="AF686" s="82"/>
      <c r="AG686" s="82"/>
      <c r="AH686" s="82"/>
      <c r="AI686" s="82"/>
      <c r="AJ686" s="82"/>
      <c r="AK686" s="82"/>
      <c r="AL686" s="82"/>
      <c r="AM686" s="82"/>
      <c r="AN686" s="82"/>
      <c r="AO686" s="82"/>
      <c r="AP686" s="82"/>
      <c r="AQ686" s="82"/>
      <c r="AR686" s="82"/>
      <c r="AS686" s="82"/>
      <c r="AT686" s="82"/>
      <c r="AU686" s="82"/>
      <c r="AV686" s="82"/>
      <c r="AW686" s="82"/>
      <c r="AX686" s="82"/>
      <c r="AY686" s="82"/>
      <c r="AZ686" s="82"/>
      <c r="BA686" s="82"/>
      <c r="BB686" s="82"/>
      <c r="BC686" s="82"/>
      <c r="BD686" s="82"/>
      <c r="BE686" s="82"/>
      <c r="BH686" s="254">
        <f t="shared" si="131"/>
        <v>0</v>
      </c>
      <c r="BI686" s="254">
        <f t="shared" si="132"/>
        <v>0</v>
      </c>
    </row>
    <row r="687" spans="1:65" ht="25.5" hidden="1" customHeight="1" x14ac:dyDescent="0.25">
      <c r="A687" s="516"/>
      <c r="B687" s="497"/>
      <c r="C687" s="517"/>
      <c r="D687" s="14" t="s">
        <v>352</v>
      </c>
      <c r="E687" s="9" t="s">
        <v>192</v>
      </c>
      <c r="F687" s="125"/>
      <c r="G687" s="121"/>
      <c r="H687" s="121">
        <v>61</v>
      </c>
      <c r="I687" s="116"/>
      <c r="J687" s="117"/>
      <c r="K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AC687" s="54"/>
      <c r="AD687" s="219"/>
      <c r="AE687" s="54"/>
      <c r="AF687" s="82"/>
      <c r="AG687" s="82"/>
      <c r="AH687" s="82"/>
      <c r="AI687" s="82"/>
      <c r="AJ687" s="82"/>
      <c r="AK687" s="82"/>
      <c r="AL687" s="82"/>
      <c r="AM687" s="82"/>
      <c r="AN687" s="82"/>
      <c r="AO687" s="82"/>
      <c r="AP687" s="82"/>
      <c r="AQ687" s="82"/>
      <c r="AR687" s="82"/>
      <c r="AS687" s="82"/>
      <c r="AT687" s="82"/>
      <c r="AU687" s="82"/>
      <c r="AV687" s="82"/>
      <c r="AW687" s="82"/>
      <c r="AX687" s="82"/>
      <c r="AY687" s="82"/>
      <c r="AZ687" s="82"/>
      <c r="BA687" s="82"/>
      <c r="BB687" s="82"/>
      <c r="BC687" s="82"/>
      <c r="BD687" s="82"/>
      <c r="BE687" s="82"/>
      <c r="BH687" s="254">
        <f t="shared" si="131"/>
        <v>0</v>
      </c>
      <c r="BI687" s="254">
        <f t="shared" si="132"/>
        <v>0</v>
      </c>
    </row>
    <row r="688" spans="1:65" ht="12.75" hidden="1" customHeight="1" x14ac:dyDescent="0.25">
      <c r="A688" s="516"/>
      <c r="B688" s="497"/>
      <c r="C688" s="517"/>
      <c r="D688" s="14" t="s">
        <v>353</v>
      </c>
      <c r="E688" s="9" t="s">
        <v>129</v>
      </c>
      <c r="F688" s="125"/>
      <c r="G688" s="121"/>
      <c r="H688" s="121"/>
      <c r="I688" s="116"/>
      <c r="J688" s="117"/>
      <c r="K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AC688" s="54"/>
      <c r="AD688" s="219"/>
      <c r="AE688" s="54"/>
      <c r="AF688" s="82"/>
      <c r="AG688" s="82"/>
      <c r="AH688" s="82"/>
      <c r="AI688" s="82"/>
      <c r="AJ688" s="82"/>
      <c r="AK688" s="82"/>
      <c r="AL688" s="82"/>
      <c r="AM688" s="82"/>
      <c r="AN688" s="82"/>
      <c r="AO688" s="82"/>
      <c r="AP688" s="82"/>
      <c r="AQ688" s="82"/>
      <c r="AR688" s="82"/>
      <c r="AS688" s="82"/>
      <c r="AT688" s="82"/>
      <c r="AU688" s="82"/>
      <c r="AV688" s="82"/>
      <c r="AW688" s="82"/>
      <c r="AX688" s="82"/>
      <c r="AY688" s="82"/>
      <c r="AZ688" s="82"/>
      <c r="BA688" s="82"/>
      <c r="BB688" s="82"/>
      <c r="BC688" s="82"/>
      <c r="BD688" s="82"/>
      <c r="BE688" s="82"/>
      <c r="BH688" s="254">
        <f t="shared" si="131"/>
        <v>0</v>
      </c>
      <c r="BI688" s="254">
        <f t="shared" si="132"/>
        <v>0</v>
      </c>
    </row>
    <row r="689" spans="1:65" ht="12.75" hidden="1" customHeight="1" x14ac:dyDescent="0.25">
      <c r="A689" s="516"/>
      <c r="B689" s="525"/>
      <c r="C689" s="518"/>
      <c r="D689" s="32" t="s">
        <v>354</v>
      </c>
      <c r="E689" s="22" t="s">
        <v>129</v>
      </c>
      <c r="F689" s="143"/>
      <c r="G689" s="144"/>
      <c r="H689" s="144"/>
      <c r="I689" s="116"/>
      <c r="J689" s="117"/>
      <c r="K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AC689" s="54"/>
      <c r="AD689" s="219"/>
      <c r="AE689" s="54"/>
      <c r="AF689" s="82"/>
      <c r="AG689" s="82"/>
      <c r="AH689" s="82"/>
      <c r="AI689" s="82"/>
      <c r="AJ689" s="82"/>
      <c r="AK689" s="82"/>
      <c r="AL689" s="82"/>
      <c r="AM689" s="82"/>
      <c r="AN689" s="82"/>
      <c r="AO689" s="82"/>
      <c r="AP689" s="82"/>
      <c r="AQ689" s="82"/>
      <c r="AR689" s="82"/>
      <c r="AS689" s="82"/>
      <c r="AT689" s="82"/>
      <c r="AU689" s="82"/>
      <c r="AV689" s="82"/>
      <c r="AW689" s="82"/>
      <c r="AX689" s="82"/>
      <c r="AY689" s="82"/>
      <c r="AZ689" s="82"/>
      <c r="BA689" s="82"/>
      <c r="BB689" s="82"/>
      <c r="BC689" s="82"/>
      <c r="BD689" s="82"/>
      <c r="BE689" s="82"/>
      <c r="BH689" s="254">
        <f t="shared" si="131"/>
        <v>0</v>
      </c>
      <c r="BI689" s="254">
        <f t="shared" si="132"/>
        <v>0</v>
      </c>
    </row>
    <row r="690" spans="1:65" ht="18.75" hidden="1" customHeight="1" x14ac:dyDescent="0.25">
      <c r="A690" s="504" t="s">
        <v>17</v>
      </c>
      <c r="B690" s="504"/>
      <c r="C690" s="504"/>
      <c r="D690" s="504"/>
      <c r="E690" s="504"/>
      <c r="F690" s="145"/>
      <c r="G690" s="146"/>
      <c r="H690" s="146"/>
      <c r="I690" s="116"/>
      <c r="J690" s="117"/>
      <c r="K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AC690" s="54"/>
      <c r="AD690" s="219"/>
      <c r="AE690" s="54"/>
      <c r="AF690" s="82"/>
      <c r="AG690" s="82"/>
      <c r="AH690" s="82"/>
      <c r="AI690" s="82"/>
      <c r="AJ690" s="82"/>
      <c r="AK690" s="82"/>
      <c r="AL690" s="82"/>
      <c r="AM690" s="82"/>
      <c r="AN690" s="82"/>
      <c r="AO690" s="82"/>
      <c r="AP690" s="82"/>
      <c r="AQ690" s="82"/>
      <c r="AR690" s="82"/>
      <c r="AS690" s="82"/>
      <c r="AT690" s="82"/>
      <c r="AU690" s="82"/>
      <c r="AV690" s="82"/>
      <c r="AW690" s="82"/>
      <c r="AX690" s="82"/>
      <c r="AY690" s="82"/>
      <c r="AZ690" s="82"/>
      <c r="BA690" s="82"/>
      <c r="BB690" s="82"/>
      <c r="BC690" s="82"/>
      <c r="BD690" s="82"/>
      <c r="BE690" s="82"/>
      <c r="BH690" s="254">
        <f t="shared" si="131"/>
        <v>0</v>
      </c>
      <c r="BI690" s="254">
        <f t="shared" si="132"/>
        <v>0</v>
      </c>
    </row>
    <row r="691" spans="1:65" ht="18.75" hidden="1" customHeight="1" x14ac:dyDescent="0.25">
      <c r="A691" s="16"/>
      <c r="B691" s="10"/>
      <c r="C691" s="16"/>
      <c r="D691" s="16"/>
      <c r="E691" s="10"/>
      <c r="F691" s="108"/>
      <c r="G691" s="116"/>
      <c r="H691" s="116"/>
      <c r="I691" s="116"/>
      <c r="J691" s="117"/>
      <c r="K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AC691" s="54"/>
      <c r="AD691" s="219"/>
      <c r="AE691" s="54"/>
      <c r="AF691" s="82"/>
      <c r="AG691" s="82"/>
      <c r="AH691" s="82"/>
      <c r="AI691" s="82"/>
      <c r="AJ691" s="82"/>
      <c r="AK691" s="82"/>
      <c r="AL691" s="82"/>
      <c r="AM691" s="82"/>
      <c r="AN691" s="82"/>
      <c r="AO691" s="82"/>
      <c r="AP691" s="82"/>
      <c r="AQ691" s="82"/>
      <c r="AR691" s="82"/>
      <c r="AS691" s="82"/>
      <c r="AT691" s="82"/>
      <c r="AU691" s="82"/>
      <c r="AV691" s="82"/>
      <c r="AW691" s="82"/>
      <c r="AX691" s="82"/>
      <c r="AY691" s="82"/>
      <c r="AZ691" s="82"/>
      <c r="BA691" s="82"/>
      <c r="BB691" s="82"/>
      <c r="BC691" s="82"/>
      <c r="BD691" s="82"/>
      <c r="BE691" s="82"/>
      <c r="BH691" s="254">
        <f t="shared" si="131"/>
        <v>0</v>
      </c>
      <c r="BI691" s="254">
        <f t="shared" si="132"/>
        <v>0</v>
      </c>
    </row>
    <row r="692" spans="1:65" ht="18.75" hidden="1" customHeight="1" x14ac:dyDescent="0.25">
      <c r="A692" s="16"/>
      <c r="B692" s="10"/>
      <c r="C692" s="16"/>
      <c r="D692" s="16"/>
      <c r="E692" s="10"/>
      <c r="F692" s="108"/>
      <c r="G692" s="116"/>
      <c r="H692" s="116"/>
      <c r="I692" s="116"/>
      <c r="J692" s="117"/>
      <c r="K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AC692" s="54"/>
      <c r="AD692" s="219"/>
      <c r="AE692" s="54"/>
      <c r="AF692" s="82"/>
      <c r="AG692" s="82"/>
      <c r="AH692" s="82"/>
      <c r="AI692" s="82"/>
      <c r="AJ692" s="82"/>
      <c r="AK692" s="82"/>
      <c r="AL692" s="82"/>
      <c r="AM692" s="82"/>
      <c r="AN692" s="82"/>
      <c r="AO692" s="82"/>
      <c r="AP692" s="82"/>
      <c r="AQ692" s="82"/>
      <c r="AR692" s="82"/>
      <c r="AS692" s="82"/>
      <c r="AT692" s="82"/>
      <c r="AU692" s="82"/>
      <c r="AV692" s="82"/>
      <c r="AW692" s="82"/>
      <c r="AX692" s="82"/>
      <c r="AY692" s="82"/>
      <c r="AZ692" s="82"/>
      <c r="BA692" s="82"/>
      <c r="BB692" s="82"/>
      <c r="BC692" s="82"/>
      <c r="BD692" s="82"/>
      <c r="BE692" s="82"/>
      <c r="BH692" s="254">
        <f t="shared" si="131"/>
        <v>0</v>
      </c>
      <c r="BI692" s="254">
        <f t="shared" si="132"/>
        <v>0</v>
      </c>
    </row>
    <row r="693" spans="1:65" ht="15" hidden="1" customHeight="1" x14ac:dyDescent="0.25">
      <c r="A693" s="17"/>
      <c r="B693" s="15"/>
      <c r="C693" s="16"/>
      <c r="D693" s="16"/>
      <c r="E693" s="17"/>
      <c r="F693" s="111"/>
      <c r="G693" s="112"/>
      <c r="H693" s="112"/>
      <c r="I693" s="112"/>
      <c r="J693" s="113"/>
      <c r="K693" s="113"/>
      <c r="L693" s="113"/>
      <c r="M693" s="113"/>
      <c r="N693" s="113"/>
      <c r="O693" s="113"/>
      <c r="P693" s="113"/>
      <c r="Q693" s="113"/>
      <c r="R693" s="113"/>
      <c r="S693" s="113"/>
      <c r="T693" s="113"/>
      <c r="U693" s="113"/>
      <c r="AC693" s="54"/>
      <c r="AD693" s="219"/>
      <c r="AE693" s="54"/>
      <c r="AF693" s="82"/>
      <c r="AG693" s="82"/>
      <c r="AH693" s="82"/>
      <c r="AI693" s="82"/>
      <c r="AJ693" s="82"/>
      <c r="AK693" s="82"/>
      <c r="AL693" s="82"/>
      <c r="AM693" s="82"/>
      <c r="AN693" s="82"/>
      <c r="AO693" s="82"/>
      <c r="AP693" s="82"/>
      <c r="AQ693" s="82"/>
      <c r="AR693" s="82"/>
      <c r="AS693" s="82"/>
      <c r="AT693" s="82"/>
      <c r="AU693" s="82"/>
      <c r="AV693" s="82"/>
      <c r="AW693" s="82"/>
      <c r="AX693" s="82"/>
      <c r="AY693" s="82"/>
      <c r="AZ693" s="82"/>
      <c r="BA693" s="82"/>
      <c r="BB693" s="82"/>
      <c r="BC693" s="82"/>
      <c r="BD693" s="82"/>
      <c r="BE693" s="82"/>
      <c r="BH693" s="254">
        <f t="shared" si="131"/>
        <v>0</v>
      </c>
      <c r="BI693" s="254">
        <f t="shared" si="132"/>
        <v>0</v>
      </c>
    </row>
    <row r="694" spans="1:65" ht="18.75" hidden="1" customHeight="1" x14ac:dyDescent="0.25">
      <c r="A694" s="23" t="s">
        <v>8</v>
      </c>
      <c r="B694" s="519" t="s">
        <v>355</v>
      </c>
      <c r="C694" s="519"/>
      <c r="D694" s="519"/>
      <c r="E694" s="17"/>
      <c r="F694" s="111"/>
      <c r="G694" s="112"/>
      <c r="H694" s="112"/>
      <c r="I694" s="112"/>
      <c r="J694" s="113"/>
      <c r="K694" s="113"/>
      <c r="L694" s="113"/>
      <c r="M694" s="113"/>
      <c r="N694" s="113"/>
      <c r="O694" s="113"/>
      <c r="P694" s="113"/>
      <c r="Q694" s="113"/>
      <c r="R694" s="113"/>
      <c r="S694" s="113"/>
      <c r="T694" s="113"/>
      <c r="U694" s="113"/>
      <c r="AC694" s="54"/>
      <c r="AD694" s="219"/>
      <c r="AE694" s="54"/>
      <c r="AF694" s="82"/>
      <c r="AG694" s="82"/>
      <c r="AH694" s="82"/>
      <c r="AI694" s="82"/>
      <c r="AJ694" s="82"/>
      <c r="AK694" s="82"/>
      <c r="AL694" s="82"/>
      <c r="AM694" s="82"/>
      <c r="AN694" s="82"/>
      <c r="AO694" s="82"/>
      <c r="AP694" s="82"/>
      <c r="AQ694" s="82"/>
      <c r="AR694" s="82"/>
      <c r="AS694" s="82"/>
      <c r="AT694" s="82"/>
      <c r="AU694" s="82"/>
      <c r="AV694" s="82"/>
      <c r="AW694" s="82"/>
      <c r="AX694" s="82"/>
      <c r="AY694" s="82"/>
      <c r="AZ694" s="82"/>
      <c r="BA694" s="82"/>
      <c r="BB694" s="82"/>
      <c r="BC694" s="82"/>
      <c r="BD694" s="82"/>
      <c r="BE694" s="82"/>
      <c r="BH694" s="254">
        <f t="shared" si="131"/>
        <v>0</v>
      </c>
      <c r="BI694" s="254">
        <f t="shared" si="132"/>
        <v>0</v>
      </c>
    </row>
    <row r="695" spans="1:65" ht="32.25" hidden="1" customHeight="1" x14ac:dyDescent="0.25">
      <c r="A695" s="18" t="s">
        <v>211</v>
      </c>
      <c r="B695" s="520" t="s">
        <v>212</v>
      </c>
      <c r="C695" s="520"/>
      <c r="D695" s="520"/>
      <c r="E695" s="520"/>
      <c r="F695" s="520"/>
      <c r="G695" s="520"/>
      <c r="H695" s="520"/>
      <c r="I695" s="114"/>
      <c r="J695" s="115"/>
      <c r="K695" s="115"/>
      <c r="L695" s="115"/>
      <c r="M695" s="115"/>
      <c r="N695" s="115"/>
      <c r="O695" s="115"/>
      <c r="P695" s="115"/>
      <c r="Q695" s="115"/>
      <c r="R695" s="115"/>
      <c r="S695" s="115"/>
      <c r="T695" s="115"/>
      <c r="U695" s="115"/>
      <c r="AC695" s="54"/>
      <c r="AD695" s="219"/>
      <c r="AE695" s="54"/>
      <c r="AF695" s="82"/>
      <c r="AG695" s="82"/>
      <c r="AH695" s="82"/>
      <c r="AI695" s="82"/>
      <c r="AJ695" s="82"/>
      <c r="AK695" s="82"/>
      <c r="AL695" s="82"/>
      <c r="AM695" s="82"/>
      <c r="AN695" s="82"/>
      <c r="AO695" s="82"/>
      <c r="AP695" s="82"/>
      <c r="AQ695" s="82"/>
      <c r="AR695" s="82"/>
      <c r="AS695" s="82"/>
      <c r="AT695" s="82"/>
      <c r="AU695" s="82"/>
      <c r="AV695" s="82"/>
      <c r="AW695" s="82"/>
      <c r="AX695" s="82"/>
      <c r="AY695" s="82"/>
      <c r="AZ695" s="82"/>
      <c r="BA695" s="82"/>
      <c r="BB695" s="82"/>
      <c r="BC695" s="82"/>
      <c r="BD695" s="82"/>
      <c r="BE695" s="82"/>
      <c r="BH695" s="254">
        <f t="shared" si="131"/>
        <v>0</v>
      </c>
      <c r="BI695" s="254">
        <f t="shared" si="132"/>
        <v>0</v>
      </c>
    </row>
    <row r="696" spans="1:65" ht="31.5" hidden="1" customHeight="1" x14ac:dyDescent="0.25">
      <c r="A696" s="16"/>
      <c r="B696" s="67" t="s">
        <v>356</v>
      </c>
      <c r="C696" s="505" t="s">
        <v>357</v>
      </c>
      <c r="D696" s="505"/>
      <c r="E696" s="505"/>
      <c r="F696" s="505"/>
      <c r="G696" s="505"/>
      <c r="H696" s="505"/>
      <c r="I696" s="114"/>
      <c r="J696" s="115"/>
      <c r="K696" s="115"/>
      <c r="L696" s="115"/>
      <c r="M696" s="115"/>
      <c r="N696" s="115"/>
      <c r="O696" s="115"/>
      <c r="P696" s="115"/>
      <c r="Q696" s="115"/>
      <c r="R696" s="115"/>
      <c r="S696" s="115"/>
      <c r="T696" s="115"/>
      <c r="U696" s="115"/>
      <c r="AC696" s="54"/>
      <c r="AD696" s="219"/>
      <c r="AE696" s="54"/>
      <c r="AF696" s="82"/>
      <c r="AG696" s="82"/>
      <c r="AH696" s="82"/>
      <c r="AI696" s="82"/>
      <c r="AJ696" s="82"/>
      <c r="AK696" s="82"/>
      <c r="AL696" s="82"/>
      <c r="AM696" s="82"/>
      <c r="AN696" s="82"/>
      <c r="AO696" s="82"/>
      <c r="AP696" s="82"/>
      <c r="AQ696" s="82"/>
      <c r="AR696" s="82"/>
      <c r="AS696" s="82"/>
      <c r="AT696" s="82"/>
      <c r="AU696" s="82"/>
      <c r="AV696" s="82"/>
      <c r="AW696" s="82"/>
      <c r="AX696" s="82"/>
      <c r="AY696" s="82"/>
      <c r="AZ696" s="82"/>
      <c r="BA696" s="82"/>
      <c r="BB696" s="82"/>
      <c r="BC696" s="82"/>
      <c r="BD696" s="82"/>
      <c r="BE696" s="82"/>
      <c r="BH696" s="254">
        <f t="shared" si="131"/>
        <v>0</v>
      </c>
      <c r="BI696" s="254">
        <f t="shared" si="132"/>
        <v>0</v>
      </c>
    </row>
    <row r="697" spans="1:65" ht="21.75" hidden="1" customHeight="1" x14ac:dyDescent="0.25">
      <c r="A697" s="491" t="s">
        <v>12</v>
      </c>
      <c r="B697" s="506" t="s">
        <v>13</v>
      </c>
      <c r="C697" s="506" t="s">
        <v>14</v>
      </c>
      <c r="D697" s="509" t="s">
        <v>15</v>
      </c>
      <c r="E697" s="512" t="s">
        <v>16</v>
      </c>
      <c r="F697" s="129"/>
      <c r="G697" s="494" t="s">
        <v>433</v>
      </c>
      <c r="H697" s="494"/>
      <c r="I697" s="494"/>
      <c r="J697" s="130"/>
      <c r="K697" s="130"/>
      <c r="L697" s="130"/>
      <c r="M697" s="130"/>
      <c r="N697" s="130"/>
      <c r="O697" s="130"/>
      <c r="P697" s="130"/>
      <c r="Q697" s="130"/>
      <c r="R697" s="130"/>
      <c r="S697" s="130"/>
      <c r="T697" s="130"/>
      <c r="U697" s="130"/>
      <c r="AC697" s="54"/>
      <c r="AD697" s="219"/>
      <c r="AE697" s="54"/>
      <c r="AF697" s="82"/>
      <c r="AG697" s="82"/>
      <c r="AH697" s="82"/>
      <c r="AI697" s="82"/>
      <c r="AJ697" s="82"/>
      <c r="AK697" s="82"/>
      <c r="AL697" s="82"/>
      <c r="AM697" s="82"/>
      <c r="AN697" s="82"/>
      <c r="AO697" s="82"/>
      <c r="AP697" s="82"/>
      <c r="AQ697" s="82"/>
      <c r="AR697" s="82"/>
      <c r="AS697" s="82"/>
      <c r="AT697" s="82"/>
      <c r="AU697" s="82"/>
      <c r="AV697" s="82"/>
      <c r="AW697" s="82"/>
      <c r="AX697" s="82"/>
      <c r="AY697" s="82"/>
      <c r="AZ697" s="82"/>
      <c r="BA697" s="82"/>
      <c r="BB697" s="82"/>
      <c r="BC697" s="82"/>
      <c r="BD697" s="82"/>
      <c r="BE697" s="82"/>
      <c r="BH697" s="254">
        <f t="shared" si="131"/>
        <v>0</v>
      </c>
      <c r="BI697" s="254">
        <f t="shared" si="132"/>
        <v>0</v>
      </c>
    </row>
    <row r="698" spans="1:65" ht="27.75" hidden="1" customHeight="1" x14ac:dyDescent="0.25">
      <c r="A698" s="492"/>
      <c r="B698" s="507"/>
      <c r="C698" s="507"/>
      <c r="D698" s="510"/>
      <c r="E698" s="513"/>
      <c r="F698" s="131"/>
      <c r="G698" s="531" t="s">
        <v>441</v>
      </c>
      <c r="H698" s="531"/>
      <c r="I698" s="532"/>
      <c r="J698" s="132"/>
      <c r="K698" s="132"/>
      <c r="L698" s="132"/>
      <c r="M698" s="132"/>
      <c r="N698" s="132"/>
      <c r="O698" s="132"/>
      <c r="P698" s="132"/>
      <c r="Q698" s="132"/>
      <c r="R698" s="132"/>
      <c r="S698" s="132"/>
      <c r="T698" s="132"/>
      <c r="U698" s="132"/>
      <c r="AC698" s="54"/>
      <c r="AD698" s="219"/>
      <c r="AE698" s="54"/>
      <c r="AF698" s="82"/>
      <c r="AG698" s="82"/>
      <c r="AH698" s="82"/>
      <c r="AI698" s="82"/>
      <c r="AJ698" s="82"/>
      <c r="AK698" s="82"/>
      <c r="AL698" s="82"/>
      <c r="AM698" s="82"/>
      <c r="AN698" s="82"/>
      <c r="AO698" s="82"/>
      <c r="AP698" s="82"/>
      <c r="AQ698" s="82"/>
      <c r="AR698" s="82"/>
      <c r="AS698" s="82"/>
      <c r="AT698" s="82"/>
      <c r="AU698" s="82"/>
      <c r="AV698" s="82"/>
      <c r="AW698" s="82"/>
      <c r="AX698" s="82"/>
      <c r="AY698" s="82"/>
      <c r="AZ698" s="82"/>
      <c r="BA698" s="82"/>
      <c r="BB698" s="82"/>
      <c r="BC698" s="82"/>
      <c r="BD698" s="82"/>
      <c r="BE698" s="82"/>
      <c r="BH698" s="254">
        <f t="shared" si="131"/>
        <v>0</v>
      </c>
      <c r="BI698" s="254">
        <f t="shared" si="132"/>
        <v>0</v>
      </c>
    </row>
    <row r="699" spans="1:65" ht="27" hidden="1" customHeight="1" x14ac:dyDescent="0.25">
      <c r="A699" s="492"/>
      <c r="B699" s="507"/>
      <c r="C699" s="507"/>
      <c r="D699" s="510"/>
      <c r="E699" s="513"/>
      <c r="F699" s="131"/>
      <c r="G699" s="495">
        <v>2021</v>
      </c>
      <c r="H699" s="495">
        <v>2022</v>
      </c>
      <c r="I699" s="495">
        <v>2023</v>
      </c>
      <c r="J699" s="133"/>
      <c r="K699" s="133"/>
      <c r="L699" s="133"/>
      <c r="M699" s="133"/>
      <c r="N699" s="133"/>
      <c r="O699" s="133"/>
      <c r="P699" s="133"/>
      <c r="Q699" s="133"/>
      <c r="R699" s="133"/>
      <c r="S699" s="133"/>
      <c r="T699" s="133"/>
      <c r="U699" s="133"/>
      <c r="AC699" s="54"/>
      <c r="AD699" s="219"/>
      <c r="AE699" s="54"/>
      <c r="AF699" s="82"/>
      <c r="AG699" s="82"/>
      <c r="AH699" s="82"/>
      <c r="AI699" s="82"/>
      <c r="AJ699" s="82"/>
      <c r="AK699" s="82"/>
      <c r="AL699" s="82"/>
      <c r="AM699" s="82"/>
      <c r="AN699" s="82"/>
      <c r="AO699" s="82"/>
      <c r="AP699" s="82"/>
      <c r="AQ699" s="82"/>
      <c r="AR699" s="82"/>
      <c r="AS699" s="82"/>
      <c r="AT699" s="82"/>
      <c r="AU699" s="82"/>
      <c r="AV699" s="82"/>
      <c r="AW699" s="82"/>
      <c r="AX699" s="82"/>
      <c r="AY699" s="82"/>
      <c r="AZ699" s="82"/>
      <c r="BA699" s="82"/>
      <c r="BB699" s="82"/>
      <c r="BC699" s="82"/>
      <c r="BD699" s="82"/>
      <c r="BE699" s="82"/>
      <c r="BH699" s="254">
        <f t="shared" si="131"/>
        <v>0</v>
      </c>
      <c r="BI699" s="254">
        <f t="shared" si="132"/>
        <v>0</v>
      </c>
    </row>
    <row r="700" spans="1:65" ht="51" hidden="1" customHeight="1" x14ac:dyDescent="0.25">
      <c r="A700" s="493"/>
      <c r="B700" s="508"/>
      <c r="C700" s="508"/>
      <c r="D700" s="511"/>
      <c r="E700" s="514"/>
      <c r="F700" s="134"/>
      <c r="G700" s="496"/>
      <c r="H700" s="496"/>
      <c r="I700" s="496"/>
      <c r="J700" s="135"/>
      <c r="K700" s="135"/>
      <c r="L700" s="135"/>
      <c r="M700" s="135"/>
      <c r="N700" s="135"/>
      <c r="O700" s="135"/>
      <c r="P700" s="135"/>
      <c r="Q700" s="135"/>
      <c r="R700" s="135"/>
      <c r="S700" s="135"/>
      <c r="T700" s="135"/>
      <c r="U700" s="135"/>
      <c r="AC700" s="54"/>
      <c r="AD700" s="219"/>
      <c r="AE700" s="54"/>
      <c r="AF700" s="82"/>
      <c r="AG700" s="82"/>
      <c r="AH700" s="82"/>
      <c r="AI700" s="82"/>
      <c r="AJ700" s="82"/>
      <c r="AK700" s="82"/>
      <c r="AL700" s="82"/>
      <c r="AM700" s="82"/>
      <c r="AN700" s="82"/>
      <c r="AO700" s="82"/>
      <c r="AP700" s="82"/>
      <c r="AQ700" s="82"/>
      <c r="AR700" s="82"/>
      <c r="AS700" s="82"/>
      <c r="AT700" s="82"/>
      <c r="AU700" s="82"/>
      <c r="AV700" s="82"/>
      <c r="AW700" s="82"/>
      <c r="AX700" s="82"/>
      <c r="AY700" s="82"/>
      <c r="AZ700" s="82"/>
      <c r="BA700" s="82"/>
      <c r="BB700" s="82"/>
      <c r="BC700" s="82"/>
      <c r="BD700" s="82"/>
      <c r="BE700" s="82"/>
      <c r="BH700" s="254">
        <f t="shared" si="131"/>
        <v>0</v>
      </c>
      <c r="BI700" s="254">
        <f t="shared" si="132"/>
        <v>0</v>
      </c>
    </row>
    <row r="701" spans="1:65" s="47" customFormat="1" ht="15" hidden="1" customHeight="1" x14ac:dyDescent="0.25">
      <c r="A701" s="516"/>
      <c r="B701" s="497" t="s">
        <v>358</v>
      </c>
      <c r="C701" s="517" t="s">
        <v>359</v>
      </c>
      <c r="D701" s="523" t="s">
        <v>17</v>
      </c>
      <c r="E701" s="524"/>
      <c r="F701" s="145"/>
      <c r="G701" s="146">
        <f>SUM(G702:G709)</f>
        <v>0</v>
      </c>
      <c r="H701" s="146">
        <f>SUM(H702:H709)</f>
        <v>12</v>
      </c>
      <c r="I701" s="116"/>
      <c r="J701" s="117"/>
      <c r="K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Y701" s="6"/>
      <c r="Z701" s="6"/>
      <c r="AA701" s="44"/>
      <c r="AB701" s="44"/>
      <c r="AC701" s="54"/>
      <c r="AD701" s="219"/>
      <c r="AE701" s="54"/>
      <c r="AF701" s="82"/>
      <c r="AG701" s="82"/>
      <c r="AH701" s="82"/>
      <c r="AI701" s="82"/>
      <c r="AJ701" s="82"/>
      <c r="AK701" s="82"/>
      <c r="AL701" s="82"/>
      <c r="AM701" s="82"/>
      <c r="AN701" s="82"/>
      <c r="AO701" s="82"/>
      <c r="AP701" s="82"/>
      <c r="AQ701" s="82"/>
      <c r="AR701" s="82"/>
      <c r="AS701" s="82"/>
      <c r="AT701" s="82"/>
      <c r="AU701" s="82"/>
      <c r="AV701" s="82"/>
      <c r="AW701" s="82"/>
      <c r="AX701" s="82"/>
      <c r="AY701" s="82"/>
      <c r="AZ701" s="82"/>
      <c r="BA701" s="82"/>
      <c r="BB701" s="82"/>
      <c r="BC701" s="82"/>
      <c r="BD701" s="82"/>
      <c r="BE701" s="82"/>
      <c r="BF701" s="44"/>
      <c r="BG701" s="44"/>
      <c r="BH701" s="254">
        <f t="shared" si="131"/>
        <v>0</v>
      </c>
      <c r="BI701" s="254">
        <f t="shared" si="132"/>
        <v>0</v>
      </c>
      <c r="BJ701" s="170"/>
      <c r="BK701" s="169"/>
      <c r="BL701" s="169"/>
      <c r="BM701" s="44"/>
    </row>
    <row r="702" spans="1:65" ht="24.95" hidden="1" customHeight="1" x14ac:dyDescent="0.25">
      <c r="A702" s="516"/>
      <c r="B702" s="497"/>
      <c r="C702" s="517"/>
      <c r="D702" s="13" t="s">
        <v>360</v>
      </c>
      <c r="E702" s="33" t="s">
        <v>302</v>
      </c>
      <c r="F702" s="149"/>
      <c r="G702" s="121"/>
      <c r="H702" s="121"/>
      <c r="I702" s="116"/>
      <c r="J702" s="117"/>
      <c r="K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AC702" s="54"/>
      <c r="AD702" s="219"/>
      <c r="AE702" s="54"/>
      <c r="AF702" s="82"/>
      <c r="AG702" s="82"/>
      <c r="AH702" s="82"/>
      <c r="AI702" s="82"/>
      <c r="AJ702" s="82"/>
      <c r="AK702" s="82"/>
      <c r="AL702" s="82"/>
      <c r="AM702" s="82"/>
      <c r="AN702" s="82"/>
      <c r="AO702" s="82"/>
      <c r="AP702" s="82"/>
      <c r="AQ702" s="82"/>
      <c r="AR702" s="82"/>
      <c r="AS702" s="82"/>
      <c r="AT702" s="82"/>
      <c r="AU702" s="82"/>
      <c r="AV702" s="82"/>
      <c r="AW702" s="82"/>
      <c r="AX702" s="82"/>
      <c r="AY702" s="82"/>
      <c r="AZ702" s="82"/>
      <c r="BA702" s="82"/>
      <c r="BB702" s="82"/>
      <c r="BC702" s="82"/>
      <c r="BD702" s="82"/>
      <c r="BE702" s="82"/>
      <c r="BH702" s="254">
        <f t="shared" si="131"/>
        <v>0</v>
      </c>
      <c r="BI702" s="254">
        <f t="shared" si="132"/>
        <v>0</v>
      </c>
    </row>
    <row r="703" spans="1:65" ht="30" hidden="1" customHeight="1" x14ac:dyDescent="0.25">
      <c r="A703" s="516"/>
      <c r="B703" s="497"/>
      <c r="C703" s="517"/>
      <c r="D703" s="21" t="s">
        <v>361</v>
      </c>
      <c r="E703" s="9" t="s">
        <v>362</v>
      </c>
      <c r="F703" s="125"/>
      <c r="G703" s="121"/>
      <c r="H703" s="121"/>
      <c r="I703" s="116"/>
      <c r="J703" s="117"/>
      <c r="K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AC703" s="54"/>
      <c r="AD703" s="219"/>
      <c r="AE703" s="54"/>
      <c r="AF703" s="82"/>
      <c r="AG703" s="82"/>
      <c r="AH703" s="82"/>
      <c r="AI703" s="82"/>
      <c r="AJ703" s="82"/>
      <c r="AK703" s="82"/>
      <c r="AL703" s="82"/>
      <c r="AM703" s="82"/>
      <c r="AN703" s="82"/>
      <c r="AO703" s="82"/>
      <c r="AP703" s="82"/>
      <c r="AQ703" s="82"/>
      <c r="AR703" s="82"/>
      <c r="AS703" s="82"/>
      <c r="AT703" s="82"/>
      <c r="AU703" s="82"/>
      <c r="AV703" s="82"/>
      <c r="AW703" s="82"/>
      <c r="AX703" s="82"/>
      <c r="AY703" s="82"/>
      <c r="AZ703" s="82"/>
      <c r="BA703" s="82"/>
      <c r="BB703" s="82"/>
      <c r="BC703" s="82"/>
      <c r="BD703" s="82"/>
      <c r="BE703" s="82"/>
      <c r="BH703" s="254">
        <f t="shared" si="131"/>
        <v>0</v>
      </c>
      <c r="BI703" s="254">
        <f t="shared" si="132"/>
        <v>0</v>
      </c>
    </row>
    <row r="704" spans="1:65" ht="41.25" hidden="1" customHeight="1" x14ac:dyDescent="0.25">
      <c r="A704" s="516"/>
      <c r="B704" s="497"/>
      <c r="C704" s="517"/>
      <c r="D704" s="21" t="s">
        <v>363</v>
      </c>
      <c r="E704" s="9" t="s">
        <v>364</v>
      </c>
      <c r="F704" s="125"/>
      <c r="G704" s="121"/>
      <c r="H704" s="121"/>
      <c r="I704" s="116"/>
      <c r="J704" s="117"/>
      <c r="K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AC704" s="54"/>
      <c r="AD704" s="219"/>
      <c r="AE704" s="54"/>
      <c r="AF704" s="82"/>
      <c r="AG704" s="82"/>
      <c r="AH704" s="82"/>
      <c r="AI704" s="82"/>
      <c r="AJ704" s="82"/>
      <c r="AK704" s="82"/>
      <c r="AL704" s="82"/>
      <c r="AM704" s="82"/>
      <c r="AN704" s="82"/>
      <c r="AO704" s="82"/>
      <c r="AP704" s="82"/>
      <c r="AQ704" s="82"/>
      <c r="AR704" s="82"/>
      <c r="AS704" s="82"/>
      <c r="AT704" s="82"/>
      <c r="AU704" s="82"/>
      <c r="AV704" s="82"/>
      <c r="AW704" s="82"/>
      <c r="AX704" s="82"/>
      <c r="AY704" s="82"/>
      <c r="AZ704" s="82"/>
      <c r="BA704" s="82"/>
      <c r="BB704" s="82"/>
      <c r="BC704" s="82"/>
      <c r="BD704" s="82"/>
      <c r="BE704" s="82"/>
      <c r="BH704" s="254">
        <f t="shared" si="131"/>
        <v>0</v>
      </c>
      <c r="BI704" s="254">
        <f t="shared" si="132"/>
        <v>0</v>
      </c>
    </row>
    <row r="705" spans="1:61" ht="30" hidden="1" customHeight="1" x14ac:dyDescent="0.25">
      <c r="A705" s="516"/>
      <c r="B705" s="497"/>
      <c r="C705" s="517"/>
      <c r="D705" s="21" t="s">
        <v>365</v>
      </c>
      <c r="E705" s="9" t="s">
        <v>302</v>
      </c>
      <c r="F705" s="125"/>
      <c r="G705" s="121"/>
      <c r="H705" s="121"/>
      <c r="I705" s="116"/>
      <c r="J705" s="117"/>
      <c r="K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AC705" s="54"/>
      <c r="AD705" s="219"/>
      <c r="AE705" s="54"/>
      <c r="AF705" s="82"/>
      <c r="AG705" s="82"/>
      <c r="AH705" s="82"/>
      <c r="AI705" s="82"/>
      <c r="AJ705" s="82"/>
      <c r="AK705" s="82"/>
      <c r="AL705" s="82"/>
      <c r="AM705" s="82"/>
      <c r="AN705" s="82"/>
      <c r="AO705" s="82"/>
      <c r="AP705" s="82"/>
      <c r="AQ705" s="82"/>
      <c r="AR705" s="82"/>
      <c r="AS705" s="82"/>
      <c r="AT705" s="82"/>
      <c r="AU705" s="82"/>
      <c r="AV705" s="82"/>
      <c r="AW705" s="82"/>
      <c r="AX705" s="82"/>
      <c r="AY705" s="82"/>
      <c r="AZ705" s="82"/>
      <c r="BA705" s="82"/>
      <c r="BB705" s="82"/>
      <c r="BC705" s="82"/>
      <c r="BD705" s="82"/>
      <c r="BE705" s="82"/>
      <c r="BH705" s="254">
        <f t="shared" si="131"/>
        <v>0</v>
      </c>
      <c r="BI705" s="254">
        <f t="shared" si="132"/>
        <v>0</v>
      </c>
    </row>
    <row r="706" spans="1:61" ht="30" hidden="1" customHeight="1" x14ac:dyDescent="0.25">
      <c r="A706" s="516"/>
      <c r="B706" s="497"/>
      <c r="C706" s="517"/>
      <c r="D706" s="34" t="s">
        <v>366</v>
      </c>
      <c r="E706" s="9" t="s">
        <v>46</v>
      </c>
      <c r="F706" s="125"/>
      <c r="G706" s="121"/>
      <c r="H706" s="121">
        <v>12</v>
      </c>
      <c r="I706" s="116"/>
      <c r="J706" s="117"/>
      <c r="K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AC706" s="54"/>
      <c r="AD706" s="219"/>
      <c r="AE706" s="54"/>
      <c r="AF706" s="82"/>
      <c r="AG706" s="82"/>
      <c r="AH706" s="82"/>
      <c r="AI706" s="82"/>
      <c r="AJ706" s="82"/>
      <c r="AK706" s="82"/>
      <c r="AL706" s="82"/>
      <c r="AM706" s="82"/>
      <c r="AN706" s="82"/>
      <c r="AO706" s="82"/>
      <c r="AP706" s="82"/>
      <c r="AQ706" s="82"/>
      <c r="AR706" s="82"/>
      <c r="AS706" s="82"/>
      <c r="AT706" s="82"/>
      <c r="AU706" s="82"/>
      <c r="AV706" s="82"/>
      <c r="AW706" s="82"/>
      <c r="AX706" s="82"/>
      <c r="AY706" s="82"/>
      <c r="AZ706" s="82"/>
      <c r="BA706" s="82"/>
      <c r="BB706" s="82"/>
      <c r="BC706" s="82"/>
      <c r="BD706" s="82"/>
      <c r="BE706" s="82"/>
      <c r="BH706" s="254">
        <f t="shared" si="131"/>
        <v>0</v>
      </c>
      <c r="BI706" s="254">
        <f t="shared" si="132"/>
        <v>0</v>
      </c>
    </row>
    <row r="707" spans="1:61" ht="30" hidden="1" customHeight="1" x14ac:dyDescent="0.25">
      <c r="A707" s="516"/>
      <c r="B707" s="497"/>
      <c r="C707" s="517"/>
      <c r="D707" s="21" t="s">
        <v>367</v>
      </c>
      <c r="E707" s="9" t="s">
        <v>46</v>
      </c>
      <c r="F707" s="125"/>
      <c r="G707" s="121"/>
      <c r="H707" s="121"/>
      <c r="I707" s="116"/>
      <c r="J707" s="117"/>
      <c r="K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AC707" s="54"/>
      <c r="AD707" s="219"/>
      <c r="AE707" s="54"/>
      <c r="AF707" s="82"/>
      <c r="AG707" s="82"/>
      <c r="AH707" s="82"/>
      <c r="AI707" s="82"/>
      <c r="AJ707" s="82"/>
      <c r="AK707" s="82"/>
      <c r="AL707" s="82"/>
      <c r="AM707" s="82"/>
      <c r="AN707" s="82"/>
      <c r="AO707" s="82"/>
      <c r="AP707" s="82"/>
      <c r="AQ707" s="82"/>
      <c r="AR707" s="82"/>
      <c r="AS707" s="82"/>
      <c r="AT707" s="82"/>
      <c r="AU707" s="82"/>
      <c r="AV707" s="82"/>
      <c r="AW707" s="82"/>
      <c r="AX707" s="82"/>
      <c r="AY707" s="82"/>
      <c r="AZ707" s="82"/>
      <c r="BA707" s="82"/>
      <c r="BB707" s="82"/>
      <c r="BC707" s="82"/>
      <c r="BD707" s="82"/>
      <c r="BE707" s="82"/>
      <c r="BH707" s="254">
        <f t="shared" si="131"/>
        <v>0</v>
      </c>
      <c r="BI707" s="254">
        <f t="shared" si="132"/>
        <v>0</v>
      </c>
    </row>
    <row r="708" spans="1:61" ht="42.75" hidden="1" customHeight="1" x14ac:dyDescent="0.25">
      <c r="A708" s="516"/>
      <c r="B708" s="497"/>
      <c r="C708" s="517"/>
      <c r="D708" s="21" t="s">
        <v>368</v>
      </c>
      <c r="E708" s="9" t="s">
        <v>302</v>
      </c>
      <c r="F708" s="125"/>
      <c r="G708" s="121"/>
      <c r="H708" s="121"/>
      <c r="I708" s="116"/>
      <c r="J708" s="117"/>
      <c r="K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AC708" s="54"/>
      <c r="AD708" s="219"/>
      <c r="AE708" s="54"/>
      <c r="AF708" s="82"/>
      <c r="AG708" s="82"/>
      <c r="AH708" s="82"/>
      <c r="AI708" s="82"/>
      <c r="AJ708" s="82"/>
      <c r="AK708" s="82"/>
      <c r="AL708" s="82"/>
      <c r="AM708" s="82"/>
      <c r="AN708" s="82"/>
      <c r="AO708" s="82"/>
      <c r="AP708" s="82"/>
      <c r="AQ708" s="82"/>
      <c r="AR708" s="82"/>
      <c r="AS708" s="82"/>
      <c r="AT708" s="82"/>
      <c r="AU708" s="82"/>
      <c r="AV708" s="82"/>
      <c r="AW708" s="82"/>
      <c r="AX708" s="82"/>
      <c r="AY708" s="82"/>
      <c r="AZ708" s="82"/>
      <c r="BA708" s="82"/>
      <c r="BB708" s="82"/>
      <c r="BC708" s="82"/>
      <c r="BD708" s="82"/>
      <c r="BE708" s="82"/>
      <c r="BH708" s="254">
        <f t="shared" si="131"/>
        <v>0</v>
      </c>
      <c r="BI708" s="254">
        <f t="shared" si="132"/>
        <v>0</v>
      </c>
    </row>
    <row r="709" spans="1:61" ht="9" hidden="1" customHeight="1" x14ac:dyDescent="0.25">
      <c r="A709" s="516"/>
      <c r="B709" s="525"/>
      <c r="C709" s="518"/>
      <c r="D709" s="21"/>
      <c r="E709" s="22"/>
      <c r="F709" s="143"/>
      <c r="G709" s="144"/>
      <c r="H709" s="144"/>
      <c r="I709" s="116"/>
      <c r="J709" s="117"/>
      <c r="K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AC709" s="54"/>
      <c r="AD709" s="219"/>
      <c r="AE709" s="54"/>
      <c r="AF709" s="82"/>
      <c r="AG709" s="82"/>
      <c r="AH709" s="82"/>
      <c r="AI709" s="82"/>
      <c r="AJ709" s="82"/>
      <c r="AK709" s="82"/>
      <c r="AL709" s="82"/>
      <c r="AM709" s="82"/>
      <c r="AN709" s="82"/>
      <c r="AO709" s="82"/>
      <c r="AP709" s="82"/>
      <c r="AQ709" s="82"/>
      <c r="AR709" s="82"/>
      <c r="AS709" s="82"/>
      <c r="AT709" s="82"/>
      <c r="AU709" s="82"/>
      <c r="AV709" s="82"/>
      <c r="AW709" s="82"/>
      <c r="AX709" s="82"/>
      <c r="AY709" s="82"/>
      <c r="AZ709" s="82"/>
      <c r="BA709" s="82"/>
      <c r="BB709" s="82"/>
      <c r="BC709" s="82"/>
      <c r="BD709" s="82"/>
      <c r="BE709" s="82"/>
      <c r="BH709" s="254">
        <f t="shared" si="131"/>
        <v>0</v>
      </c>
      <c r="BI709" s="254">
        <f t="shared" si="132"/>
        <v>0</v>
      </c>
    </row>
    <row r="710" spans="1:61" ht="25.5" hidden="1" customHeight="1" x14ac:dyDescent="0.25">
      <c r="A710" s="504" t="s">
        <v>17</v>
      </c>
      <c r="B710" s="504"/>
      <c r="C710" s="504"/>
      <c r="D710" s="504"/>
      <c r="E710" s="504"/>
      <c r="F710" s="145"/>
      <c r="G710" s="146"/>
      <c r="H710" s="146"/>
      <c r="I710" s="116"/>
      <c r="J710" s="117"/>
      <c r="K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AC710" s="54"/>
      <c r="AD710" s="219"/>
      <c r="AE710" s="54"/>
      <c r="AF710" s="82"/>
      <c r="AG710" s="82"/>
      <c r="AH710" s="82"/>
      <c r="AI710" s="82"/>
      <c r="AJ710" s="82"/>
      <c r="AK710" s="82"/>
      <c r="AL710" s="82"/>
      <c r="AM710" s="82"/>
      <c r="AN710" s="82"/>
      <c r="AO710" s="82"/>
      <c r="AP710" s="82"/>
      <c r="AQ710" s="82"/>
      <c r="AR710" s="82"/>
      <c r="AS710" s="82"/>
      <c r="AT710" s="82"/>
      <c r="AU710" s="82"/>
      <c r="AV710" s="82"/>
      <c r="AW710" s="82"/>
      <c r="AX710" s="82"/>
      <c r="AY710" s="82"/>
      <c r="AZ710" s="82"/>
      <c r="BA710" s="82"/>
      <c r="BB710" s="82"/>
      <c r="BC710" s="82"/>
      <c r="BD710" s="82"/>
      <c r="BE710" s="82"/>
      <c r="BH710" s="254">
        <f t="shared" si="131"/>
        <v>0</v>
      </c>
      <c r="BI710" s="254">
        <f t="shared" si="132"/>
        <v>0</v>
      </c>
    </row>
    <row r="711" spans="1:61" ht="18.75" hidden="1" customHeight="1" x14ac:dyDescent="0.25">
      <c r="A711" s="16"/>
      <c r="B711" s="10"/>
      <c r="C711" s="16"/>
      <c r="D711" s="16"/>
      <c r="E711" s="17"/>
      <c r="F711" s="111"/>
      <c r="G711" s="112"/>
      <c r="H711" s="112"/>
      <c r="I711" s="112"/>
      <c r="J711" s="113"/>
      <c r="K711" s="113"/>
      <c r="L711" s="113"/>
      <c r="M711" s="113"/>
      <c r="N711" s="113"/>
      <c r="O711" s="113"/>
      <c r="P711" s="113"/>
      <c r="Q711" s="113"/>
      <c r="R711" s="113"/>
      <c r="S711" s="113"/>
      <c r="T711" s="113"/>
      <c r="U711" s="113"/>
      <c r="AC711" s="54"/>
      <c r="AD711" s="219"/>
      <c r="AE711" s="54"/>
      <c r="AF711" s="82"/>
      <c r="AG711" s="82"/>
      <c r="AH711" s="82"/>
      <c r="AI711" s="82"/>
      <c r="AJ711" s="82"/>
      <c r="AK711" s="82"/>
      <c r="AL711" s="82"/>
      <c r="AM711" s="82"/>
      <c r="AN711" s="82"/>
      <c r="AO711" s="82"/>
      <c r="AP711" s="82"/>
      <c r="AQ711" s="82"/>
      <c r="AR711" s="82"/>
      <c r="AS711" s="82"/>
      <c r="AT711" s="82"/>
      <c r="AU711" s="82"/>
      <c r="AV711" s="82"/>
      <c r="AW711" s="82"/>
      <c r="AX711" s="82"/>
      <c r="AY711" s="82"/>
      <c r="AZ711" s="82"/>
      <c r="BA711" s="82"/>
      <c r="BB711" s="82"/>
      <c r="BC711" s="82"/>
      <c r="BD711" s="82"/>
      <c r="BE711" s="82"/>
      <c r="BH711" s="254">
        <f t="shared" si="131"/>
        <v>0</v>
      </c>
      <c r="BI711" s="254">
        <f t="shared" si="132"/>
        <v>0</v>
      </c>
    </row>
    <row r="712" spans="1:61" ht="18.75" hidden="1" customHeight="1" x14ac:dyDescent="0.25">
      <c r="A712" s="16"/>
      <c r="B712" s="10"/>
      <c r="C712" s="16"/>
      <c r="D712" s="16"/>
      <c r="E712" s="17"/>
      <c r="F712" s="111"/>
      <c r="G712" s="112"/>
      <c r="H712" s="112"/>
      <c r="I712" s="112"/>
      <c r="J712" s="113"/>
      <c r="K712" s="113"/>
      <c r="L712" s="113"/>
      <c r="M712" s="113"/>
      <c r="N712" s="113"/>
      <c r="O712" s="113"/>
      <c r="P712" s="113"/>
      <c r="Q712" s="113"/>
      <c r="R712" s="113"/>
      <c r="S712" s="113"/>
      <c r="T712" s="113"/>
      <c r="U712" s="113"/>
      <c r="AC712" s="54"/>
      <c r="AD712" s="219"/>
      <c r="AE712" s="54"/>
      <c r="AF712" s="82"/>
      <c r="AG712" s="82"/>
      <c r="AH712" s="82"/>
      <c r="AI712" s="82"/>
      <c r="AJ712" s="82"/>
      <c r="AK712" s="82"/>
      <c r="AL712" s="82"/>
      <c r="AM712" s="82"/>
      <c r="AN712" s="82"/>
      <c r="AO712" s="82"/>
      <c r="AP712" s="82"/>
      <c r="AQ712" s="82"/>
      <c r="AR712" s="82"/>
      <c r="AS712" s="82"/>
      <c r="AT712" s="82"/>
      <c r="AU712" s="82"/>
      <c r="AV712" s="82"/>
      <c r="AW712" s="82"/>
      <c r="AX712" s="82"/>
      <c r="AY712" s="82"/>
      <c r="AZ712" s="82"/>
      <c r="BA712" s="82"/>
      <c r="BB712" s="82"/>
      <c r="BC712" s="82"/>
      <c r="BD712" s="82"/>
      <c r="BE712" s="82"/>
      <c r="BH712" s="254">
        <f t="shared" si="131"/>
        <v>0</v>
      </c>
      <c r="BI712" s="254">
        <f t="shared" si="132"/>
        <v>0</v>
      </c>
    </row>
    <row r="713" spans="1:61" ht="18.75" hidden="1" customHeight="1" x14ac:dyDescent="0.25">
      <c r="A713" s="16"/>
      <c r="B713" s="10"/>
      <c r="C713" s="16"/>
      <c r="D713" s="16"/>
      <c r="E713" s="17"/>
      <c r="F713" s="111"/>
      <c r="G713" s="112"/>
      <c r="H713" s="112"/>
      <c r="I713" s="112"/>
      <c r="J713" s="113"/>
      <c r="K713" s="113"/>
      <c r="L713" s="113"/>
      <c r="M713" s="113"/>
      <c r="N713" s="113"/>
      <c r="O713" s="113"/>
      <c r="P713" s="113"/>
      <c r="Q713" s="113"/>
      <c r="R713" s="113"/>
      <c r="S713" s="113"/>
      <c r="T713" s="113"/>
      <c r="U713" s="113"/>
      <c r="AC713" s="54"/>
      <c r="AD713" s="219"/>
      <c r="AE713" s="54"/>
      <c r="AF713" s="82"/>
      <c r="AG713" s="82"/>
      <c r="AH713" s="82"/>
      <c r="AI713" s="82"/>
      <c r="AJ713" s="82"/>
      <c r="AK713" s="82"/>
      <c r="AL713" s="82"/>
      <c r="AM713" s="82"/>
      <c r="AN713" s="82"/>
      <c r="AO713" s="82"/>
      <c r="AP713" s="82"/>
      <c r="AQ713" s="82"/>
      <c r="AR713" s="82"/>
      <c r="AS713" s="82"/>
      <c r="AT713" s="82"/>
      <c r="AU713" s="82"/>
      <c r="AV713" s="82"/>
      <c r="AW713" s="82"/>
      <c r="AX713" s="82"/>
      <c r="AY713" s="82"/>
      <c r="AZ713" s="82"/>
      <c r="BA713" s="82"/>
      <c r="BB713" s="82"/>
      <c r="BC713" s="82"/>
      <c r="BD713" s="82"/>
      <c r="BE713" s="82"/>
      <c r="BH713" s="254">
        <f t="shared" si="131"/>
        <v>0</v>
      </c>
      <c r="BI713" s="254">
        <f t="shared" si="132"/>
        <v>0</v>
      </c>
    </row>
    <row r="714" spans="1:61" ht="18.75" hidden="1" customHeight="1" x14ac:dyDescent="0.25">
      <c r="A714" s="16"/>
      <c r="B714" s="10"/>
      <c r="C714" s="16"/>
      <c r="D714" s="16"/>
      <c r="E714" s="17"/>
      <c r="F714" s="111"/>
      <c r="G714" s="112"/>
      <c r="H714" s="112"/>
      <c r="I714" s="112"/>
      <c r="J714" s="113"/>
      <c r="K714" s="113"/>
      <c r="L714" s="113"/>
      <c r="M714" s="113"/>
      <c r="N714" s="113"/>
      <c r="O714" s="113"/>
      <c r="P714" s="113"/>
      <c r="Q714" s="113"/>
      <c r="R714" s="113"/>
      <c r="S714" s="113"/>
      <c r="T714" s="113"/>
      <c r="U714" s="113"/>
      <c r="AC714" s="54"/>
      <c r="AD714" s="219"/>
      <c r="AE714" s="54"/>
      <c r="AF714" s="82"/>
      <c r="AG714" s="82"/>
      <c r="AH714" s="82"/>
      <c r="AI714" s="82"/>
      <c r="AJ714" s="82"/>
      <c r="AK714" s="82"/>
      <c r="AL714" s="82"/>
      <c r="AM714" s="82"/>
      <c r="AN714" s="82"/>
      <c r="AO714" s="82"/>
      <c r="AP714" s="82"/>
      <c r="AQ714" s="82"/>
      <c r="AR714" s="82"/>
      <c r="AS714" s="82"/>
      <c r="AT714" s="82"/>
      <c r="AU714" s="82"/>
      <c r="AV714" s="82"/>
      <c r="AW714" s="82"/>
      <c r="AX714" s="82"/>
      <c r="AY714" s="82"/>
      <c r="AZ714" s="82"/>
      <c r="BA714" s="82"/>
      <c r="BB714" s="82"/>
      <c r="BC714" s="82"/>
      <c r="BD714" s="82"/>
      <c r="BE714" s="82"/>
      <c r="BH714" s="254">
        <f t="shared" si="131"/>
        <v>0</v>
      </c>
      <c r="BI714" s="254">
        <f t="shared" si="132"/>
        <v>0</v>
      </c>
    </row>
    <row r="715" spans="1:61" ht="18.75" hidden="1" customHeight="1" x14ac:dyDescent="0.25">
      <c r="A715" s="16"/>
      <c r="B715" s="10"/>
      <c r="C715" s="16"/>
      <c r="D715" s="16"/>
      <c r="E715" s="17"/>
      <c r="F715" s="111"/>
      <c r="G715" s="112"/>
      <c r="H715" s="112"/>
      <c r="I715" s="112"/>
      <c r="J715" s="113"/>
      <c r="K715" s="113"/>
      <c r="L715" s="113"/>
      <c r="M715" s="113"/>
      <c r="N715" s="113"/>
      <c r="O715" s="113"/>
      <c r="P715" s="113"/>
      <c r="Q715" s="113"/>
      <c r="R715" s="113"/>
      <c r="S715" s="113"/>
      <c r="T715" s="113"/>
      <c r="U715" s="113"/>
      <c r="AC715" s="54"/>
      <c r="AD715" s="219"/>
      <c r="AE715" s="54"/>
      <c r="AF715" s="82"/>
      <c r="AG715" s="82"/>
      <c r="AH715" s="82"/>
      <c r="AI715" s="82"/>
      <c r="AJ715" s="82"/>
      <c r="AK715" s="82"/>
      <c r="AL715" s="82"/>
      <c r="AM715" s="82"/>
      <c r="AN715" s="82"/>
      <c r="AO715" s="82"/>
      <c r="AP715" s="82"/>
      <c r="AQ715" s="82"/>
      <c r="AR715" s="82"/>
      <c r="AS715" s="82"/>
      <c r="AT715" s="82"/>
      <c r="AU715" s="82"/>
      <c r="AV715" s="82"/>
      <c r="AW715" s="82"/>
      <c r="AX715" s="82"/>
      <c r="AY715" s="82"/>
      <c r="AZ715" s="82"/>
      <c r="BA715" s="82"/>
      <c r="BB715" s="82"/>
      <c r="BC715" s="82"/>
      <c r="BD715" s="82"/>
      <c r="BE715" s="82"/>
      <c r="BH715" s="254">
        <f t="shared" si="131"/>
        <v>0</v>
      </c>
      <c r="BI715" s="254">
        <f t="shared" si="132"/>
        <v>0</v>
      </c>
    </row>
    <row r="716" spans="1:61" ht="18.75" hidden="1" customHeight="1" x14ac:dyDescent="0.25">
      <c r="A716" s="16"/>
      <c r="B716" s="10"/>
      <c r="C716" s="16"/>
      <c r="D716" s="16"/>
      <c r="E716" s="17"/>
      <c r="F716" s="111"/>
      <c r="G716" s="112"/>
      <c r="H716" s="112"/>
      <c r="I716" s="112"/>
      <c r="J716" s="113"/>
      <c r="K716" s="113"/>
      <c r="L716" s="113"/>
      <c r="M716" s="113"/>
      <c r="N716" s="113"/>
      <c r="O716" s="113"/>
      <c r="P716" s="113"/>
      <c r="Q716" s="113"/>
      <c r="R716" s="113"/>
      <c r="S716" s="113"/>
      <c r="T716" s="113"/>
      <c r="U716" s="113"/>
      <c r="AC716" s="54"/>
      <c r="AD716" s="219"/>
      <c r="AE716" s="54"/>
      <c r="AF716" s="82"/>
      <c r="AG716" s="82"/>
      <c r="AH716" s="82"/>
      <c r="AI716" s="82"/>
      <c r="AJ716" s="82"/>
      <c r="AK716" s="82"/>
      <c r="AL716" s="82"/>
      <c r="AM716" s="82"/>
      <c r="AN716" s="82"/>
      <c r="AO716" s="82"/>
      <c r="AP716" s="82"/>
      <c r="AQ716" s="82"/>
      <c r="AR716" s="82"/>
      <c r="AS716" s="82"/>
      <c r="AT716" s="82"/>
      <c r="AU716" s="82"/>
      <c r="AV716" s="82"/>
      <c r="AW716" s="82"/>
      <c r="AX716" s="82"/>
      <c r="AY716" s="82"/>
      <c r="AZ716" s="82"/>
      <c r="BA716" s="82"/>
      <c r="BB716" s="82"/>
      <c r="BC716" s="82"/>
      <c r="BD716" s="82"/>
      <c r="BE716" s="82"/>
      <c r="BH716" s="254">
        <f t="shared" si="131"/>
        <v>0</v>
      </c>
      <c r="BI716" s="254">
        <f t="shared" si="132"/>
        <v>0</v>
      </c>
    </row>
    <row r="717" spans="1:61" ht="18.75" hidden="1" customHeight="1" x14ac:dyDescent="0.25">
      <c r="A717" s="16"/>
      <c r="B717" s="10"/>
      <c r="C717" s="16"/>
      <c r="D717" s="16"/>
      <c r="E717" s="17"/>
      <c r="F717" s="111"/>
      <c r="G717" s="112"/>
      <c r="H717" s="112"/>
      <c r="I717" s="112"/>
      <c r="J717" s="113"/>
      <c r="K717" s="113"/>
      <c r="L717" s="113"/>
      <c r="M717" s="113"/>
      <c r="N717" s="113"/>
      <c r="O717" s="113"/>
      <c r="P717" s="113"/>
      <c r="Q717" s="113"/>
      <c r="R717" s="113"/>
      <c r="S717" s="113"/>
      <c r="T717" s="113"/>
      <c r="U717" s="113"/>
      <c r="AC717" s="54"/>
      <c r="AD717" s="219"/>
      <c r="AE717" s="54"/>
      <c r="AF717" s="82"/>
      <c r="AG717" s="82"/>
      <c r="AH717" s="82"/>
      <c r="AI717" s="82"/>
      <c r="AJ717" s="82"/>
      <c r="AK717" s="82"/>
      <c r="AL717" s="82"/>
      <c r="AM717" s="82"/>
      <c r="AN717" s="82"/>
      <c r="AO717" s="82"/>
      <c r="AP717" s="82"/>
      <c r="AQ717" s="82"/>
      <c r="AR717" s="82"/>
      <c r="AS717" s="82"/>
      <c r="AT717" s="82"/>
      <c r="AU717" s="82"/>
      <c r="AV717" s="82"/>
      <c r="AW717" s="82"/>
      <c r="AX717" s="82"/>
      <c r="AY717" s="82"/>
      <c r="AZ717" s="82"/>
      <c r="BA717" s="82"/>
      <c r="BB717" s="82"/>
      <c r="BC717" s="82"/>
      <c r="BD717" s="82"/>
      <c r="BE717" s="82"/>
      <c r="BH717" s="254">
        <f t="shared" si="131"/>
        <v>0</v>
      </c>
      <c r="BI717" s="254">
        <f t="shared" si="132"/>
        <v>0</v>
      </c>
    </row>
    <row r="718" spans="1:61" ht="18.75" hidden="1" customHeight="1" x14ac:dyDescent="0.25">
      <c r="A718" s="16"/>
      <c r="B718" s="15"/>
      <c r="C718" s="16"/>
      <c r="D718" s="16"/>
      <c r="E718" s="17"/>
      <c r="F718" s="111"/>
      <c r="G718" s="112"/>
      <c r="H718" s="112"/>
      <c r="I718" s="112"/>
      <c r="J718" s="113"/>
      <c r="K718" s="113"/>
      <c r="L718" s="113"/>
      <c r="M718" s="113"/>
      <c r="N718" s="113"/>
      <c r="O718" s="113"/>
      <c r="P718" s="113"/>
      <c r="Q718" s="113"/>
      <c r="R718" s="113"/>
      <c r="S718" s="113"/>
      <c r="T718" s="113"/>
      <c r="U718" s="113"/>
      <c r="AC718" s="54"/>
      <c r="AD718" s="219"/>
      <c r="AE718" s="54"/>
      <c r="AF718" s="82"/>
      <c r="AG718" s="82"/>
      <c r="AH718" s="82"/>
      <c r="AI718" s="82"/>
      <c r="AJ718" s="82"/>
      <c r="AK718" s="82"/>
      <c r="AL718" s="82"/>
      <c r="AM718" s="82"/>
      <c r="AN718" s="82"/>
      <c r="AO718" s="82"/>
      <c r="AP718" s="82"/>
      <c r="AQ718" s="82"/>
      <c r="AR718" s="82"/>
      <c r="AS718" s="82"/>
      <c r="AT718" s="82"/>
      <c r="AU718" s="82"/>
      <c r="AV718" s="82"/>
      <c r="AW718" s="82"/>
      <c r="AX718" s="82"/>
      <c r="AY718" s="82"/>
      <c r="AZ718" s="82"/>
      <c r="BA718" s="82"/>
      <c r="BB718" s="82"/>
      <c r="BC718" s="82"/>
      <c r="BD718" s="82"/>
      <c r="BE718" s="82"/>
      <c r="BH718" s="254">
        <f t="shared" si="131"/>
        <v>0</v>
      </c>
      <c r="BI718" s="254">
        <f t="shared" si="132"/>
        <v>0</v>
      </c>
    </row>
    <row r="719" spans="1:61" ht="15" hidden="1" customHeight="1" x14ac:dyDescent="0.25">
      <c r="A719" s="18" t="s">
        <v>9</v>
      </c>
      <c r="B719" s="520" t="s">
        <v>10</v>
      </c>
      <c r="C719" s="520"/>
      <c r="D719" s="520"/>
      <c r="E719" s="520"/>
      <c r="F719" s="520"/>
      <c r="G719" s="520"/>
      <c r="H719" s="520"/>
      <c r="I719" s="114"/>
      <c r="J719" s="115"/>
      <c r="K719" s="115"/>
      <c r="L719" s="115"/>
      <c r="M719" s="115"/>
      <c r="N719" s="115"/>
      <c r="O719" s="115"/>
      <c r="P719" s="115"/>
      <c r="Q719" s="115"/>
      <c r="R719" s="115"/>
      <c r="S719" s="115"/>
      <c r="T719" s="115"/>
      <c r="U719" s="115"/>
      <c r="AC719" s="54"/>
      <c r="AD719" s="219"/>
      <c r="AE719" s="54"/>
      <c r="AF719" s="82"/>
      <c r="AG719" s="82"/>
      <c r="AH719" s="82"/>
      <c r="AI719" s="82"/>
      <c r="AJ719" s="82"/>
      <c r="AK719" s="82"/>
      <c r="AL719" s="82"/>
      <c r="AM719" s="82"/>
      <c r="AN719" s="82"/>
      <c r="AO719" s="82"/>
      <c r="AP719" s="82"/>
      <c r="AQ719" s="82"/>
      <c r="AR719" s="82"/>
      <c r="AS719" s="82"/>
      <c r="AT719" s="82"/>
      <c r="AU719" s="82"/>
      <c r="AV719" s="82"/>
      <c r="AW719" s="82"/>
      <c r="AX719" s="82"/>
      <c r="AY719" s="82"/>
      <c r="AZ719" s="82"/>
      <c r="BA719" s="82"/>
      <c r="BB719" s="82"/>
      <c r="BC719" s="82"/>
      <c r="BD719" s="82"/>
      <c r="BE719" s="82"/>
      <c r="BH719" s="254">
        <f t="shared" si="131"/>
        <v>0</v>
      </c>
      <c r="BI719" s="254">
        <f t="shared" si="132"/>
        <v>0</v>
      </c>
    </row>
    <row r="720" spans="1:61" ht="15" hidden="1" customHeight="1" x14ac:dyDescent="0.25">
      <c r="A720" s="16"/>
      <c r="B720" s="67" t="s">
        <v>217</v>
      </c>
      <c r="C720" s="549" t="s">
        <v>218</v>
      </c>
      <c r="D720" s="549"/>
      <c r="E720" s="549"/>
      <c r="F720" s="549"/>
      <c r="G720" s="549"/>
      <c r="H720" s="549"/>
      <c r="I720" s="114"/>
      <c r="J720" s="115"/>
      <c r="K720" s="115"/>
      <c r="L720" s="115"/>
      <c r="M720" s="115"/>
      <c r="N720" s="115"/>
      <c r="O720" s="115"/>
      <c r="P720" s="115"/>
      <c r="Q720" s="115"/>
      <c r="R720" s="115"/>
      <c r="S720" s="115"/>
      <c r="T720" s="115"/>
      <c r="U720" s="115"/>
      <c r="AC720" s="54"/>
      <c r="AD720" s="219"/>
      <c r="AE720" s="54"/>
      <c r="AF720" s="82"/>
      <c r="AG720" s="82"/>
      <c r="AH720" s="82"/>
      <c r="AI720" s="82"/>
      <c r="AJ720" s="82"/>
      <c r="AK720" s="82"/>
      <c r="AL720" s="82"/>
      <c r="AM720" s="82"/>
      <c r="AN720" s="82"/>
      <c r="AO720" s="82"/>
      <c r="AP720" s="82"/>
      <c r="AQ720" s="82"/>
      <c r="AR720" s="82"/>
      <c r="AS720" s="82"/>
      <c r="AT720" s="82"/>
      <c r="AU720" s="82"/>
      <c r="AV720" s="82"/>
      <c r="AW720" s="82"/>
      <c r="AX720" s="82"/>
      <c r="AY720" s="82"/>
      <c r="AZ720" s="82"/>
      <c r="BA720" s="82"/>
      <c r="BB720" s="82"/>
      <c r="BC720" s="82"/>
      <c r="BD720" s="82"/>
      <c r="BE720" s="82"/>
      <c r="BH720" s="254">
        <f t="shared" si="131"/>
        <v>0</v>
      </c>
      <c r="BI720" s="254">
        <f t="shared" si="132"/>
        <v>0</v>
      </c>
    </row>
    <row r="721" spans="1:65" ht="21.75" hidden="1" customHeight="1" x14ac:dyDescent="0.25">
      <c r="A721" s="491" t="s">
        <v>12</v>
      </c>
      <c r="B721" s="506" t="s">
        <v>13</v>
      </c>
      <c r="C721" s="506" t="s">
        <v>14</v>
      </c>
      <c r="D721" s="509" t="s">
        <v>15</v>
      </c>
      <c r="E721" s="512" t="s">
        <v>16</v>
      </c>
      <c r="F721" s="129"/>
      <c r="G721" s="494" t="s">
        <v>433</v>
      </c>
      <c r="H721" s="494"/>
      <c r="I721" s="494"/>
      <c r="J721" s="130"/>
      <c r="K721" s="130"/>
      <c r="L721" s="130"/>
      <c r="M721" s="130"/>
      <c r="N721" s="130"/>
      <c r="O721" s="130"/>
      <c r="P721" s="130"/>
      <c r="Q721" s="130"/>
      <c r="R721" s="130"/>
      <c r="S721" s="130"/>
      <c r="T721" s="130"/>
      <c r="U721" s="130"/>
      <c r="AC721" s="54"/>
      <c r="AD721" s="219"/>
      <c r="AE721" s="54"/>
      <c r="AF721" s="82"/>
      <c r="AG721" s="82"/>
      <c r="AH721" s="82"/>
      <c r="AI721" s="82"/>
      <c r="AJ721" s="82"/>
      <c r="AK721" s="82"/>
      <c r="AL721" s="82"/>
      <c r="AM721" s="82"/>
      <c r="AN721" s="82"/>
      <c r="AO721" s="82"/>
      <c r="AP721" s="82"/>
      <c r="AQ721" s="82"/>
      <c r="AR721" s="82"/>
      <c r="AS721" s="82"/>
      <c r="AT721" s="82"/>
      <c r="AU721" s="82"/>
      <c r="AV721" s="82"/>
      <c r="AW721" s="82"/>
      <c r="AX721" s="82"/>
      <c r="AY721" s="82"/>
      <c r="AZ721" s="82"/>
      <c r="BA721" s="82"/>
      <c r="BB721" s="82"/>
      <c r="BC721" s="82"/>
      <c r="BD721" s="82"/>
      <c r="BE721" s="82"/>
      <c r="BH721" s="254">
        <f t="shared" si="131"/>
        <v>0</v>
      </c>
      <c r="BI721" s="254">
        <f t="shared" si="132"/>
        <v>0</v>
      </c>
    </row>
    <row r="722" spans="1:65" ht="39" hidden="1" customHeight="1" x14ac:dyDescent="0.25">
      <c r="A722" s="492"/>
      <c r="B722" s="507"/>
      <c r="C722" s="507"/>
      <c r="D722" s="510"/>
      <c r="E722" s="513"/>
      <c r="F722" s="131"/>
      <c r="G722" s="531" t="s">
        <v>441</v>
      </c>
      <c r="H722" s="531"/>
      <c r="I722" s="532"/>
      <c r="J722" s="132"/>
      <c r="K722" s="132"/>
      <c r="L722" s="132"/>
      <c r="M722" s="132"/>
      <c r="N722" s="132"/>
      <c r="O722" s="132"/>
      <c r="P722" s="132"/>
      <c r="Q722" s="132"/>
      <c r="R722" s="132"/>
      <c r="S722" s="132"/>
      <c r="T722" s="132"/>
      <c r="U722" s="132"/>
      <c r="AC722" s="54"/>
      <c r="AD722" s="219"/>
      <c r="AE722" s="54"/>
      <c r="AF722" s="82"/>
      <c r="AG722" s="82"/>
      <c r="AH722" s="82"/>
      <c r="AI722" s="82"/>
      <c r="AJ722" s="82"/>
      <c r="AK722" s="82"/>
      <c r="AL722" s="82"/>
      <c r="AM722" s="82"/>
      <c r="AN722" s="82"/>
      <c r="AO722" s="82"/>
      <c r="AP722" s="82"/>
      <c r="AQ722" s="82"/>
      <c r="AR722" s="82"/>
      <c r="AS722" s="82"/>
      <c r="AT722" s="82"/>
      <c r="AU722" s="82"/>
      <c r="AV722" s="82"/>
      <c r="AW722" s="82"/>
      <c r="AX722" s="82"/>
      <c r="AY722" s="82"/>
      <c r="AZ722" s="82"/>
      <c r="BA722" s="82"/>
      <c r="BB722" s="82"/>
      <c r="BC722" s="82"/>
      <c r="BD722" s="82"/>
      <c r="BE722" s="82"/>
      <c r="BH722" s="254">
        <f t="shared" ref="BH722:BH785" si="133">+BK722-AE722</f>
        <v>0</v>
      </c>
      <c r="BI722" s="254">
        <f t="shared" ref="BI722:BI785" si="134">+BL722-AD722</f>
        <v>0</v>
      </c>
    </row>
    <row r="723" spans="1:65" ht="27" hidden="1" customHeight="1" x14ac:dyDescent="0.25">
      <c r="A723" s="492"/>
      <c r="B723" s="507"/>
      <c r="C723" s="507"/>
      <c r="D723" s="510"/>
      <c r="E723" s="513"/>
      <c r="F723" s="131"/>
      <c r="G723" s="495">
        <v>2021</v>
      </c>
      <c r="H723" s="495">
        <v>2022</v>
      </c>
      <c r="I723" s="495">
        <v>2023</v>
      </c>
      <c r="J723" s="133"/>
      <c r="K723" s="133"/>
      <c r="L723" s="133"/>
      <c r="M723" s="133"/>
      <c r="N723" s="133"/>
      <c r="O723" s="133"/>
      <c r="P723" s="133"/>
      <c r="Q723" s="133"/>
      <c r="R723" s="133"/>
      <c r="S723" s="133"/>
      <c r="T723" s="133"/>
      <c r="U723" s="133"/>
      <c r="AC723" s="54"/>
      <c r="AD723" s="219"/>
      <c r="AE723" s="54"/>
      <c r="AF723" s="82"/>
      <c r="AG723" s="82"/>
      <c r="AH723" s="82"/>
      <c r="AI723" s="82"/>
      <c r="AJ723" s="82"/>
      <c r="AK723" s="82"/>
      <c r="AL723" s="82"/>
      <c r="AM723" s="82"/>
      <c r="AN723" s="82"/>
      <c r="AO723" s="82"/>
      <c r="AP723" s="82"/>
      <c r="AQ723" s="82"/>
      <c r="AR723" s="82"/>
      <c r="AS723" s="82"/>
      <c r="AT723" s="82"/>
      <c r="AU723" s="82"/>
      <c r="AV723" s="82"/>
      <c r="AW723" s="82"/>
      <c r="AX723" s="82"/>
      <c r="AY723" s="82"/>
      <c r="AZ723" s="82"/>
      <c r="BA723" s="82"/>
      <c r="BB723" s="82"/>
      <c r="BC723" s="82"/>
      <c r="BD723" s="82"/>
      <c r="BE723" s="82"/>
      <c r="BH723" s="254">
        <f t="shared" si="133"/>
        <v>0</v>
      </c>
      <c r="BI723" s="254">
        <f t="shared" si="134"/>
        <v>0</v>
      </c>
    </row>
    <row r="724" spans="1:65" ht="51.75" hidden="1" customHeight="1" x14ac:dyDescent="0.25">
      <c r="A724" s="493"/>
      <c r="B724" s="508"/>
      <c r="C724" s="508"/>
      <c r="D724" s="511"/>
      <c r="E724" s="514"/>
      <c r="F724" s="134"/>
      <c r="G724" s="496"/>
      <c r="H724" s="496"/>
      <c r="I724" s="496"/>
      <c r="J724" s="135"/>
      <c r="K724" s="135"/>
      <c r="L724" s="135"/>
      <c r="M724" s="135"/>
      <c r="N724" s="135"/>
      <c r="O724" s="135"/>
      <c r="P724" s="135"/>
      <c r="Q724" s="135"/>
      <c r="R724" s="135"/>
      <c r="S724" s="135"/>
      <c r="T724" s="135"/>
      <c r="U724" s="135"/>
      <c r="AC724" s="54"/>
      <c r="AD724" s="219"/>
      <c r="AE724" s="54"/>
      <c r="AF724" s="82"/>
      <c r="AG724" s="82"/>
      <c r="AH724" s="82"/>
      <c r="AI724" s="82"/>
      <c r="AJ724" s="82"/>
      <c r="AK724" s="82"/>
      <c r="AL724" s="82"/>
      <c r="AM724" s="82"/>
      <c r="AN724" s="82"/>
      <c r="AO724" s="82"/>
      <c r="AP724" s="82"/>
      <c r="AQ724" s="82"/>
      <c r="AR724" s="82"/>
      <c r="AS724" s="82"/>
      <c r="AT724" s="82"/>
      <c r="AU724" s="82"/>
      <c r="AV724" s="82"/>
      <c r="AW724" s="82"/>
      <c r="AX724" s="82"/>
      <c r="AY724" s="82"/>
      <c r="AZ724" s="82"/>
      <c r="BA724" s="82"/>
      <c r="BB724" s="82"/>
      <c r="BC724" s="82"/>
      <c r="BD724" s="82"/>
      <c r="BE724" s="82"/>
      <c r="BH724" s="254">
        <f t="shared" si="133"/>
        <v>0</v>
      </c>
      <c r="BI724" s="254">
        <f t="shared" si="134"/>
        <v>0</v>
      </c>
    </row>
    <row r="725" spans="1:65" ht="42.75" hidden="1" customHeight="1" x14ac:dyDescent="0.25">
      <c r="A725" s="516">
        <v>9002</v>
      </c>
      <c r="B725" s="497" t="s">
        <v>277</v>
      </c>
      <c r="C725" s="35" t="s">
        <v>369</v>
      </c>
      <c r="D725" s="13" t="s">
        <v>370</v>
      </c>
      <c r="E725" s="9" t="s">
        <v>46</v>
      </c>
      <c r="F725" s="125"/>
      <c r="G725" s="121"/>
      <c r="H725" s="121">
        <v>4</v>
      </c>
      <c r="I725" s="116"/>
      <c r="J725" s="117"/>
      <c r="K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AC725" s="54"/>
      <c r="AD725" s="219"/>
      <c r="AE725" s="54"/>
      <c r="AF725" s="82"/>
      <c r="AG725" s="82"/>
      <c r="AH725" s="82"/>
      <c r="AI725" s="82"/>
      <c r="AJ725" s="82"/>
      <c r="AK725" s="82"/>
      <c r="AL725" s="82"/>
      <c r="AM725" s="82"/>
      <c r="AN725" s="82"/>
      <c r="AO725" s="82"/>
      <c r="AP725" s="82"/>
      <c r="AQ725" s="82"/>
      <c r="AR725" s="82"/>
      <c r="AS725" s="82"/>
      <c r="AT725" s="82"/>
      <c r="AU725" s="82"/>
      <c r="AV725" s="82"/>
      <c r="AW725" s="82"/>
      <c r="AX725" s="82"/>
      <c r="AY725" s="82"/>
      <c r="AZ725" s="82"/>
      <c r="BA725" s="82"/>
      <c r="BB725" s="82"/>
      <c r="BC725" s="82"/>
      <c r="BD725" s="82"/>
      <c r="BE725" s="82"/>
      <c r="BH725" s="254">
        <f t="shared" si="133"/>
        <v>0</v>
      </c>
      <c r="BI725" s="254">
        <f t="shared" si="134"/>
        <v>0</v>
      </c>
    </row>
    <row r="726" spans="1:65" ht="19.5" hidden="1" customHeight="1" x14ac:dyDescent="0.25">
      <c r="A726" s="516"/>
      <c r="B726" s="497"/>
      <c r="C726" s="35" t="s">
        <v>242</v>
      </c>
      <c r="D726" s="13" t="s">
        <v>243</v>
      </c>
      <c r="E726" s="9" t="s">
        <v>244</v>
      </c>
      <c r="F726" s="125"/>
      <c r="G726" s="121"/>
      <c r="H726" s="121">
        <v>12</v>
      </c>
      <c r="I726" s="116"/>
      <c r="J726" s="117"/>
      <c r="K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AC726" s="54"/>
      <c r="AD726" s="219"/>
      <c r="AE726" s="54"/>
      <c r="AF726" s="82"/>
      <c r="AG726" s="82"/>
      <c r="AH726" s="82"/>
      <c r="AI726" s="82"/>
      <c r="AJ726" s="82"/>
      <c r="AK726" s="82"/>
      <c r="AL726" s="82"/>
      <c r="AM726" s="82"/>
      <c r="AN726" s="82"/>
      <c r="AO726" s="82"/>
      <c r="AP726" s="82"/>
      <c r="AQ726" s="82"/>
      <c r="AR726" s="82"/>
      <c r="AS726" s="82"/>
      <c r="AT726" s="82"/>
      <c r="AU726" s="82"/>
      <c r="AV726" s="82"/>
      <c r="AW726" s="82"/>
      <c r="AX726" s="82"/>
      <c r="AY726" s="82"/>
      <c r="AZ726" s="82"/>
      <c r="BA726" s="82"/>
      <c r="BB726" s="82"/>
      <c r="BC726" s="82"/>
      <c r="BD726" s="82"/>
      <c r="BE726" s="82"/>
      <c r="BH726" s="254">
        <f t="shared" si="133"/>
        <v>0</v>
      </c>
      <c r="BI726" s="254">
        <f t="shared" si="134"/>
        <v>0</v>
      </c>
    </row>
    <row r="727" spans="1:65" ht="32.25" hidden="1" customHeight="1" x14ac:dyDescent="0.25">
      <c r="A727" s="516"/>
      <c r="B727" s="497"/>
      <c r="C727" s="27" t="s">
        <v>221</v>
      </c>
      <c r="D727" s="13" t="s">
        <v>222</v>
      </c>
      <c r="E727" s="9" t="s">
        <v>46</v>
      </c>
      <c r="F727" s="125"/>
      <c r="G727" s="121"/>
      <c r="H727" s="121">
        <v>12</v>
      </c>
      <c r="I727" s="116"/>
      <c r="J727" s="117"/>
      <c r="K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AC727" s="54"/>
      <c r="AD727" s="219"/>
      <c r="AE727" s="54"/>
      <c r="AF727" s="82"/>
      <c r="AG727" s="82"/>
      <c r="AH727" s="82"/>
      <c r="AI727" s="82"/>
      <c r="AJ727" s="82"/>
      <c r="AK727" s="82"/>
      <c r="AL727" s="82"/>
      <c r="AM727" s="82"/>
      <c r="AN727" s="82"/>
      <c r="AO727" s="82"/>
      <c r="AP727" s="82"/>
      <c r="AQ727" s="82"/>
      <c r="AR727" s="82"/>
      <c r="AS727" s="82"/>
      <c r="AT727" s="82"/>
      <c r="AU727" s="82"/>
      <c r="AV727" s="82"/>
      <c r="AW727" s="82"/>
      <c r="AX727" s="82"/>
      <c r="AY727" s="82"/>
      <c r="AZ727" s="82"/>
      <c r="BA727" s="82"/>
      <c r="BB727" s="82"/>
      <c r="BC727" s="82"/>
      <c r="BD727" s="82"/>
      <c r="BE727" s="82"/>
      <c r="BH727" s="254">
        <f t="shared" si="133"/>
        <v>0</v>
      </c>
      <c r="BI727" s="254">
        <f t="shared" si="134"/>
        <v>0</v>
      </c>
    </row>
    <row r="728" spans="1:65" ht="27.75" hidden="1" customHeight="1" x14ac:dyDescent="0.25">
      <c r="A728" s="516"/>
      <c r="B728" s="497"/>
      <c r="C728" s="35" t="s">
        <v>371</v>
      </c>
      <c r="D728" s="13" t="s">
        <v>372</v>
      </c>
      <c r="E728" s="9" t="s">
        <v>144</v>
      </c>
      <c r="F728" s="125"/>
      <c r="G728" s="125"/>
      <c r="H728" s="125">
        <v>350000</v>
      </c>
      <c r="I728" s="108"/>
      <c r="J728" s="109"/>
      <c r="K728" s="109"/>
      <c r="L728" s="109"/>
      <c r="M728" s="109"/>
      <c r="N728" s="109"/>
      <c r="O728" s="109"/>
      <c r="P728" s="109"/>
      <c r="Q728" s="109"/>
      <c r="R728" s="109"/>
      <c r="S728" s="109"/>
      <c r="T728" s="109"/>
      <c r="U728" s="109"/>
      <c r="AC728" s="54"/>
      <c r="AD728" s="219"/>
      <c r="AE728" s="54"/>
      <c r="AF728" s="82"/>
      <c r="AG728" s="82"/>
      <c r="AH728" s="82"/>
      <c r="AI728" s="82"/>
      <c r="AJ728" s="82"/>
      <c r="AK728" s="82"/>
      <c r="AL728" s="82"/>
      <c r="AM728" s="82"/>
      <c r="AN728" s="82"/>
      <c r="AO728" s="82"/>
      <c r="AP728" s="82"/>
      <c r="AQ728" s="82"/>
      <c r="AR728" s="82"/>
      <c r="AS728" s="82"/>
      <c r="AT728" s="82"/>
      <c r="AU728" s="82"/>
      <c r="AV728" s="82"/>
      <c r="AW728" s="82"/>
      <c r="AX728" s="82"/>
      <c r="AY728" s="82"/>
      <c r="AZ728" s="82"/>
      <c r="BA728" s="82"/>
      <c r="BB728" s="82"/>
      <c r="BC728" s="82"/>
      <c r="BD728" s="82"/>
      <c r="BE728" s="82"/>
      <c r="BH728" s="254">
        <f t="shared" si="133"/>
        <v>0</v>
      </c>
      <c r="BI728" s="254">
        <f t="shared" si="134"/>
        <v>0</v>
      </c>
    </row>
    <row r="729" spans="1:65" ht="55.5" hidden="1" customHeight="1" x14ac:dyDescent="0.25">
      <c r="A729" s="516"/>
      <c r="B729" s="497"/>
      <c r="C729" s="35" t="s">
        <v>373</v>
      </c>
      <c r="D729" s="13" t="s">
        <v>374</v>
      </c>
      <c r="E729" s="9" t="s">
        <v>144</v>
      </c>
      <c r="F729" s="125"/>
      <c r="G729" s="125"/>
      <c r="H729" s="125">
        <v>90000</v>
      </c>
      <c r="I729" s="108"/>
      <c r="J729" s="109"/>
      <c r="K729" s="109"/>
      <c r="L729" s="109"/>
      <c r="M729" s="109"/>
      <c r="N729" s="109"/>
      <c r="O729" s="109"/>
      <c r="P729" s="109"/>
      <c r="Q729" s="109"/>
      <c r="R729" s="109"/>
      <c r="S729" s="109"/>
      <c r="T729" s="109"/>
      <c r="U729" s="109"/>
      <c r="AC729" s="54"/>
      <c r="AD729" s="219"/>
      <c r="AE729" s="54"/>
      <c r="AF729" s="82"/>
      <c r="AG729" s="82"/>
      <c r="AH729" s="82"/>
      <c r="AI729" s="82"/>
      <c r="AJ729" s="82"/>
      <c r="AK729" s="82"/>
      <c r="AL729" s="82"/>
      <c r="AM729" s="82"/>
      <c r="AN729" s="82"/>
      <c r="AO729" s="82"/>
      <c r="AP729" s="82"/>
      <c r="AQ729" s="82"/>
      <c r="AR729" s="82"/>
      <c r="AS729" s="82"/>
      <c r="AT729" s="82"/>
      <c r="AU729" s="82"/>
      <c r="AV729" s="82"/>
      <c r="AW729" s="82"/>
      <c r="AX729" s="82"/>
      <c r="AY729" s="82"/>
      <c r="AZ729" s="82"/>
      <c r="BA729" s="82"/>
      <c r="BB729" s="82"/>
      <c r="BC729" s="82"/>
      <c r="BD729" s="82"/>
      <c r="BE729" s="82"/>
      <c r="BH729" s="254">
        <f t="shared" si="133"/>
        <v>0</v>
      </c>
      <c r="BI729" s="254">
        <f t="shared" si="134"/>
        <v>0</v>
      </c>
    </row>
    <row r="730" spans="1:65" s="47" customFormat="1" ht="15" hidden="1" customHeight="1" x14ac:dyDescent="0.25">
      <c r="A730" s="516"/>
      <c r="B730" s="497"/>
      <c r="C730" s="517" t="s">
        <v>375</v>
      </c>
      <c r="D730" s="523" t="s">
        <v>17</v>
      </c>
      <c r="E730" s="548"/>
      <c r="F730" s="150"/>
      <c r="G730" s="148"/>
      <c r="H730" s="148">
        <v>8</v>
      </c>
      <c r="I730" s="116"/>
      <c r="J730" s="117"/>
      <c r="K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Y730" s="6"/>
      <c r="Z730" s="6"/>
      <c r="AA730" s="44"/>
      <c r="AB730" s="44"/>
      <c r="AC730" s="54"/>
      <c r="AD730" s="219"/>
      <c r="AE730" s="54"/>
      <c r="AF730" s="82"/>
      <c r="AG730" s="82"/>
      <c r="AH730" s="82"/>
      <c r="AI730" s="82"/>
      <c r="AJ730" s="82"/>
      <c r="AK730" s="82"/>
      <c r="AL730" s="82"/>
      <c r="AM730" s="82"/>
      <c r="AN730" s="82"/>
      <c r="AO730" s="82"/>
      <c r="AP730" s="82"/>
      <c r="AQ730" s="82"/>
      <c r="AR730" s="82"/>
      <c r="AS730" s="82"/>
      <c r="AT730" s="82"/>
      <c r="AU730" s="82"/>
      <c r="AV730" s="82"/>
      <c r="AW730" s="82"/>
      <c r="AX730" s="82"/>
      <c r="AY730" s="82"/>
      <c r="AZ730" s="82"/>
      <c r="BA730" s="82"/>
      <c r="BB730" s="82"/>
      <c r="BC730" s="82"/>
      <c r="BD730" s="82"/>
      <c r="BE730" s="82"/>
      <c r="BF730" s="44"/>
      <c r="BG730" s="44"/>
      <c r="BH730" s="254">
        <f t="shared" si="133"/>
        <v>0</v>
      </c>
      <c r="BI730" s="254">
        <f t="shared" si="134"/>
        <v>0</v>
      </c>
      <c r="BJ730" s="170"/>
      <c r="BK730" s="169"/>
      <c r="BL730" s="169"/>
      <c r="BM730" s="44"/>
    </row>
    <row r="731" spans="1:65" ht="78" hidden="1" customHeight="1" x14ac:dyDescent="0.25">
      <c r="A731" s="516"/>
      <c r="B731" s="497"/>
      <c r="C731" s="517"/>
      <c r="D731" s="13" t="s">
        <v>376</v>
      </c>
      <c r="E731" s="9" t="s">
        <v>46</v>
      </c>
      <c r="F731" s="125"/>
      <c r="G731" s="121"/>
      <c r="H731" s="121">
        <v>4</v>
      </c>
      <c r="I731" s="116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AC731" s="81"/>
      <c r="AD731" s="263"/>
      <c r="AE731" s="81"/>
      <c r="AF731" s="192"/>
      <c r="AG731" s="192"/>
      <c r="AH731" s="192"/>
      <c r="AI731" s="192"/>
      <c r="AJ731" s="192"/>
      <c r="AK731" s="192"/>
      <c r="AL731" s="192"/>
      <c r="AM731" s="192"/>
      <c r="AN731" s="192"/>
      <c r="AO731" s="192"/>
      <c r="AP731" s="192"/>
      <c r="AQ731" s="192"/>
      <c r="AR731" s="192"/>
      <c r="AS731" s="192"/>
      <c r="AT731" s="192"/>
      <c r="AU731" s="192"/>
      <c r="AV731" s="192"/>
      <c r="AW731" s="192"/>
      <c r="AX731" s="192"/>
      <c r="AY731" s="192"/>
      <c r="AZ731" s="192"/>
      <c r="BA731" s="192"/>
      <c r="BB731" s="192"/>
      <c r="BC731" s="192"/>
      <c r="BD731" s="192"/>
      <c r="BE731" s="192"/>
      <c r="BH731" s="254">
        <f t="shared" si="133"/>
        <v>0</v>
      </c>
      <c r="BI731" s="254">
        <f t="shared" si="134"/>
        <v>0</v>
      </c>
    </row>
    <row r="732" spans="1:65" ht="75" hidden="1" customHeight="1" x14ac:dyDescent="0.25">
      <c r="A732" s="516"/>
      <c r="B732" s="497"/>
      <c r="C732" s="517"/>
      <c r="D732" s="13" t="s">
        <v>377</v>
      </c>
      <c r="E732" s="9" t="s">
        <v>46</v>
      </c>
      <c r="F732" s="125"/>
      <c r="G732" s="121"/>
      <c r="H732" s="121">
        <v>3</v>
      </c>
      <c r="I732" s="116"/>
      <c r="J732" s="117"/>
      <c r="K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AC732" s="81"/>
      <c r="AD732" s="263"/>
      <c r="AE732" s="81"/>
      <c r="AF732" s="192"/>
      <c r="AG732" s="192"/>
      <c r="AH732" s="192"/>
      <c r="AI732" s="192"/>
      <c r="AJ732" s="192"/>
      <c r="AK732" s="192"/>
      <c r="AL732" s="192"/>
      <c r="AM732" s="192"/>
      <c r="AN732" s="192"/>
      <c r="AO732" s="192"/>
      <c r="AP732" s="192"/>
      <c r="AQ732" s="192"/>
      <c r="AR732" s="192"/>
      <c r="AS732" s="192"/>
      <c r="AT732" s="192"/>
      <c r="AU732" s="192"/>
      <c r="AV732" s="192"/>
      <c r="AW732" s="192"/>
      <c r="AX732" s="192"/>
      <c r="AY732" s="192"/>
      <c r="AZ732" s="192"/>
      <c r="BA732" s="192"/>
      <c r="BB732" s="192"/>
      <c r="BC732" s="192"/>
      <c r="BD732" s="192"/>
      <c r="BE732" s="192"/>
      <c r="BH732" s="254">
        <f t="shared" si="133"/>
        <v>0</v>
      </c>
      <c r="BI732" s="254">
        <f t="shared" si="134"/>
        <v>0</v>
      </c>
    </row>
    <row r="733" spans="1:65" ht="56.25" hidden="1" customHeight="1" x14ac:dyDescent="0.25">
      <c r="A733" s="516"/>
      <c r="B733" s="497"/>
      <c r="C733" s="517"/>
      <c r="D733" s="13" t="s">
        <v>378</v>
      </c>
      <c r="E733" s="9" t="s">
        <v>46</v>
      </c>
      <c r="F733" s="125"/>
      <c r="G733" s="121"/>
      <c r="H733" s="121">
        <v>1</v>
      </c>
      <c r="I733" s="116"/>
      <c r="J733" s="117"/>
      <c r="K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AF733" s="82"/>
      <c r="AG733" s="82"/>
      <c r="AH733" s="220"/>
      <c r="AI733" s="220"/>
      <c r="AJ733" s="220"/>
      <c r="AK733" s="220"/>
      <c r="AL733" s="220"/>
      <c r="AM733" s="220"/>
      <c r="AN733" s="220"/>
      <c r="AO733" s="220"/>
      <c r="AP733" s="220"/>
      <c r="AQ733" s="220"/>
      <c r="AR733" s="220"/>
      <c r="AS733" s="220"/>
      <c r="AT733" s="220"/>
      <c r="AU733" s="220"/>
      <c r="AV733" s="220"/>
      <c r="AW733" s="220"/>
      <c r="AX733" s="220"/>
      <c r="AY733" s="220"/>
      <c r="AZ733" s="220"/>
      <c r="BA733" s="220"/>
      <c r="BB733" s="220"/>
      <c r="BC733" s="220"/>
      <c r="BD733" s="220"/>
      <c r="BE733" s="220"/>
      <c r="BH733" s="254">
        <f t="shared" si="133"/>
        <v>0</v>
      </c>
      <c r="BI733" s="254">
        <f t="shared" si="134"/>
        <v>0</v>
      </c>
    </row>
    <row r="734" spans="1:65" ht="18.75" hidden="1" customHeight="1" x14ac:dyDescent="0.25">
      <c r="A734" s="504" t="s">
        <v>17</v>
      </c>
      <c r="B734" s="504"/>
      <c r="C734" s="504"/>
      <c r="D734" s="504"/>
      <c r="E734" s="504"/>
      <c r="F734" s="145"/>
      <c r="G734" s="145"/>
      <c r="H734" s="145"/>
      <c r="I734" s="108"/>
      <c r="J734" s="109"/>
      <c r="K734" s="109"/>
      <c r="L734" s="109"/>
      <c r="M734" s="109"/>
      <c r="N734" s="109"/>
      <c r="O734" s="109"/>
      <c r="P734" s="109"/>
      <c r="Q734" s="109"/>
      <c r="R734" s="109"/>
      <c r="S734" s="109"/>
      <c r="T734" s="109"/>
      <c r="U734" s="109"/>
      <c r="AF734" s="82"/>
      <c r="AG734" s="82"/>
      <c r="AH734" s="220"/>
      <c r="AI734" s="220"/>
      <c r="AJ734" s="220"/>
      <c r="AK734" s="220"/>
      <c r="AL734" s="220"/>
      <c r="AM734" s="220"/>
      <c r="AN734" s="220"/>
      <c r="AO734" s="220"/>
      <c r="AP734" s="220"/>
      <c r="AQ734" s="220"/>
      <c r="AR734" s="220"/>
      <c r="AS734" s="220"/>
      <c r="AT734" s="220"/>
      <c r="AU734" s="220"/>
      <c r="AV734" s="220"/>
      <c r="AW734" s="220"/>
      <c r="AX734" s="220"/>
      <c r="AY734" s="220"/>
      <c r="AZ734" s="220"/>
      <c r="BA734" s="220"/>
      <c r="BB734" s="220"/>
      <c r="BC734" s="220"/>
      <c r="BD734" s="220"/>
      <c r="BE734" s="220"/>
      <c r="BH734" s="254">
        <f t="shared" si="133"/>
        <v>0</v>
      </c>
      <c r="BI734" s="254">
        <f t="shared" si="134"/>
        <v>0</v>
      </c>
    </row>
    <row r="735" spans="1:65" ht="30" hidden="1" customHeight="1" x14ac:dyDescent="0.25">
      <c r="A735" s="17"/>
      <c r="B735" s="15"/>
      <c r="C735" s="16"/>
      <c r="D735" s="16"/>
      <c r="E735" s="17"/>
      <c r="F735" s="111"/>
      <c r="G735" s="112"/>
      <c r="H735" s="112"/>
      <c r="I735" s="112"/>
      <c r="J735" s="113"/>
      <c r="K735" s="113"/>
      <c r="L735" s="113"/>
      <c r="M735" s="113"/>
      <c r="N735" s="113"/>
      <c r="O735" s="113"/>
      <c r="P735" s="113"/>
      <c r="Q735" s="113"/>
      <c r="R735" s="113"/>
      <c r="S735" s="113"/>
      <c r="T735" s="113"/>
      <c r="U735" s="113"/>
      <c r="AC735" s="54"/>
      <c r="AD735" s="219"/>
      <c r="AE735" s="54"/>
      <c r="AF735" s="256"/>
      <c r="AG735" s="256"/>
      <c r="AH735" s="256"/>
      <c r="AI735" s="256"/>
      <c r="AJ735" s="256"/>
      <c r="AK735" s="256"/>
      <c r="AL735" s="256"/>
      <c r="AM735" s="256"/>
      <c r="AN735" s="256"/>
      <c r="AO735" s="256"/>
      <c r="AP735" s="256"/>
      <c r="AQ735" s="256"/>
      <c r="AR735" s="256"/>
      <c r="AS735" s="256"/>
      <c r="AT735" s="256"/>
      <c r="AU735" s="256"/>
      <c r="AV735" s="256"/>
      <c r="AW735" s="256"/>
      <c r="AX735" s="256"/>
      <c r="AY735" s="256"/>
      <c r="AZ735" s="256"/>
      <c r="BA735" s="256"/>
      <c r="BB735" s="256"/>
      <c r="BC735" s="256"/>
      <c r="BD735" s="82"/>
      <c r="BE735" s="82"/>
      <c r="BH735" s="254">
        <f t="shared" si="133"/>
        <v>0</v>
      </c>
      <c r="BI735" s="254">
        <f t="shared" si="134"/>
        <v>0</v>
      </c>
    </row>
    <row r="736" spans="1:65" ht="18.75" hidden="1" customHeight="1" x14ac:dyDescent="0.25">
      <c r="A736" s="23" t="s">
        <v>8</v>
      </c>
      <c r="B736" s="519" t="s">
        <v>379</v>
      </c>
      <c r="C736" s="519"/>
      <c r="D736" s="519"/>
      <c r="E736" s="17"/>
      <c r="F736" s="111"/>
      <c r="G736" s="112"/>
      <c r="H736" s="112"/>
      <c r="I736" s="112"/>
      <c r="J736" s="113"/>
      <c r="K736" s="113"/>
      <c r="L736" s="113"/>
      <c r="M736" s="113"/>
      <c r="N736" s="113"/>
      <c r="O736" s="113"/>
      <c r="P736" s="113"/>
      <c r="Q736" s="113"/>
      <c r="R736" s="113"/>
      <c r="S736" s="113"/>
      <c r="T736" s="113"/>
      <c r="U736" s="113"/>
      <c r="AC736" s="54"/>
      <c r="AD736" s="219"/>
      <c r="AE736" s="54"/>
      <c r="AF736" s="258"/>
      <c r="AG736" s="258"/>
      <c r="AH736" s="258"/>
      <c r="AI736" s="258"/>
      <c r="AJ736" s="258"/>
      <c r="AK736" s="258"/>
      <c r="AL736" s="258"/>
      <c r="AM736" s="258"/>
      <c r="AN736" s="258"/>
      <c r="AO736" s="258"/>
      <c r="AP736" s="258"/>
      <c r="AQ736" s="258"/>
      <c r="AR736" s="258"/>
      <c r="AS736" s="258"/>
      <c r="AT736" s="258"/>
      <c r="AU736" s="258"/>
      <c r="AV736" s="258"/>
      <c r="AW736" s="258"/>
      <c r="AX736" s="258"/>
      <c r="AY736" s="258"/>
      <c r="AZ736" s="258"/>
      <c r="BA736" s="258"/>
      <c r="BB736" s="258"/>
      <c r="BC736" s="256"/>
      <c r="BD736" s="82"/>
      <c r="BE736" s="82"/>
      <c r="BH736" s="254">
        <f t="shared" si="133"/>
        <v>0</v>
      </c>
      <c r="BI736" s="254">
        <f t="shared" si="134"/>
        <v>0</v>
      </c>
    </row>
    <row r="737" spans="1:65" ht="15" hidden="1" customHeight="1" x14ac:dyDescent="0.25">
      <c r="A737" s="18" t="s">
        <v>9</v>
      </c>
      <c r="B737" s="520" t="s">
        <v>10</v>
      </c>
      <c r="C737" s="520"/>
      <c r="D737" s="520"/>
      <c r="E737" s="520"/>
      <c r="F737" s="520"/>
      <c r="G737" s="520"/>
      <c r="H737" s="520"/>
      <c r="I737" s="114"/>
      <c r="J737" s="115"/>
      <c r="K737" s="115"/>
      <c r="L737" s="115"/>
      <c r="M737" s="115"/>
      <c r="N737" s="115"/>
      <c r="O737" s="115"/>
      <c r="P737" s="115"/>
      <c r="Q737" s="115"/>
      <c r="R737" s="115"/>
      <c r="S737" s="115"/>
      <c r="T737" s="115"/>
      <c r="U737" s="115"/>
      <c r="AC737" s="54"/>
      <c r="AD737" s="219"/>
      <c r="AE737" s="54"/>
      <c r="AF737" s="267"/>
      <c r="AG737" s="257"/>
      <c r="AH737" s="257"/>
      <c r="AI737" s="257"/>
      <c r="AJ737" s="257"/>
      <c r="AK737" s="257"/>
      <c r="AL737" s="257"/>
      <c r="AM737" s="257"/>
      <c r="AN737" s="257"/>
      <c r="AO737" s="257"/>
      <c r="AP737" s="257"/>
      <c r="AQ737" s="257"/>
      <c r="AR737" s="257"/>
      <c r="AS737" s="257"/>
      <c r="AT737" s="257"/>
      <c r="AU737" s="257"/>
      <c r="AV737" s="257"/>
      <c r="AW737" s="257"/>
      <c r="AX737" s="257"/>
      <c r="AY737" s="257"/>
      <c r="AZ737" s="257"/>
      <c r="BA737" s="257"/>
      <c r="BB737" s="257"/>
      <c r="BC737" s="272"/>
      <c r="BD737" s="82"/>
      <c r="BE737" s="82"/>
      <c r="BH737" s="254">
        <f t="shared" si="133"/>
        <v>0</v>
      </c>
      <c r="BI737" s="254">
        <f t="shared" si="134"/>
        <v>0</v>
      </c>
    </row>
    <row r="738" spans="1:65" ht="15" hidden="1" customHeight="1" x14ac:dyDescent="0.25">
      <c r="A738" s="16"/>
      <c r="B738" s="67" t="s">
        <v>217</v>
      </c>
      <c r="C738" s="505" t="s">
        <v>218</v>
      </c>
      <c r="D738" s="505"/>
      <c r="E738" s="505"/>
      <c r="F738" s="505"/>
      <c r="G738" s="505"/>
      <c r="H738" s="505"/>
      <c r="I738" s="114"/>
      <c r="J738" s="115"/>
      <c r="K738" s="115"/>
      <c r="L738" s="115"/>
      <c r="M738" s="115"/>
      <c r="N738" s="115"/>
      <c r="O738" s="115"/>
      <c r="P738" s="115"/>
      <c r="Q738" s="115"/>
      <c r="R738" s="115"/>
      <c r="S738" s="115"/>
      <c r="T738" s="115"/>
      <c r="U738" s="115"/>
      <c r="AC738" s="54"/>
      <c r="AD738" s="219"/>
      <c r="AE738" s="54"/>
      <c r="AF738" s="268"/>
      <c r="AG738" s="240"/>
      <c r="AH738" s="240"/>
      <c r="AI738" s="240"/>
      <c r="AJ738" s="240"/>
      <c r="AK738" s="240"/>
      <c r="AL738" s="240"/>
      <c r="AM738" s="240"/>
      <c r="AN738" s="240"/>
      <c r="AO738" s="240"/>
      <c r="AP738" s="240"/>
      <c r="AQ738" s="240"/>
      <c r="AR738" s="240"/>
      <c r="AS738" s="240"/>
      <c r="AT738" s="240"/>
      <c r="AU738" s="240"/>
      <c r="AV738" s="240"/>
      <c r="AW738" s="240"/>
      <c r="AX738" s="240"/>
      <c r="AY738" s="240"/>
      <c r="AZ738" s="240"/>
      <c r="BA738" s="240"/>
      <c r="BB738" s="240"/>
      <c r="BC738" s="270"/>
      <c r="BD738" s="82"/>
      <c r="BE738" s="82"/>
      <c r="BH738" s="254">
        <f t="shared" si="133"/>
        <v>0</v>
      </c>
      <c r="BI738" s="254">
        <f t="shared" si="134"/>
        <v>0</v>
      </c>
    </row>
    <row r="739" spans="1:65" ht="21.75" hidden="1" customHeight="1" x14ac:dyDescent="0.25">
      <c r="A739" s="491" t="s">
        <v>12</v>
      </c>
      <c r="B739" s="506" t="s">
        <v>13</v>
      </c>
      <c r="C739" s="506" t="s">
        <v>14</v>
      </c>
      <c r="D739" s="509" t="s">
        <v>15</v>
      </c>
      <c r="E739" s="512" t="s">
        <v>16</v>
      </c>
      <c r="F739" s="129"/>
      <c r="G739" s="494" t="s">
        <v>433</v>
      </c>
      <c r="H739" s="494"/>
      <c r="I739" s="494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0"/>
      <c r="AA739" s="47"/>
      <c r="AB739" s="47"/>
      <c r="AC739" s="54"/>
      <c r="AD739" s="219"/>
      <c r="AE739" s="54"/>
      <c r="AF739" s="82"/>
      <c r="AG739" s="82"/>
      <c r="AH739" s="82"/>
      <c r="AI739" s="82"/>
      <c r="AJ739" s="82"/>
      <c r="AK739" s="82"/>
      <c r="AL739" s="82"/>
      <c r="AM739" s="82"/>
      <c r="AN739" s="82"/>
      <c r="AO739" s="82"/>
      <c r="AP739" s="82"/>
      <c r="AQ739" s="82"/>
      <c r="AR739" s="82"/>
      <c r="AS739" s="82"/>
      <c r="AT739" s="82"/>
      <c r="AU739" s="82"/>
      <c r="AV739" s="82"/>
      <c r="AW739" s="82"/>
      <c r="AX739" s="82"/>
      <c r="AY739" s="82"/>
      <c r="AZ739" s="82"/>
      <c r="BA739" s="82"/>
      <c r="BB739" s="82"/>
      <c r="BC739" s="82"/>
      <c r="BD739" s="82"/>
      <c r="BE739" s="82"/>
      <c r="BF739" s="47"/>
      <c r="BG739" s="47"/>
      <c r="BH739" s="254">
        <f t="shared" si="133"/>
        <v>0</v>
      </c>
      <c r="BI739" s="254">
        <f t="shared" si="134"/>
        <v>0</v>
      </c>
      <c r="BJ739" s="195"/>
      <c r="BK739" s="213"/>
      <c r="BL739" s="213"/>
      <c r="BM739" s="47"/>
    </row>
    <row r="740" spans="1:65" ht="27.75" hidden="1" customHeight="1" x14ac:dyDescent="0.25">
      <c r="A740" s="492"/>
      <c r="B740" s="507"/>
      <c r="C740" s="507"/>
      <c r="D740" s="510"/>
      <c r="E740" s="513"/>
      <c r="F740" s="131"/>
      <c r="G740" s="531" t="s">
        <v>441</v>
      </c>
      <c r="H740" s="531"/>
      <c r="I740" s="532"/>
      <c r="J740" s="132"/>
      <c r="K740" s="132"/>
      <c r="L740" s="132"/>
      <c r="M740" s="132"/>
      <c r="N740" s="132"/>
      <c r="O740" s="132"/>
      <c r="P740" s="132"/>
      <c r="Q740" s="132"/>
      <c r="R740" s="132"/>
      <c r="S740" s="132"/>
      <c r="T740" s="132"/>
      <c r="U740" s="132"/>
      <c r="AC740" s="54"/>
      <c r="AD740" s="219"/>
      <c r="AE740" s="54"/>
      <c r="AF740" s="82"/>
      <c r="AG740" s="82"/>
      <c r="AH740" s="82"/>
      <c r="AI740" s="82"/>
      <c r="AJ740" s="82"/>
      <c r="AK740" s="82"/>
      <c r="AL740" s="82"/>
      <c r="AM740" s="82"/>
      <c r="AN740" s="82"/>
      <c r="AO740" s="82"/>
      <c r="AP740" s="82"/>
      <c r="AQ740" s="82"/>
      <c r="AR740" s="82"/>
      <c r="AS740" s="82"/>
      <c r="AT740" s="82"/>
      <c r="AU740" s="82"/>
      <c r="AV740" s="82"/>
      <c r="AW740" s="82"/>
      <c r="AX740" s="82"/>
      <c r="AY740" s="82"/>
      <c r="AZ740" s="82"/>
      <c r="BA740" s="82"/>
      <c r="BB740" s="82"/>
      <c r="BC740" s="82"/>
      <c r="BD740" s="82"/>
      <c r="BE740" s="82"/>
      <c r="BH740" s="254">
        <f t="shared" si="133"/>
        <v>0</v>
      </c>
      <c r="BI740" s="254">
        <f t="shared" si="134"/>
        <v>0</v>
      </c>
    </row>
    <row r="741" spans="1:65" ht="27" hidden="1" customHeight="1" x14ac:dyDescent="0.25">
      <c r="A741" s="492"/>
      <c r="B741" s="507"/>
      <c r="C741" s="507"/>
      <c r="D741" s="510"/>
      <c r="E741" s="513"/>
      <c r="F741" s="131"/>
      <c r="G741" s="495">
        <v>2021</v>
      </c>
      <c r="H741" s="495">
        <v>2022</v>
      </c>
      <c r="I741" s="495">
        <v>2023</v>
      </c>
      <c r="J741" s="133"/>
      <c r="K741" s="133"/>
      <c r="L741" s="133"/>
      <c r="M741" s="133"/>
      <c r="N741" s="133"/>
      <c r="O741" s="133"/>
      <c r="P741" s="133"/>
      <c r="Q741" s="133"/>
      <c r="R741" s="133"/>
      <c r="S741" s="133"/>
      <c r="T741" s="133"/>
      <c r="U741" s="133"/>
      <c r="AC741" s="54"/>
      <c r="AD741" s="219"/>
      <c r="AE741" s="54"/>
      <c r="AF741" s="82"/>
      <c r="AG741" s="82"/>
      <c r="AH741" s="82"/>
      <c r="AI741" s="82"/>
      <c r="AJ741" s="82"/>
      <c r="AK741" s="82"/>
      <c r="AL741" s="82"/>
      <c r="AM741" s="82"/>
      <c r="AN741" s="82"/>
      <c r="AO741" s="82"/>
      <c r="AP741" s="82"/>
      <c r="AQ741" s="82"/>
      <c r="AR741" s="82"/>
      <c r="AS741" s="82"/>
      <c r="AT741" s="82"/>
      <c r="AU741" s="82"/>
      <c r="AV741" s="82"/>
      <c r="AW741" s="82"/>
      <c r="AX741" s="82"/>
      <c r="AY741" s="82"/>
      <c r="AZ741" s="82"/>
      <c r="BA741" s="82"/>
      <c r="BB741" s="82"/>
      <c r="BC741" s="82"/>
      <c r="BD741" s="82"/>
      <c r="BE741" s="82"/>
      <c r="BH741" s="254">
        <f t="shared" si="133"/>
        <v>0</v>
      </c>
      <c r="BI741" s="254">
        <f t="shared" si="134"/>
        <v>0</v>
      </c>
    </row>
    <row r="742" spans="1:65" ht="51.75" hidden="1" customHeight="1" x14ac:dyDescent="0.25">
      <c r="A742" s="493"/>
      <c r="B742" s="508"/>
      <c r="C742" s="508"/>
      <c r="D742" s="511"/>
      <c r="E742" s="514"/>
      <c r="F742" s="134"/>
      <c r="G742" s="496"/>
      <c r="H742" s="496"/>
      <c r="I742" s="496"/>
      <c r="J742" s="135"/>
      <c r="K742" s="135"/>
      <c r="L742" s="135"/>
      <c r="M742" s="135"/>
      <c r="N742" s="135"/>
      <c r="O742" s="135"/>
      <c r="P742" s="135"/>
      <c r="Q742" s="135"/>
      <c r="R742" s="135"/>
      <c r="S742" s="135"/>
      <c r="T742" s="135"/>
      <c r="U742" s="135"/>
      <c r="AC742" s="54"/>
      <c r="AD742" s="219"/>
      <c r="AE742" s="54"/>
      <c r="AF742" s="82"/>
      <c r="AG742" s="82"/>
      <c r="AH742" s="82"/>
      <c r="AI742" s="82"/>
      <c r="AJ742" s="82"/>
      <c r="AK742" s="82"/>
      <c r="AL742" s="82"/>
      <c r="AM742" s="82"/>
      <c r="AN742" s="82"/>
      <c r="AO742" s="82"/>
      <c r="AP742" s="82"/>
      <c r="AQ742" s="82"/>
      <c r="AR742" s="82"/>
      <c r="AS742" s="82"/>
      <c r="AT742" s="82"/>
      <c r="AU742" s="82"/>
      <c r="AV742" s="82"/>
      <c r="AW742" s="82"/>
      <c r="AX742" s="82"/>
      <c r="AY742" s="82"/>
      <c r="AZ742" s="82"/>
      <c r="BA742" s="82"/>
      <c r="BB742" s="82"/>
      <c r="BC742" s="82"/>
      <c r="BD742" s="82"/>
      <c r="BE742" s="82"/>
      <c r="BH742" s="254">
        <f t="shared" si="133"/>
        <v>0</v>
      </c>
      <c r="BI742" s="254">
        <f t="shared" si="134"/>
        <v>0</v>
      </c>
    </row>
    <row r="743" spans="1:65" s="47" customFormat="1" ht="15" hidden="1" customHeight="1" x14ac:dyDescent="0.25">
      <c r="A743" s="516">
        <v>9002</v>
      </c>
      <c r="B743" s="498" t="s">
        <v>277</v>
      </c>
      <c r="C743" s="501" t="s">
        <v>238</v>
      </c>
      <c r="D743" s="523" t="s">
        <v>17</v>
      </c>
      <c r="E743" s="548"/>
      <c r="F743" s="150"/>
      <c r="G743" s="148"/>
      <c r="H743" s="151">
        <v>0.9</v>
      </c>
      <c r="I743" s="152"/>
      <c r="J743" s="153"/>
      <c r="K743" s="153"/>
      <c r="L743" s="153"/>
      <c r="M743" s="153"/>
      <c r="N743" s="153"/>
      <c r="O743" s="153"/>
      <c r="P743" s="153"/>
      <c r="Q743" s="153"/>
      <c r="R743" s="153"/>
      <c r="S743" s="153"/>
      <c r="T743" s="153"/>
      <c r="U743" s="153"/>
      <c r="Y743" s="6"/>
      <c r="Z743" s="6"/>
      <c r="AA743" s="44"/>
      <c r="AB743" s="44"/>
      <c r="AC743" s="54"/>
      <c r="AD743" s="219"/>
      <c r="AE743" s="54"/>
      <c r="AF743" s="82"/>
      <c r="AG743" s="82"/>
      <c r="AH743" s="82"/>
      <c r="AI743" s="82"/>
      <c r="AJ743" s="82"/>
      <c r="AK743" s="82"/>
      <c r="AL743" s="82"/>
      <c r="AM743" s="82"/>
      <c r="AN743" s="82"/>
      <c r="AO743" s="82"/>
      <c r="AP743" s="82"/>
      <c r="AQ743" s="82"/>
      <c r="AR743" s="82"/>
      <c r="AS743" s="82"/>
      <c r="AT743" s="82"/>
      <c r="AU743" s="82"/>
      <c r="AV743" s="82"/>
      <c r="AW743" s="82"/>
      <c r="AX743" s="82"/>
      <c r="AY743" s="82"/>
      <c r="AZ743" s="82"/>
      <c r="BA743" s="82"/>
      <c r="BB743" s="82"/>
      <c r="BC743" s="82"/>
      <c r="BD743" s="82"/>
      <c r="BE743" s="82"/>
      <c r="BF743" s="44"/>
      <c r="BG743" s="44"/>
      <c r="BH743" s="254">
        <f t="shared" si="133"/>
        <v>0</v>
      </c>
      <c r="BI743" s="254">
        <f t="shared" si="134"/>
        <v>0</v>
      </c>
      <c r="BJ743" s="170"/>
      <c r="BK743" s="169"/>
      <c r="BL743" s="169"/>
      <c r="BM743" s="44"/>
    </row>
    <row r="744" spans="1:65" s="47" customFormat="1" ht="32.25" hidden="1" customHeight="1" x14ac:dyDescent="0.25">
      <c r="A744" s="516"/>
      <c r="B744" s="499"/>
      <c r="C744" s="502"/>
      <c r="D744" s="9" t="s">
        <v>380</v>
      </c>
      <c r="E744" s="36" t="s">
        <v>381</v>
      </c>
      <c r="F744" s="154"/>
      <c r="G744" s="155"/>
      <c r="H744" s="156"/>
      <c r="I744" s="152"/>
      <c r="J744" s="153"/>
      <c r="K744" s="153"/>
      <c r="L744" s="153"/>
      <c r="M744" s="153"/>
      <c r="N744" s="153"/>
      <c r="O744" s="153"/>
      <c r="P744" s="153"/>
      <c r="Q744" s="153"/>
      <c r="R744" s="153"/>
      <c r="S744" s="153"/>
      <c r="T744" s="153"/>
      <c r="U744" s="153"/>
      <c r="Y744" s="6"/>
      <c r="Z744" s="6"/>
      <c r="AA744" s="44"/>
      <c r="AB744" s="44"/>
      <c r="AC744" s="54"/>
      <c r="AD744" s="219"/>
      <c r="AE744" s="54"/>
      <c r="AF744" s="82"/>
      <c r="AG744" s="82"/>
      <c r="AH744" s="82"/>
      <c r="AI744" s="82"/>
      <c r="AJ744" s="82"/>
      <c r="AK744" s="82"/>
      <c r="AL744" s="82"/>
      <c r="AM744" s="82"/>
      <c r="AN744" s="82"/>
      <c r="AO744" s="82"/>
      <c r="AP744" s="82"/>
      <c r="AQ744" s="82"/>
      <c r="AR744" s="82"/>
      <c r="AS744" s="82"/>
      <c r="AT744" s="82"/>
      <c r="AU744" s="82"/>
      <c r="AV744" s="82"/>
      <c r="AW744" s="82"/>
      <c r="AX744" s="82"/>
      <c r="AY744" s="82"/>
      <c r="AZ744" s="82"/>
      <c r="BA744" s="82"/>
      <c r="BB744" s="82"/>
      <c r="BC744" s="82"/>
      <c r="BD744" s="82"/>
      <c r="BE744" s="82"/>
      <c r="BF744" s="44"/>
      <c r="BG744" s="44"/>
      <c r="BH744" s="254">
        <f t="shared" si="133"/>
        <v>0</v>
      </c>
      <c r="BI744" s="254">
        <f t="shared" si="134"/>
        <v>0</v>
      </c>
      <c r="BJ744" s="170"/>
      <c r="BK744" s="169"/>
      <c r="BL744" s="169"/>
      <c r="BM744" s="44"/>
    </row>
    <row r="745" spans="1:65" ht="51.75" hidden="1" customHeight="1" x14ac:dyDescent="0.25">
      <c r="A745" s="516"/>
      <c r="B745" s="499"/>
      <c r="C745" s="502"/>
      <c r="D745" s="11" t="s">
        <v>382</v>
      </c>
      <c r="E745" s="12" t="s">
        <v>46</v>
      </c>
      <c r="F745" s="142"/>
      <c r="G745" s="155"/>
      <c r="H745" s="155"/>
      <c r="I745" s="116"/>
      <c r="J745" s="117"/>
      <c r="K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AC745" s="54"/>
      <c r="AD745" s="219"/>
      <c r="AE745" s="54"/>
      <c r="AF745" s="82"/>
      <c r="AG745" s="82"/>
      <c r="AH745" s="82"/>
      <c r="AI745" s="82"/>
      <c r="AJ745" s="82"/>
      <c r="AK745" s="82"/>
      <c r="AL745" s="82"/>
      <c r="AM745" s="82"/>
      <c r="AN745" s="82"/>
      <c r="AO745" s="82"/>
      <c r="AP745" s="82"/>
      <c r="AQ745" s="82"/>
      <c r="AR745" s="82"/>
      <c r="AS745" s="82"/>
      <c r="AT745" s="82"/>
      <c r="AU745" s="82"/>
      <c r="AV745" s="82"/>
      <c r="AW745" s="82"/>
      <c r="AX745" s="82"/>
      <c r="AY745" s="82"/>
      <c r="AZ745" s="82"/>
      <c r="BA745" s="82"/>
      <c r="BB745" s="82"/>
      <c r="BC745" s="82"/>
      <c r="BD745" s="82"/>
      <c r="BE745" s="82"/>
      <c r="BH745" s="254">
        <f t="shared" si="133"/>
        <v>0</v>
      </c>
      <c r="BI745" s="254">
        <f t="shared" si="134"/>
        <v>0</v>
      </c>
    </row>
    <row r="746" spans="1:65" ht="51" hidden="1" customHeight="1" x14ac:dyDescent="0.25">
      <c r="A746" s="516"/>
      <c r="B746" s="499"/>
      <c r="C746" s="502"/>
      <c r="D746" s="13" t="s">
        <v>383</v>
      </c>
      <c r="E746" s="9" t="s">
        <v>46</v>
      </c>
      <c r="F746" s="125"/>
      <c r="G746" s="121"/>
      <c r="H746" s="121"/>
      <c r="I746" s="116"/>
      <c r="J746" s="117"/>
      <c r="K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AC746" s="54"/>
      <c r="AD746" s="219"/>
      <c r="AE746" s="54"/>
      <c r="AF746" s="82"/>
      <c r="AG746" s="82"/>
      <c r="AH746" s="82"/>
      <c r="AI746" s="82"/>
      <c r="AJ746" s="82"/>
      <c r="AK746" s="82"/>
      <c r="AL746" s="82"/>
      <c r="AM746" s="82"/>
      <c r="AN746" s="82"/>
      <c r="AO746" s="82"/>
      <c r="AP746" s="82"/>
      <c r="AQ746" s="82"/>
      <c r="AR746" s="82"/>
      <c r="AS746" s="82"/>
      <c r="AT746" s="82"/>
      <c r="AU746" s="82"/>
      <c r="AV746" s="82"/>
      <c r="AW746" s="82"/>
      <c r="AX746" s="82"/>
      <c r="AY746" s="82"/>
      <c r="AZ746" s="82"/>
      <c r="BA746" s="82"/>
      <c r="BB746" s="82"/>
      <c r="BC746" s="82"/>
      <c r="BD746" s="82"/>
      <c r="BE746" s="82"/>
      <c r="BH746" s="254">
        <f t="shared" si="133"/>
        <v>0</v>
      </c>
      <c r="BI746" s="254">
        <f t="shared" si="134"/>
        <v>0</v>
      </c>
    </row>
    <row r="747" spans="1:65" ht="25.5" hidden="1" customHeight="1" x14ac:dyDescent="0.25">
      <c r="A747" s="516"/>
      <c r="B747" s="499"/>
      <c r="C747" s="502"/>
      <c r="D747" s="13" t="s">
        <v>384</v>
      </c>
      <c r="E747" s="9" t="s">
        <v>46</v>
      </c>
      <c r="F747" s="125"/>
      <c r="G747" s="121"/>
      <c r="H747" s="121"/>
      <c r="I747" s="116"/>
      <c r="J747" s="117"/>
      <c r="K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AC747" s="54"/>
      <c r="AD747" s="219"/>
      <c r="AE747" s="54"/>
      <c r="AF747" s="82"/>
      <c r="AG747" s="82"/>
      <c r="AH747" s="82"/>
      <c r="AI747" s="82"/>
      <c r="AJ747" s="82"/>
      <c r="AK747" s="82"/>
      <c r="AL747" s="82"/>
      <c r="AM747" s="82"/>
      <c r="AN747" s="82"/>
      <c r="AO747" s="82"/>
      <c r="AP747" s="82"/>
      <c r="AQ747" s="82"/>
      <c r="AR747" s="82"/>
      <c r="AS747" s="82"/>
      <c r="AT747" s="82"/>
      <c r="AU747" s="82"/>
      <c r="AV747" s="82"/>
      <c r="AW747" s="82"/>
      <c r="AX747" s="82"/>
      <c r="AY747" s="82"/>
      <c r="AZ747" s="82"/>
      <c r="BA747" s="82"/>
      <c r="BB747" s="82"/>
      <c r="BC747" s="82"/>
      <c r="BD747" s="82"/>
      <c r="BE747" s="82"/>
      <c r="BH747" s="254">
        <f t="shared" si="133"/>
        <v>0</v>
      </c>
      <c r="BI747" s="254">
        <f t="shared" si="134"/>
        <v>0</v>
      </c>
    </row>
    <row r="748" spans="1:65" ht="54.75" hidden="1" customHeight="1" x14ac:dyDescent="0.25">
      <c r="A748" s="516"/>
      <c r="B748" s="499"/>
      <c r="C748" s="502"/>
      <c r="D748" s="13" t="s">
        <v>385</v>
      </c>
      <c r="E748" s="9" t="s">
        <v>46</v>
      </c>
      <c r="F748" s="125"/>
      <c r="G748" s="121"/>
      <c r="H748" s="121"/>
      <c r="I748" s="116"/>
      <c r="J748" s="117"/>
      <c r="K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AC748" s="81"/>
      <c r="AD748" s="263"/>
      <c r="AE748" s="81"/>
      <c r="AF748" s="192"/>
      <c r="AG748" s="192"/>
      <c r="AH748" s="192"/>
      <c r="AI748" s="192"/>
      <c r="AJ748" s="192"/>
      <c r="AK748" s="192"/>
      <c r="AL748" s="192"/>
      <c r="AM748" s="192"/>
      <c r="AN748" s="192"/>
      <c r="AO748" s="192"/>
      <c r="AP748" s="192"/>
      <c r="AQ748" s="192"/>
      <c r="AR748" s="192"/>
      <c r="AS748" s="192"/>
      <c r="AT748" s="192"/>
      <c r="AU748" s="192"/>
      <c r="AV748" s="192"/>
      <c r="AW748" s="192"/>
      <c r="AX748" s="192"/>
      <c r="AY748" s="192"/>
      <c r="AZ748" s="192"/>
      <c r="BA748" s="192"/>
      <c r="BB748" s="192"/>
      <c r="BC748" s="192"/>
      <c r="BD748" s="192"/>
      <c r="BE748" s="192"/>
      <c r="BH748" s="254">
        <f t="shared" si="133"/>
        <v>0</v>
      </c>
      <c r="BI748" s="254">
        <f t="shared" si="134"/>
        <v>0</v>
      </c>
    </row>
    <row r="749" spans="1:65" ht="53.25" hidden="1" customHeight="1" x14ac:dyDescent="0.25">
      <c r="A749" s="516"/>
      <c r="B749" s="499"/>
      <c r="C749" s="502"/>
      <c r="D749" s="13" t="s">
        <v>386</v>
      </c>
      <c r="E749" s="9" t="s">
        <v>46</v>
      </c>
      <c r="F749" s="125"/>
      <c r="G749" s="121"/>
      <c r="H749" s="121"/>
      <c r="I749" s="116"/>
      <c r="J749" s="117"/>
      <c r="K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AC749" s="81"/>
      <c r="AD749" s="263"/>
      <c r="AE749" s="81"/>
      <c r="AF749" s="192"/>
      <c r="AG749" s="192"/>
      <c r="AH749" s="192"/>
      <c r="AI749" s="192"/>
      <c r="AJ749" s="192"/>
      <c r="AK749" s="192"/>
      <c r="AL749" s="192"/>
      <c r="AM749" s="192"/>
      <c r="AN749" s="192"/>
      <c r="AO749" s="192"/>
      <c r="AP749" s="192"/>
      <c r="AQ749" s="192"/>
      <c r="AR749" s="192"/>
      <c r="AS749" s="192"/>
      <c r="AT749" s="192"/>
      <c r="AU749" s="192"/>
      <c r="AV749" s="192"/>
      <c r="AW749" s="192"/>
      <c r="AX749" s="192"/>
      <c r="AY749" s="192"/>
      <c r="AZ749" s="192"/>
      <c r="BA749" s="192"/>
      <c r="BB749" s="192"/>
      <c r="BC749" s="192"/>
      <c r="BD749" s="192"/>
      <c r="BE749" s="192"/>
      <c r="BH749" s="254">
        <f t="shared" si="133"/>
        <v>0</v>
      </c>
      <c r="BI749" s="254">
        <f t="shared" si="134"/>
        <v>0</v>
      </c>
    </row>
    <row r="750" spans="1:65" ht="78.75" hidden="1" customHeight="1" x14ac:dyDescent="0.25">
      <c r="A750" s="516"/>
      <c r="B750" s="499"/>
      <c r="C750" s="502"/>
      <c r="D750" s="13" t="s">
        <v>387</v>
      </c>
      <c r="E750" s="9" t="s">
        <v>46</v>
      </c>
      <c r="F750" s="125"/>
      <c r="G750" s="121"/>
      <c r="H750" s="121"/>
      <c r="I750" s="116"/>
      <c r="J750" s="117"/>
      <c r="K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AF750" s="82"/>
      <c r="AG750" s="82"/>
      <c r="AH750" s="220"/>
      <c r="AI750" s="220"/>
      <c r="AJ750" s="220"/>
      <c r="AK750" s="220"/>
      <c r="AL750" s="220"/>
      <c r="AM750" s="220"/>
      <c r="AN750" s="220"/>
      <c r="AO750" s="220"/>
      <c r="AP750" s="220"/>
      <c r="AQ750" s="220"/>
      <c r="AR750" s="220"/>
      <c r="AS750" s="220"/>
      <c r="AT750" s="220"/>
      <c r="AU750" s="220"/>
      <c r="AV750" s="220"/>
      <c r="AW750" s="220"/>
      <c r="AX750" s="220"/>
      <c r="AY750" s="220"/>
      <c r="AZ750" s="220"/>
      <c r="BA750" s="220"/>
      <c r="BB750" s="220"/>
      <c r="BC750" s="220"/>
      <c r="BD750" s="220"/>
      <c r="BE750" s="220"/>
      <c r="BH750" s="254">
        <f t="shared" si="133"/>
        <v>0</v>
      </c>
      <c r="BI750" s="254">
        <f t="shared" si="134"/>
        <v>0</v>
      </c>
    </row>
    <row r="751" spans="1:65" ht="63.75" hidden="1" customHeight="1" x14ac:dyDescent="0.25">
      <c r="A751" s="516"/>
      <c r="B751" s="499"/>
      <c r="C751" s="502"/>
      <c r="D751" s="13" t="s">
        <v>388</v>
      </c>
      <c r="E751" s="9" t="s">
        <v>46</v>
      </c>
      <c r="F751" s="125"/>
      <c r="G751" s="121"/>
      <c r="H751" s="121"/>
      <c r="I751" s="116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AF751" s="82"/>
      <c r="AG751" s="82"/>
      <c r="AH751" s="220"/>
      <c r="AI751" s="220"/>
      <c r="AJ751" s="220"/>
      <c r="AK751" s="220"/>
      <c r="AL751" s="220"/>
      <c r="AM751" s="220"/>
      <c r="AN751" s="220"/>
      <c r="AO751" s="220"/>
      <c r="AP751" s="220"/>
      <c r="AQ751" s="220"/>
      <c r="AR751" s="220"/>
      <c r="AS751" s="220"/>
      <c r="AT751" s="220"/>
      <c r="AU751" s="220"/>
      <c r="AV751" s="220"/>
      <c r="AW751" s="220"/>
      <c r="AX751" s="220"/>
      <c r="AY751" s="220"/>
      <c r="AZ751" s="220"/>
      <c r="BA751" s="220"/>
      <c r="BB751" s="220"/>
      <c r="BC751" s="220"/>
      <c r="BD751" s="220"/>
      <c r="BE751" s="220"/>
      <c r="BH751" s="254">
        <f t="shared" si="133"/>
        <v>0</v>
      </c>
      <c r="BI751" s="254">
        <f t="shared" si="134"/>
        <v>0</v>
      </c>
    </row>
    <row r="752" spans="1:65" ht="41.25" hidden="1" customHeight="1" x14ac:dyDescent="0.25">
      <c r="A752" s="516"/>
      <c r="B752" s="499"/>
      <c r="C752" s="502"/>
      <c r="D752" s="13" t="s">
        <v>389</v>
      </c>
      <c r="E752" s="9" t="s">
        <v>46</v>
      </c>
      <c r="F752" s="125"/>
      <c r="G752" s="121"/>
      <c r="H752" s="121"/>
      <c r="I752" s="116"/>
      <c r="J752" s="117"/>
      <c r="K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AC752" s="54"/>
      <c r="AD752" s="219"/>
      <c r="AE752" s="54"/>
      <c r="AF752" s="256"/>
      <c r="AG752" s="256"/>
      <c r="AH752" s="256"/>
      <c r="AI752" s="256"/>
      <c r="AJ752" s="256"/>
      <c r="AK752" s="256"/>
      <c r="AL752" s="256"/>
      <c r="AM752" s="256"/>
      <c r="AN752" s="256"/>
      <c r="AO752" s="256"/>
      <c r="AP752" s="256"/>
      <c r="AQ752" s="256"/>
      <c r="AR752" s="256"/>
      <c r="AS752" s="256"/>
      <c r="AT752" s="256"/>
      <c r="AU752" s="256"/>
      <c r="AV752" s="256"/>
      <c r="AW752" s="256"/>
      <c r="AX752" s="256"/>
      <c r="AY752" s="256"/>
      <c r="AZ752" s="256"/>
      <c r="BA752" s="256"/>
      <c r="BB752" s="256"/>
      <c r="BC752" s="256"/>
      <c r="BD752" s="82"/>
      <c r="BE752" s="82"/>
      <c r="BH752" s="254">
        <f t="shared" si="133"/>
        <v>0</v>
      </c>
      <c r="BI752" s="254">
        <f t="shared" si="134"/>
        <v>0</v>
      </c>
    </row>
    <row r="753" spans="1:65" ht="60" hidden="1" customHeight="1" x14ac:dyDescent="0.25">
      <c r="A753" s="516"/>
      <c r="B753" s="500"/>
      <c r="C753" s="503"/>
      <c r="D753" s="13" t="s">
        <v>390</v>
      </c>
      <c r="E753" s="9" t="s">
        <v>46</v>
      </c>
      <c r="F753" s="125"/>
      <c r="G753" s="121"/>
      <c r="H753" s="121"/>
      <c r="I753" s="116"/>
      <c r="J753" s="117"/>
      <c r="K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AC753" s="54"/>
      <c r="AD753" s="219"/>
      <c r="AE753" s="54"/>
      <c r="AF753" s="258"/>
      <c r="AG753" s="258"/>
      <c r="AH753" s="258"/>
      <c r="AI753" s="258"/>
      <c r="AJ753" s="258"/>
      <c r="AK753" s="258"/>
      <c r="AL753" s="258"/>
      <c r="AM753" s="258"/>
      <c r="AN753" s="258"/>
      <c r="AO753" s="258"/>
      <c r="AP753" s="258"/>
      <c r="AQ753" s="258"/>
      <c r="AR753" s="258"/>
      <c r="AS753" s="258"/>
      <c r="AT753" s="258"/>
      <c r="AU753" s="258"/>
      <c r="AV753" s="258"/>
      <c r="AW753" s="258"/>
      <c r="AX753" s="258"/>
      <c r="AY753" s="258"/>
      <c r="AZ753" s="258"/>
      <c r="BA753" s="258"/>
      <c r="BB753" s="258"/>
      <c r="BC753" s="256"/>
      <c r="BD753" s="82"/>
      <c r="BE753" s="82"/>
      <c r="BH753" s="254">
        <f t="shared" si="133"/>
        <v>0</v>
      </c>
      <c r="BI753" s="254">
        <f t="shared" si="134"/>
        <v>0</v>
      </c>
    </row>
    <row r="754" spans="1:65" ht="18.75" hidden="1" customHeight="1" x14ac:dyDescent="0.25">
      <c r="A754" s="504" t="s">
        <v>17</v>
      </c>
      <c r="B754" s="504"/>
      <c r="C754" s="504"/>
      <c r="D754" s="504"/>
      <c r="E754" s="504"/>
      <c r="F754" s="145"/>
      <c r="G754" s="146"/>
      <c r="H754" s="146"/>
      <c r="I754" s="116"/>
      <c r="J754" s="117"/>
      <c r="K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AC754" s="54"/>
      <c r="AD754" s="219"/>
      <c r="AE754" s="54"/>
      <c r="AF754" s="267"/>
      <c r="AG754" s="257"/>
      <c r="AH754" s="257"/>
      <c r="AI754" s="257"/>
      <c r="AJ754" s="257"/>
      <c r="AK754" s="257"/>
      <c r="AL754" s="257"/>
      <c r="AM754" s="257"/>
      <c r="AN754" s="257"/>
      <c r="AO754" s="257"/>
      <c r="AP754" s="257"/>
      <c r="AQ754" s="257"/>
      <c r="AR754" s="257"/>
      <c r="AS754" s="257"/>
      <c r="AT754" s="257"/>
      <c r="AU754" s="257"/>
      <c r="AV754" s="257"/>
      <c r="AW754" s="257"/>
      <c r="AX754" s="257"/>
      <c r="AY754" s="257"/>
      <c r="AZ754" s="257"/>
      <c r="BA754" s="257"/>
      <c r="BB754" s="257"/>
      <c r="BC754" s="272"/>
      <c r="BD754" s="82"/>
      <c r="BE754" s="82"/>
      <c r="BH754" s="254">
        <f t="shared" si="133"/>
        <v>0</v>
      </c>
      <c r="BI754" s="254">
        <f t="shared" si="134"/>
        <v>0</v>
      </c>
    </row>
    <row r="755" spans="1:65" ht="18.75" hidden="1" customHeight="1" x14ac:dyDescent="0.25">
      <c r="A755" s="16"/>
      <c r="B755" s="10"/>
      <c r="C755" s="16"/>
      <c r="D755" s="16"/>
      <c r="E755" s="10"/>
      <c r="F755" s="108"/>
      <c r="G755" s="116"/>
      <c r="H755" s="116"/>
      <c r="I755" s="116"/>
      <c r="J755" s="117"/>
      <c r="K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AC755" s="54"/>
      <c r="AD755" s="219"/>
      <c r="AE755" s="54"/>
      <c r="AF755" s="268"/>
      <c r="AG755" s="240"/>
      <c r="AH755" s="240"/>
      <c r="AI755" s="240"/>
      <c r="AJ755" s="240"/>
      <c r="AK755" s="240"/>
      <c r="AL755" s="240"/>
      <c r="AM755" s="240"/>
      <c r="AN755" s="240"/>
      <c r="AO755" s="240"/>
      <c r="AP755" s="240"/>
      <c r="AQ755" s="240"/>
      <c r="AR755" s="240"/>
      <c r="AS755" s="240"/>
      <c r="AT755" s="240"/>
      <c r="AU755" s="240"/>
      <c r="AV755" s="240"/>
      <c r="AW755" s="240"/>
      <c r="AX755" s="240"/>
      <c r="AY755" s="240"/>
      <c r="AZ755" s="240"/>
      <c r="BA755" s="240"/>
      <c r="BB755" s="240"/>
      <c r="BC755" s="270"/>
      <c r="BD755" s="82"/>
      <c r="BE755" s="82"/>
      <c r="BH755" s="254">
        <f t="shared" si="133"/>
        <v>0</v>
      </c>
      <c r="BI755" s="254">
        <f t="shared" si="134"/>
        <v>0</v>
      </c>
    </row>
    <row r="756" spans="1:65" ht="23.25" hidden="1" customHeight="1" x14ac:dyDescent="0.25">
      <c r="A756" s="17"/>
      <c r="B756" s="15"/>
      <c r="C756" s="16"/>
      <c r="D756" s="16"/>
      <c r="E756" s="17"/>
      <c r="F756" s="111"/>
      <c r="G756" s="112"/>
      <c r="H756" s="112"/>
      <c r="I756" s="112"/>
      <c r="J756" s="113"/>
      <c r="K756" s="113"/>
      <c r="L756" s="113"/>
      <c r="M756" s="113"/>
      <c r="N756" s="113"/>
      <c r="O756" s="113"/>
      <c r="P756" s="113"/>
      <c r="Q756" s="113"/>
      <c r="R756" s="113"/>
      <c r="S756" s="113"/>
      <c r="T756" s="113"/>
      <c r="U756" s="113"/>
      <c r="AA756" s="47"/>
      <c r="AB756" s="47"/>
      <c r="AC756" s="54"/>
      <c r="AD756" s="219"/>
      <c r="AE756" s="54"/>
      <c r="AF756" s="82"/>
      <c r="AG756" s="82"/>
      <c r="AH756" s="82"/>
      <c r="AI756" s="82"/>
      <c r="AJ756" s="82"/>
      <c r="AK756" s="82"/>
      <c r="AL756" s="82"/>
      <c r="AM756" s="82"/>
      <c r="AN756" s="82"/>
      <c r="AO756" s="82"/>
      <c r="AP756" s="82"/>
      <c r="AQ756" s="82"/>
      <c r="AR756" s="82"/>
      <c r="AS756" s="82"/>
      <c r="AT756" s="82"/>
      <c r="AU756" s="82"/>
      <c r="AV756" s="82"/>
      <c r="AW756" s="82"/>
      <c r="AX756" s="82"/>
      <c r="AY756" s="82"/>
      <c r="AZ756" s="82"/>
      <c r="BA756" s="82"/>
      <c r="BB756" s="82"/>
      <c r="BC756" s="82"/>
      <c r="BD756" s="82"/>
      <c r="BE756" s="82"/>
      <c r="BF756" s="47"/>
      <c r="BG756" s="47"/>
      <c r="BH756" s="254">
        <f t="shared" si="133"/>
        <v>0</v>
      </c>
      <c r="BI756" s="254">
        <f t="shared" si="134"/>
        <v>0</v>
      </c>
      <c r="BJ756" s="195"/>
      <c r="BK756" s="213"/>
      <c r="BL756" s="213"/>
      <c r="BM756" s="47"/>
    </row>
    <row r="757" spans="1:65" ht="18.75" hidden="1" customHeight="1" x14ac:dyDescent="0.25">
      <c r="A757" s="17"/>
      <c r="B757" s="15"/>
      <c r="C757" s="16"/>
      <c r="D757" s="16"/>
      <c r="E757" s="17"/>
      <c r="F757" s="111"/>
      <c r="G757" s="112"/>
      <c r="H757" s="112"/>
      <c r="I757" s="112"/>
      <c r="J757" s="113"/>
      <c r="K757" s="113"/>
      <c r="L757" s="113"/>
      <c r="M757" s="113"/>
      <c r="N757" s="113"/>
      <c r="O757" s="113"/>
      <c r="P757" s="113"/>
      <c r="Q757" s="113"/>
      <c r="R757" s="113"/>
      <c r="S757" s="113"/>
      <c r="T757" s="113"/>
      <c r="U757" s="113"/>
      <c r="AC757" s="54"/>
      <c r="AD757" s="219"/>
      <c r="AE757" s="54"/>
      <c r="AF757" s="82"/>
      <c r="AG757" s="82"/>
      <c r="AH757" s="82"/>
      <c r="AI757" s="82"/>
      <c r="AJ757" s="82"/>
      <c r="AK757" s="82"/>
      <c r="AL757" s="82"/>
      <c r="AM757" s="82"/>
      <c r="AN757" s="82"/>
      <c r="AO757" s="82"/>
      <c r="AP757" s="82"/>
      <c r="AQ757" s="82"/>
      <c r="AR757" s="82"/>
      <c r="AS757" s="82"/>
      <c r="AT757" s="82"/>
      <c r="AU757" s="82"/>
      <c r="AV757" s="82"/>
      <c r="AW757" s="82"/>
      <c r="AX757" s="82"/>
      <c r="AY757" s="82"/>
      <c r="AZ757" s="82"/>
      <c r="BA757" s="82"/>
      <c r="BB757" s="82"/>
      <c r="BC757" s="82"/>
      <c r="BD757" s="82"/>
      <c r="BE757" s="82"/>
      <c r="BH757" s="254">
        <f t="shared" si="133"/>
        <v>0</v>
      </c>
      <c r="BI757" s="254">
        <f t="shared" si="134"/>
        <v>0</v>
      </c>
    </row>
    <row r="758" spans="1:65" ht="18.75" hidden="1" customHeight="1" x14ac:dyDescent="0.25">
      <c r="A758" s="17"/>
      <c r="B758" s="15"/>
      <c r="C758" s="16"/>
      <c r="D758" s="16"/>
      <c r="E758" s="17"/>
      <c r="F758" s="111"/>
      <c r="G758" s="112"/>
      <c r="H758" s="112"/>
      <c r="I758" s="112"/>
      <c r="J758" s="113"/>
      <c r="K758" s="113"/>
      <c r="L758" s="113"/>
      <c r="M758" s="113"/>
      <c r="N758" s="113"/>
      <c r="O758" s="113"/>
      <c r="P758" s="113"/>
      <c r="Q758" s="113"/>
      <c r="R758" s="113"/>
      <c r="S758" s="113"/>
      <c r="T758" s="113"/>
      <c r="U758" s="113"/>
      <c r="AC758" s="54"/>
      <c r="AD758" s="219"/>
      <c r="AE758" s="54"/>
      <c r="AF758" s="82"/>
      <c r="AG758" s="82"/>
      <c r="AH758" s="82"/>
      <c r="AI758" s="82"/>
      <c r="AJ758" s="82"/>
      <c r="AK758" s="82"/>
      <c r="AL758" s="82"/>
      <c r="AM758" s="82"/>
      <c r="AN758" s="82"/>
      <c r="AO758" s="82"/>
      <c r="AP758" s="82"/>
      <c r="AQ758" s="82"/>
      <c r="AR758" s="82"/>
      <c r="AS758" s="82"/>
      <c r="AT758" s="82"/>
      <c r="AU758" s="82"/>
      <c r="AV758" s="82"/>
      <c r="AW758" s="82"/>
      <c r="AX758" s="82"/>
      <c r="AY758" s="82"/>
      <c r="AZ758" s="82"/>
      <c r="BA758" s="82"/>
      <c r="BB758" s="82"/>
      <c r="BC758" s="82"/>
      <c r="BD758" s="82"/>
      <c r="BE758" s="82"/>
      <c r="BH758" s="254">
        <f t="shared" si="133"/>
        <v>0</v>
      </c>
      <c r="BI758" s="254">
        <f t="shared" si="134"/>
        <v>0</v>
      </c>
    </row>
    <row r="759" spans="1:65" ht="20.100000000000001" hidden="1" customHeight="1" x14ac:dyDescent="0.25">
      <c r="A759" s="16"/>
      <c r="B759" s="15"/>
      <c r="C759" s="16"/>
      <c r="D759" s="16"/>
      <c r="E759" s="10"/>
      <c r="F759" s="108"/>
      <c r="G759" s="116"/>
      <c r="H759" s="116"/>
      <c r="I759" s="116"/>
      <c r="J759" s="117"/>
      <c r="K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AC759" s="54"/>
      <c r="AD759" s="219"/>
      <c r="AE759" s="54"/>
      <c r="AF759" s="82"/>
      <c r="AG759" s="82"/>
      <c r="AH759" s="82"/>
      <c r="AI759" s="82"/>
      <c r="AJ759" s="82"/>
      <c r="AK759" s="82"/>
      <c r="AL759" s="82"/>
      <c r="AM759" s="82"/>
      <c r="AN759" s="82"/>
      <c r="AO759" s="82"/>
      <c r="AP759" s="82"/>
      <c r="AQ759" s="82"/>
      <c r="AR759" s="82"/>
      <c r="AS759" s="82"/>
      <c r="AT759" s="82"/>
      <c r="AU759" s="82"/>
      <c r="AV759" s="82"/>
      <c r="AW759" s="82"/>
      <c r="AX759" s="82"/>
      <c r="AY759" s="82"/>
      <c r="AZ759" s="82"/>
      <c r="BA759" s="82"/>
      <c r="BB759" s="82"/>
      <c r="BC759" s="82"/>
      <c r="BD759" s="82"/>
      <c r="BE759" s="82"/>
      <c r="BH759" s="254">
        <f t="shared" si="133"/>
        <v>0</v>
      </c>
      <c r="BI759" s="254">
        <f t="shared" si="134"/>
        <v>0</v>
      </c>
    </row>
    <row r="760" spans="1:65" ht="20.100000000000001" hidden="1" customHeight="1" x14ac:dyDescent="0.25">
      <c r="A760" s="18" t="s">
        <v>9</v>
      </c>
      <c r="B760" s="520" t="s">
        <v>10</v>
      </c>
      <c r="C760" s="520"/>
      <c r="D760" s="520"/>
      <c r="E760" s="520"/>
      <c r="F760" s="520"/>
      <c r="G760" s="520"/>
      <c r="H760" s="520"/>
      <c r="I760" s="114"/>
      <c r="J760" s="115"/>
      <c r="K760" s="115"/>
      <c r="L760" s="115"/>
      <c r="M760" s="115"/>
      <c r="N760" s="115"/>
      <c r="O760" s="115"/>
      <c r="P760" s="115"/>
      <c r="Q760" s="115"/>
      <c r="R760" s="115"/>
      <c r="S760" s="115"/>
      <c r="T760" s="115"/>
      <c r="U760" s="115"/>
      <c r="AC760" s="54"/>
      <c r="AD760" s="219"/>
      <c r="AE760" s="54"/>
      <c r="AF760" s="82"/>
      <c r="AG760" s="82"/>
      <c r="AH760" s="82"/>
      <c r="AI760" s="82"/>
      <c r="AJ760" s="82"/>
      <c r="AK760" s="82"/>
      <c r="AL760" s="82"/>
      <c r="AM760" s="82"/>
      <c r="AN760" s="82"/>
      <c r="AO760" s="82"/>
      <c r="AP760" s="82"/>
      <c r="AQ760" s="82"/>
      <c r="AR760" s="82"/>
      <c r="AS760" s="82"/>
      <c r="AT760" s="82"/>
      <c r="AU760" s="82"/>
      <c r="AV760" s="82"/>
      <c r="AW760" s="82"/>
      <c r="AX760" s="82"/>
      <c r="AY760" s="82"/>
      <c r="AZ760" s="82"/>
      <c r="BA760" s="82"/>
      <c r="BB760" s="82"/>
      <c r="BC760" s="82"/>
      <c r="BD760" s="82"/>
      <c r="BE760" s="82"/>
      <c r="BH760" s="254">
        <f t="shared" si="133"/>
        <v>0</v>
      </c>
      <c r="BI760" s="254">
        <f t="shared" si="134"/>
        <v>0</v>
      </c>
    </row>
    <row r="761" spans="1:65" ht="33" hidden="1" customHeight="1" x14ac:dyDescent="0.25">
      <c r="A761" s="16"/>
      <c r="B761" s="67" t="s">
        <v>391</v>
      </c>
      <c r="C761" s="505" t="s">
        <v>392</v>
      </c>
      <c r="D761" s="505"/>
      <c r="E761" s="505"/>
      <c r="F761" s="505"/>
      <c r="G761" s="505"/>
      <c r="H761" s="505"/>
      <c r="I761" s="114"/>
      <c r="J761" s="115"/>
      <c r="K761" s="115"/>
      <c r="L761" s="115"/>
      <c r="M761" s="115"/>
      <c r="N761" s="115"/>
      <c r="O761" s="115"/>
      <c r="P761" s="115"/>
      <c r="Q761" s="115"/>
      <c r="R761" s="115"/>
      <c r="S761" s="115"/>
      <c r="T761" s="115"/>
      <c r="U761" s="115"/>
      <c r="AC761" s="54"/>
      <c r="AD761" s="219"/>
      <c r="AE761" s="54"/>
      <c r="AF761" s="82"/>
      <c r="AG761" s="82"/>
      <c r="AH761" s="82"/>
      <c r="AI761" s="82"/>
      <c r="AJ761" s="82"/>
      <c r="AK761" s="82"/>
      <c r="AL761" s="82"/>
      <c r="AM761" s="82"/>
      <c r="AN761" s="82"/>
      <c r="AO761" s="82"/>
      <c r="AP761" s="82"/>
      <c r="AQ761" s="82"/>
      <c r="AR761" s="82"/>
      <c r="AS761" s="82"/>
      <c r="AT761" s="82"/>
      <c r="AU761" s="82"/>
      <c r="AV761" s="82"/>
      <c r="AW761" s="82"/>
      <c r="AX761" s="82"/>
      <c r="AY761" s="82"/>
      <c r="AZ761" s="82"/>
      <c r="BA761" s="82"/>
      <c r="BB761" s="82"/>
      <c r="BC761" s="82"/>
      <c r="BD761" s="82"/>
      <c r="BE761" s="82"/>
      <c r="BH761" s="254">
        <f t="shared" si="133"/>
        <v>0</v>
      </c>
      <c r="BI761" s="254">
        <f t="shared" si="134"/>
        <v>0</v>
      </c>
    </row>
    <row r="762" spans="1:65" ht="21.75" hidden="1" customHeight="1" x14ac:dyDescent="0.25">
      <c r="A762" s="491" t="s">
        <v>12</v>
      </c>
      <c r="B762" s="506" t="s">
        <v>13</v>
      </c>
      <c r="C762" s="506" t="s">
        <v>14</v>
      </c>
      <c r="D762" s="509" t="s">
        <v>15</v>
      </c>
      <c r="E762" s="512" t="s">
        <v>16</v>
      </c>
      <c r="F762" s="129"/>
      <c r="G762" s="494" t="s">
        <v>433</v>
      </c>
      <c r="H762" s="494"/>
      <c r="I762" s="494"/>
      <c r="J762" s="130"/>
      <c r="K762" s="130"/>
      <c r="L762" s="130"/>
      <c r="M762" s="130"/>
      <c r="N762" s="130"/>
      <c r="O762" s="130"/>
      <c r="P762" s="130"/>
      <c r="Q762" s="130"/>
      <c r="R762" s="130"/>
      <c r="S762" s="130"/>
      <c r="T762" s="130"/>
      <c r="U762" s="130"/>
      <c r="AC762" s="54"/>
      <c r="AD762" s="219"/>
      <c r="AE762" s="54"/>
      <c r="AF762" s="82"/>
      <c r="AG762" s="82"/>
      <c r="AH762" s="82"/>
      <c r="AI762" s="82"/>
      <c r="AJ762" s="82"/>
      <c r="AK762" s="82"/>
      <c r="AL762" s="82"/>
      <c r="AM762" s="82"/>
      <c r="AN762" s="82"/>
      <c r="AO762" s="82"/>
      <c r="AP762" s="82"/>
      <c r="AQ762" s="82"/>
      <c r="AR762" s="82"/>
      <c r="AS762" s="82"/>
      <c r="AT762" s="82"/>
      <c r="AU762" s="82"/>
      <c r="AV762" s="82"/>
      <c r="AW762" s="82"/>
      <c r="AX762" s="82"/>
      <c r="AY762" s="82"/>
      <c r="AZ762" s="82"/>
      <c r="BA762" s="82"/>
      <c r="BB762" s="82"/>
      <c r="BC762" s="82"/>
      <c r="BD762" s="82"/>
      <c r="BE762" s="82"/>
      <c r="BH762" s="254">
        <f t="shared" si="133"/>
        <v>0</v>
      </c>
      <c r="BI762" s="254">
        <f t="shared" si="134"/>
        <v>0</v>
      </c>
    </row>
    <row r="763" spans="1:65" ht="27.75" hidden="1" customHeight="1" x14ac:dyDescent="0.25">
      <c r="A763" s="492"/>
      <c r="B763" s="507"/>
      <c r="C763" s="507"/>
      <c r="D763" s="510"/>
      <c r="E763" s="513"/>
      <c r="F763" s="131"/>
      <c r="G763" s="531" t="s">
        <v>441</v>
      </c>
      <c r="H763" s="531"/>
      <c r="I763" s="532"/>
      <c r="J763" s="132"/>
      <c r="K763" s="132"/>
      <c r="L763" s="132"/>
      <c r="M763" s="132"/>
      <c r="N763" s="132"/>
      <c r="O763" s="132"/>
      <c r="P763" s="132"/>
      <c r="Q763" s="132"/>
      <c r="R763" s="132"/>
      <c r="S763" s="132"/>
      <c r="T763" s="132"/>
      <c r="U763" s="132"/>
      <c r="AC763" s="54"/>
      <c r="AD763" s="219"/>
      <c r="AE763" s="54"/>
      <c r="AF763" s="82"/>
      <c r="AG763" s="82"/>
      <c r="AH763" s="82"/>
      <c r="AI763" s="82"/>
      <c r="AJ763" s="82"/>
      <c r="AK763" s="82"/>
      <c r="AL763" s="82"/>
      <c r="AM763" s="82"/>
      <c r="AN763" s="82"/>
      <c r="AO763" s="82"/>
      <c r="AP763" s="82"/>
      <c r="AQ763" s="82"/>
      <c r="AR763" s="82"/>
      <c r="AS763" s="82"/>
      <c r="AT763" s="82"/>
      <c r="AU763" s="82"/>
      <c r="AV763" s="82"/>
      <c r="AW763" s="82"/>
      <c r="AX763" s="82"/>
      <c r="AY763" s="82"/>
      <c r="AZ763" s="82"/>
      <c r="BA763" s="82"/>
      <c r="BB763" s="82"/>
      <c r="BC763" s="82"/>
      <c r="BD763" s="82"/>
      <c r="BE763" s="82"/>
      <c r="BH763" s="254">
        <f t="shared" si="133"/>
        <v>0</v>
      </c>
      <c r="BI763" s="254">
        <f t="shared" si="134"/>
        <v>0</v>
      </c>
    </row>
    <row r="764" spans="1:65" ht="27" hidden="1" customHeight="1" x14ac:dyDescent="0.25">
      <c r="A764" s="492"/>
      <c r="B764" s="507"/>
      <c r="C764" s="507"/>
      <c r="D764" s="510"/>
      <c r="E764" s="513"/>
      <c r="F764" s="131"/>
      <c r="G764" s="495">
        <v>2021</v>
      </c>
      <c r="H764" s="495">
        <v>2022</v>
      </c>
      <c r="I764" s="495">
        <v>2023</v>
      </c>
      <c r="J764" s="133"/>
      <c r="K764" s="133"/>
      <c r="L764" s="133"/>
      <c r="M764" s="133"/>
      <c r="N764" s="133"/>
      <c r="O764" s="133"/>
      <c r="P764" s="133"/>
      <c r="Q764" s="133"/>
      <c r="R764" s="133"/>
      <c r="S764" s="133"/>
      <c r="T764" s="133"/>
      <c r="U764" s="133"/>
      <c r="AC764" s="54"/>
      <c r="AD764" s="219"/>
      <c r="AE764" s="54"/>
      <c r="AF764" s="82"/>
      <c r="AG764" s="82"/>
      <c r="AH764" s="82"/>
      <c r="AI764" s="82"/>
      <c r="AJ764" s="82"/>
      <c r="AK764" s="82"/>
      <c r="AL764" s="82"/>
      <c r="AM764" s="82"/>
      <c r="AN764" s="82"/>
      <c r="AO764" s="82"/>
      <c r="AP764" s="82"/>
      <c r="AQ764" s="82"/>
      <c r="AR764" s="82"/>
      <c r="AS764" s="82"/>
      <c r="AT764" s="82"/>
      <c r="AU764" s="82"/>
      <c r="AV764" s="82"/>
      <c r="AW764" s="82"/>
      <c r="AX764" s="82"/>
      <c r="AY764" s="82"/>
      <c r="AZ764" s="82"/>
      <c r="BA764" s="82"/>
      <c r="BB764" s="82"/>
      <c r="BC764" s="82"/>
      <c r="BD764" s="82"/>
      <c r="BE764" s="82"/>
      <c r="BH764" s="254">
        <f t="shared" si="133"/>
        <v>0</v>
      </c>
      <c r="BI764" s="254">
        <f t="shared" si="134"/>
        <v>0</v>
      </c>
    </row>
    <row r="765" spans="1:65" ht="51" hidden="1" customHeight="1" x14ac:dyDescent="0.25">
      <c r="A765" s="493"/>
      <c r="B765" s="508"/>
      <c r="C765" s="508"/>
      <c r="D765" s="511"/>
      <c r="E765" s="514"/>
      <c r="F765" s="134"/>
      <c r="G765" s="496"/>
      <c r="H765" s="496"/>
      <c r="I765" s="496"/>
      <c r="J765" s="135"/>
      <c r="K765" s="135"/>
      <c r="L765" s="135"/>
      <c r="M765" s="135"/>
      <c r="N765" s="135"/>
      <c r="O765" s="135"/>
      <c r="P765" s="135"/>
      <c r="Q765" s="135"/>
      <c r="R765" s="135"/>
      <c r="S765" s="135"/>
      <c r="T765" s="135"/>
      <c r="U765" s="135"/>
      <c r="AC765" s="54"/>
      <c r="AD765" s="219"/>
      <c r="AE765" s="54"/>
      <c r="AF765" s="82"/>
      <c r="AG765" s="82"/>
      <c r="AH765" s="82"/>
      <c r="AI765" s="82"/>
      <c r="AJ765" s="82"/>
      <c r="AK765" s="82"/>
      <c r="AL765" s="82"/>
      <c r="AM765" s="82"/>
      <c r="AN765" s="82"/>
      <c r="AO765" s="82"/>
      <c r="AP765" s="82"/>
      <c r="AQ765" s="82"/>
      <c r="AR765" s="82"/>
      <c r="AS765" s="82"/>
      <c r="AT765" s="82"/>
      <c r="AU765" s="82"/>
      <c r="AV765" s="82"/>
      <c r="AW765" s="82"/>
      <c r="AX765" s="82"/>
      <c r="AY765" s="82"/>
      <c r="AZ765" s="82"/>
      <c r="BA765" s="82"/>
      <c r="BB765" s="82"/>
      <c r="BC765" s="82"/>
      <c r="BD765" s="82"/>
      <c r="BE765" s="82"/>
      <c r="BH765" s="254">
        <f t="shared" si="133"/>
        <v>0</v>
      </c>
      <c r="BI765" s="254">
        <f t="shared" si="134"/>
        <v>0</v>
      </c>
    </row>
    <row r="766" spans="1:65" s="47" customFormat="1" ht="20.100000000000001" hidden="1" customHeight="1" x14ac:dyDescent="0.25">
      <c r="A766" s="515">
        <v>9002</v>
      </c>
      <c r="B766" s="573" t="s">
        <v>277</v>
      </c>
      <c r="C766" s="517" t="s">
        <v>393</v>
      </c>
      <c r="D766" s="523" t="s">
        <v>17</v>
      </c>
      <c r="E766" s="548"/>
      <c r="F766" s="150"/>
      <c r="G766" s="148">
        <f>SUM(G767)</f>
        <v>0</v>
      </c>
      <c r="H766" s="148">
        <f>SUM(H767)</f>
        <v>4</v>
      </c>
      <c r="I766" s="116"/>
      <c r="J766" s="117"/>
      <c r="K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Y766" s="6"/>
      <c r="Z766" s="6"/>
      <c r="AA766" s="44"/>
      <c r="AB766" s="44"/>
      <c r="AC766" s="81"/>
      <c r="AD766" s="263"/>
      <c r="AE766" s="81"/>
      <c r="AF766" s="192"/>
      <c r="AG766" s="192"/>
      <c r="AH766" s="192"/>
      <c r="AI766" s="192"/>
      <c r="AJ766" s="192"/>
      <c r="AK766" s="192"/>
      <c r="AL766" s="192"/>
      <c r="AM766" s="192"/>
      <c r="AN766" s="192"/>
      <c r="AO766" s="192"/>
      <c r="AP766" s="192"/>
      <c r="AQ766" s="192"/>
      <c r="AR766" s="192"/>
      <c r="AS766" s="192"/>
      <c r="AT766" s="192"/>
      <c r="AU766" s="192"/>
      <c r="AV766" s="192"/>
      <c r="AW766" s="192"/>
      <c r="AX766" s="192"/>
      <c r="AY766" s="192"/>
      <c r="AZ766" s="192"/>
      <c r="BA766" s="192"/>
      <c r="BB766" s="192"/>
      <c r="BC766" s="192"/>
      <c r="BD766" s="192"/>
      <c r="BE766" s="192"/>
      <c r="BF766" s="44"/>
      <c r="BG766" s="44"/>
      <c r="BH766" s="254">
        <f t="shared" si="133"/>
        <v>0</v>
      </c>
      <c r="BI766" s="254">
        <f t="shared" si="134"/>
        <v>0</v>
      </c>
      <c r="BJ766" s="170"/>
      <c r="BK766" s="169"/>
      <c r="BL766" s="169"/>
      <c r="BM766" s="44"/>
    </row>
    <row r="767" spans="1:65" ht="33" hidden="1" customHeight="1" x14ac:dyDescent="0.25">
      <c r="A767" s="500"/>
      <c r="B767" s="573"/>
      <c r="C767" s="517"/>
      <c r="D767" s="37" t="s">
        <v>394</v>
      </c>
      <c r="E767" s="12" t="s">
        <v>46</v>
      </c>
      <c r="F767" s="142"/>
      <c r="G767" s="155"/>
      <c r="H767" s="155">
        <v>4</v>
      </c>
      <c r="I767" s="116"/>
      <c r="J767" s="117"/>
      <c r="K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AC767" s="81"/>
      <c r="AD767" s="263"/>
      <c r="AE767" s="81"/>
      <c r="AF767" s="192"/>
      <c r="AG767" s="192"/>
      <c r="AH767" s="192"/>
      <c r="AI767" s="192"/>
      <c r="AJ767" s="192"/>
      <c r="AK767" s="192"/>
      <c r="AL767" s="192"/>
      <c r="AM767" s="192"/>
      <c r="AN767" s="192"/>
      <c r="AO767" s="192"/>
      <c r="AP767" s="192"/>
      <c r="AQ767" s="192"/>
      <c r="AR767" s="192"/>
      <c r="AS767" s="192"/>
      <c r="AT767" s="192"/>
      <c r="AU767" s="192"/>
      <c r="AV767" s="192"/>
      <c r="AW767" s="192"/>
      <c r="AX767" s="192"/>
      <c r="AY767" s="192"/>
      <c r="AZ767" s="192"/>
      <c r="BA767" s="192"/>
      <c r="BB767" s="192"/>
      <c r="BC767" s="192"/>
      <c r="BD767" s="192"/>
      <c r="BE767" s="192"/>
      <c r="BH767" s="254">
        <f t="shared" si="133"/>
        <v>0</v>
      </c>
      <c r="BI767" s="254">
        <f t="shared" si="134"/>
        <v>0</v>
      </c>
    </row>
    <row r="768" spans="1:65" ht="18.75" hidden="1" customHeight="1" x14ac:dyDescent="0.25">
      <c r="A768" s="504" t="s">
        <v>17</v>
      </c>
      <c r="B768" s="504"/>
      <c r="C768" s="504"/>
      <c r="D768" s="504"/>
      <c r="E768" s="504"/>
      <c r="F768" s="145"/>
      <c r="G768" s="157"/>
      <c r="H768" s="157"/>
      <c r="I768" s="112"/>
      <c r="J768" s="113"/>
      <c r="K768" s="113"/>
      <c r="L768" s="113"/>
      <c r="M768" s="113"/>
      <c r="N768" s="113"/>
      <c r="O768" s="113"/>
      <c r="P768" s="113"/>
      <c r="Q768" s="113"/>
      <c r="R768" s="113"/>
      <c r="S768" s="113"/>
      <c r="T768" s="113"/>
      <c r="U768" s="113"/>
      <c r="AC768" s="81"/>
      <c r="AD768" s="263"/>
      <c r="AE768" s="81"/>
      <c r="AF768" s="192"/>
      <c r="AG768" s="192"/>
      <c r="AH768" s="192"/>
      <c r="AI768" s="192"/>
      <c r="AJ768" s="192"/>
      <c r="AK768" s="192"/>
      <c r="AL768" s="192"/>
      <c r="AM768" s="192"/>
      <c r="AN768" s="192"/>
      <c r="AO768" s="192"/>
      <c r="AP768" s="192"/>
      <c r="AQ768" s="192"/>
      <c r="AR768" s="192"/>
      <c r="AS768" s="192"/>
      <c r="AT768" s="192"/>
      <c r="AU768" s="192"/>
      <c r="AV768" s="192"/>
      <c r="AW768" s="192"/>
      <c r="AX768" s="192"/>
      <c r="AY768" s="192"/>
      <c r="AZ768" s="192"/>
      <c r="BA768" s="192"/>
      <c r="BB768" s="192"/>
      <c r="BC768" s="192"/>
      <c r="BD768" s="192"/>
      <c r="BE768" s="192"/>
      <c r="BH768" s="254">
        <f t="shared" si="133"/>
        <v>0</v>
      </c>
      <c r="BI768" s="254">
        <f t="shared" si="134"/>
        <v>0</v>
      </c>
    </row>
    <row r="769" spans="1:65" ht="18.75" hidden="1" customHeight="1" x14ac:dyDescent="0.25">
      <c r="A769" s="23"/>
      <c r="B769" s="10"/>
      <c r="C769" s="16"/>
      <c r="D769" s="16"/>
      <c r="E769" s="17"/>
      <c r="F769" s="111"/>
      <c r="G769" s="112"/>
      <c r="H769" s="112"/>
      <c r="I769" s="112"/>
      <c r="J769" s="113"/>
      <c r="K769" s="113"/>
      <c r="L769" s="113"/>
      <c r="M769" s="113"/>
      <c r="N769" s="113"/>
      <c r="O769" s="113"/>
      <c r="P769" s="113"/>
      <c r="Q769" s="113"/>
      <c r="R769" s="113"/>
      <c r="S769" s="113"/>
      <c r="T769" s="113"/>
      <c r="U769" s="113"/>
      <c r="AC769" s="81"/>
      <c r="AD769" s="263"/>
      <c r="AE769" s="81"/>
      <c r="AF769" s="192"/>
      <c r="AG769" s="192"/>
      <c r="AH769" s="192"/>
      <c r="AI769" s="192"/>
      <c r="AJ769" s="192"/>
      <c r="AK769" s="192"/>
      <c r="AL769" s="192"/>
      <c r="AM769" s="192"/>
      <c r="AN769" s="192"/>
      <c r="AO769" s="192"/>
      <c r="AP769" s="192"/>
      <c r="AQ769" s="192"/>
      <c r="AR769" s="192"/>
      <c r="AS769" s="192"/>
      <c r="AT769" s="192"/>
      <c r="AU769" s="192"/>
      <c r="AV769" s="192"/>
      <c r="AW769" s="192"/>
      <c r="AX769" s="192"/>
      <c r="AY769" s="192"/>
      <c r="AZ769" s="192"/>
      <c r="BA769" s="192"/>
      <c r="BB769" s="192"/>
      <c r="BC769" s="192"/>
      <c r="BD769" s="192"/>
      <c r="BE769" s="192"/>
      <c r="BH769" s="254">
        <f t="shared" si="133"/>
        <v>0</v>
      </c>
      <c r="BI769" s="254">
        <f t="shared" si="134"/>
        <v>0</v>
      </c>
    </row>
    <row r="770" spans="1:65" ht="18.75" hidden="1" customHeight="1" x14ac:dyDescent="0.25">
      <c r="A770" s="23"/>
      <c r="B770" s="10"/>
      <c r="C770" s="16"/>
      <c r="D770" s="16"/>
      <c r="E770" s="17"/>
      <c r="F770" s="111"/>
      <c r="G770" s="112"/>
      <c r="H770" s="112"/>
      <c r="I770" s="112"/>
      <c r="J770" s="113"/>
      <c r="K770" s="113"/>
      <c r="L770" s="113"/>
      <c r="M770" s="113"/>
      <c r="N770" s="113"/>
      <c r="O770" s="113"/>
      <c r="P770" s="113"/>
      <c r="Q770" s="113"/>
      <c r="R770" s="113"/>
      <c r="S770" s="113"/>
      <c r="T770" s="113"/>
      <c r="U770" s="113"/>
      <c r="AC770" s="81"/>
      <c r="AD770" s="263"/>
      <c r="AE770" s="81"/>
      <c r="AF770" s="192"/>
      <c r="AG770" s="192"/>
      <c r="AH770" s="192"/>
      <c r="AI770" s="192"/>
      <c r="AJ770" s="192"/>
      <c r="AK770" s="192"/>
      <c r="AL770" s="192"/>
      <c r="AM770" s="192"/>
      <c r="AN770" s="192"/>
      <c r="AO770" s="192"/>
      <c r="AP770" s="192"/>
      <c r="AQ770" s="192"/>
      <c r="AR770" s="192"/>
      <c r="AS770" s="192"/>
      <c r="AT770" s="192"/>
      <c r="AU770" s="192"/>
      <c r="AV770" s="192"/>
      <c r="AW770" s="192"/>
      <c r="AX770" s="192"/>
      <c r="AY770" s="192"/>
      <c r="AZ770" s="192"/>
      <c r="BA770" s="192"/>
      <c r="BB770" s="192"/>
      <c r="BC770" s="192"/>
      <c r="BD770" s="192"/>
      <c r="BE770" s="192"/>
      <c r="BH770" s="254">
        <f t="shared" si="133"/>
        <v>0</v>
      </c>
      <c r="BI770" s="254">
        <f t="shared" si="134"/>
        <v>0</v>
      </c>
    </row>
    <row r="771" spans="1:65" ht="20.100000000000001" hidden="1" customHeight="1" x14ac:dyDescent="0.25">
      <c r="A771" s="16"/>
      <c r="B771" s="15"/>
      <c r="C771" s="16"/>
      <c r="D771" s="16"/>
      <c r="E771" s="17"/>
      <c r="F771" s="111"/>
      <c r="G771" s="112"/>
      <c r="H771" s="112"/>
      <c r="I771" s="112"/>
      <c r="J771" s="113"/>
      <c r="K771" s="113"/>
      <c r="L771" s="113"/>
      <c r="M771" s="113"/>
      <c r="N771" s="113"/>
      <c r="O771" s="113"/>
      <c r="P771" s="113"/>
      <c r="Q771" s="113"/>
      <c r="R771" s="113"/>
      <c r="S771" s="113"/>
      <c r="T771" s="113"/>
      <c r="U771" s="113"/>
      <c r="AC771" s="81"/>
      <c r="AD771" s="263"/>
      <c r="AE771" s="81"/>
      <c r="AF771" s="192"/>
      <c r="AG771" s="192"/>
      <c r="AH771" s="192"/>
      <c r="AI771" s="192"/>
      <c r="AJ771" s="192"/>
      <c r="AK771" s="192"/>
      <c r="AL771" s="192"/>
      <c r="AM771" s="192"/>
      <c r="AN771" s="192"/>
      <c r="AO771" s="192"/>
      <c r="AP771" s="192"/>
      <c r="AQ771" s="192"/>
      <c r="AR771" s="192"/>
      <c r="AS771" s="192"/>
      <c r="AT771" s="192"/>
      <c r="AU771" s="192"/>
      <c r="AV771" s="192"/>
      <c r="AW771" s="192"/>
      <c r="AX771" s="192"/>
      <c r="AY771" s="192"/>
      <c r="AZ771" s="192"/>
      <c r="BA771" s="192"/>
      <c r="BB771" s="192"/>
      <c r="BC771" s="192"/>
      <c r="BD771" s="192"/>
      <c r="BE771" s="192"/>
      <c r="BH771" s="254">
        <f t="shared" si="133"/>
        <v>0</v>
      </c>
      <c r="BI771" s="254">
        <f t="shared" si="134"/>
        <v>0</v>
      </c>
    </row>
    <row r="772" spans="1:65" ht="20.100000000000001" hidden="1" customHeight="1" x14ac:dyDescent="0.25">
      <c r="A772" s="18" t="s">
        <v>9</v>
      </c>
      <c r="B772" s="520" t="s">
        <v>10</v>
      </c>
      <c r="C772" s="520"/>
      <c r="D772" s="520"/>
      <c r="E772" s="520"/>
      <c r="F772" s="520"/>
      <c r="G772" s="520"/>
      <c r="H772" s="520"/>
      <c r="I772" s="114"/>
      <c r="J772" s="115"/>
      <c r="K772" s="115"/>
      <c r="L772" s="115"/>
      <c r="M772" s="115"/>
      <c r="N772" s="115"/>
      <c r="O772" s="115"/>
      <c r="P772" s="115"/>
      <c r="Q772" s="115"/>
      <c r="R772" s="115"/>
      <c r="S772" s="115"/>
      <c r="T772" s="115"/>
      <c r="U772" s="115"/>
      <c r="AC772" s="81"/>
      <c r="AD772" s="263"/>
      <c r="AE772" s="81"/>
      <c r="AF772" s="192"/>
      <c r="AG772" s="192"/>
      <c r="AH772" s="192"/>
      <c r="AI772" s="192"/>
      <c r="AJ772" s="192"/>
      <c r="AK772" s="192"/>
      <c r="AL772" s="192"/>
      <c r="AM772" s="192"/>
      <c r="AN772" s="192"/>
      <c r="AO772" s="192"/>
      <c r="AP772" s="192"/>
      <c r="AQ772" s="192"/>
      <c r="AR772" s="192"/>
      <c r="AS772" s="192"/>
      <c r="AT772" s="192"/>
      <c r="AU772" s="192"/>
      <c r="AV772" s="192"/>
      <c r="AW772" s="192"/>
      <c r="AX772" s="192"/>
      <c r="AY772" s="192"/>
      <c r="AZ772" s="192"/>
      <c r="BA772" s="192"/>
      <c r="BB772" s="192"/>
      <c r="BC772" s="192"/>
      <c r="BD772" s="192"/>
      <c r="BE772" s="192"/>
      <c r="BH772" s="254">
        <f t="shared" si="133"/>
        <v>0</v>
      </c>
      <c r="BI772" s="254">
        <f t="shared" si="134"/>
        <v>0</v>
      </c>
    </row>
    <row r="773" spans="1:65" ht="33" hidden="1" customHeight="1" x14ac:dyDescent="0.25">
      <c r="A773" s="16"/>
      <c r="B773" s="67" t="s">
        <v>391</v>
      </c>
      <c r="C773" s="505" t="s">
        <v>392</v>
      </c>
      <c r="D773" s="505"/>
      <c r="E773" s="505"/>
      <c r="F773" s="505"/>
      <c r="G773" s="505"/>
      <c r="H773" s="505"/>
      <c r="I773" s="114"/>
      <c r="J773" s="115"/>
      <c r="K773" s="115"/>
      <c r="L773" s="115"/>
      <c r="M773" s="115"/>
      <c r="N773" s="115"/>
      <c r="O773" s="115"/>
      <c r="P773" s="115"/>
      <c r="Q773" s="115"/>
      <c r="R773" s="115"/>
      <c r="S773" s="115"/>
      <c r="T773" s="115"/>
      <c r="U773" s="115"/>
      <c r="AC773" s="81"/>
      <c r="AD773" s="263"/>
      <c r="AE773" s="81"/>
      <c r="AF773" s="192"/>
      <c r="AG773" s="192"/>
      <c r="AH773" s="192"/>
      <c r="AI773" s="192"/>
      <c r="AJ773" s="192"/>
      <c r="AK773" s="192"/>
      <c r="AL773" s="192"/>
      <c r="AM773" s="192"/>
      <c r="AN773" s="192"/>
      <c r="AO773" s="192"/>
      <c r="AP773" s="192"/>
      <c r="AQ773" s="192"/>
      <c r="AR773" s="192"/>
      <c r="AS773" s="192"/>
      <c r="AT773" s="192"/>
      <c r="AU773" s="192"/>
      <c r="AV773" s="192"/>
      <c r="AW773" s="192"/>
      <c r="AX773" s="192"/>
      <c r="AY773" s="192"/>
      <c r="AZ773" s="192"/>
      <c r="BA773" s="192"/>
      <c r="BB773" s="192"/>
      <c r="BC773" s="192"/>
      <c r="BD773" s="192"/>
      <c r="BE773" s="192"/>
      <c r="BH773" s="254">
        <f t="shared" si="133"/>
        <v>0</v>
      </c>
      <c r="BI773" s="254">
        <f t="shared" si="134"/>
        <v>0</v>
      </c>
    </row>
    <row r="774" spans="1:65" ht="21.75" hidden="1" customHeight="1" x14ac:dyDescent="0.25">
      <c r="A774" s="491" t="s">
        <v>12</v>
      </c>
      <c r="B774" s="506" t="s">
        <v>13</v>
      </c>
      <c r="C774" s="506" t="s">
        <v>14</v>
      </c>
      <c r="D774" s="509" t="s">
        <v>15</v>
      </c>
      <c r="E774" s="512" t="s">
        <v>16</v>
      </c>
      <c r="F774" s="129"/>
      <c r="G774" s="494" t="s">
        <v>433</v>
      </c>
      <c r="H774" s="494"/>
      <c r="I774" s="494"/>
      <c r="J774" s="130"/>
      <c r="K774" s="130"/>
      <c r="L774" s="130"/>
      <c r="M774" s="130"/>
      <c r="N774" s="130"/>
      <c r="O774" s="130"/>
      <c r="P774" s="130"/>
      <c r="Q774" s="130"/>
      <c r="R774" s="130"/>
      <c r="S774" s="130"/>
      <c r="T774" s="130"/>
      <c r="U774" s="130"/>
      <c r="AF774" s="82"/>
      <c r="AG774" s="82"/>
      <c r="AH774" s="220"/>
      <c r="AI774" s="220"/>
      <c r="AJ774" s="220"/>
      <c r="AK774" s="220"/>
      <c r="AL774" s="220"/>
      <c r="AM774" s="220"/>
      <c r="AN774" s="220"/>
      <c r="AO774" s="220"/>
      <c r="AP774" s="220"/>
      <c r="AQ774" s="220"/>
      <c r="AR774" s="220"/>
      <c r="AS774" s="220"/>
      <c r="AT774" s="220"/>
      <c r="AU774" s="220"/>
      <c r="AV774" s="220"/>
      <c r="AW774" s="220"/>
      <c r="AX774" s="220"/>
      <c r="AY774" s="220"/>
      <c r="AZ774" s="220"/>
      <c r="BA774" s="220"/>
      <c r="BB774" s="220"/>
      <c r="BC774" s="220"/>
      <c r="BD774" s="220"/>
      <c r="BE774" s="220"/>
      <c r="BH774" s="254">
        <f t="shared" si="133"/>
        <v>0</v>
      </c>
      <c r="BI774" s="254">
        <f t="shared" si="134"/>
        <v>0</v>
      </c>
    </row>
    <row r="775" spans="1:65" ht="27.75" hidden="1" customHeight="1" x14ac:dyDescent="0.25">
      <c r="A775" s="492"/>
      <c r="B775" s="507"/>
      <c r="C775" s="507"/>
      <c r="D775" s="510"/>
      <c r="E775" s="513"/>
      <c r="F775" s="131"/>
      <c r="G775" s="531" t="s">
        <v>441</v>
      </c>
      <c r="H775" s="531"/>
      <c r="I775" s="532"/>
      <c r="J775" s="132"/>
      <c r="K775" s="132"/>
      <c r="L775" s="132"/>
      <c r="M775" s="132"/>
      <c r="N775" s="132"/>
      <c r="O775" s="132"/>
      <c r="P775" s="132"/>
      <c r="Q775" s="132"/>
      <c r="R775" s="132"/>
      <c r="S775" s="132"/>
      <c r="T775" s="132"/>
      <c r="U775" s="132"/>
      <c r="AF775" s="82"/>
      <c r="AG775" s="82"/>
      <c r="AH775" s="220"/>
      <c r="AI775" s="220"/>
      <c r="AJ775" s="220"/>
      <c r="AK775" s="220"/>
      <c r="AL775" s="220"/>
      <c r="AM775" s="220"/>
      <c r="AN775" s="220"/>
      <c r="AO775" s="220"/>
      <c r="AP775" s="220"/>
      <c r="AQ775" s="220"/>
      <c r="AR775" s="220"/>
      <c r="AS775" s="220"/>
      <c r="AT775" s="220"/>
      <c r="AU775" s="220"/>
      <c r="AV775" s="220"/>
      <c r="AW775" s="220"/>
      <c r="AX775" s="220"/>
      <c r="AY775" s="220"/>
      <c r="AZ775" s="220"/>
      <c r="BA775" s="220"/>
      <c r="BB775" s="220"/>
      <c r="BC775" s="220"/>
      <c r="BD775" s="220"/>
      <c r="BE775" s="220"/>
      <c r="BH775" s="254">
        <f t="shared" si="133"/>
        <v>0</v>
      </c>
      <c r="BI775" s="254">
        <f t="shared" si="134"/>
        <v>0</v>
      </c>
    </row>
    <row r="776" spans="1:65" ht="27" hidden="1" customHeight="1" x14ac:dyDescent="0.25">
      <c r="A776" s="492"/>
      <c r="B776" s="507"/>
      <c r="C776" s="507"/>
      <c r="D776" s="510"/>
      <c r="E776" s="513"/>
      <c r="F776" s="131"/>
      <c r="G776" s="495">
        <v>2021</v>
      </c>
      <c r="H776" s="495">
        <v>2022</v>
      </c>
      <c r="I776" s="495">
        <v>2023</v>
      </c>
      <c r="J776" s="133"/>
      <c r="K776" s="133"/>
      <c r="L776" s="133"/>
      <c r="M776" s="133"/>
      <c r="N776" s="133"/>
      <c r="O776" s="133"/>
      <c r="P776" s="133"/>
      <c r="Q776" s="133"/>
      <c r="R776" s="133"/>
      <c r="S776" s="133"/>
      <c r="T776" s="133"/>
      <c r="U776" s="133"/>
      <c r="AC776" s="54"/>
      <c r="AD776" s="219"/>
      <c r="AE776" s="54"/>
      <c r="AF776" s="256"/>
      <c r="AG776" s="256"/>
      <c r="AH776" s="256"/>
      <c r="AI776" s="256"/>
      <c r="AJ776" s="256"/>
      <c r="AK776" s="256"/>
      <c r="AL776" s="256"/>
      <c r="AM776" s="256"/>
      <c r="AN776" s="256"/>
      <c r="AO776" s="256"/>
      <c r="AP776" s="256"/>
      <c r="AQ776" s="256"/>
      <c r="AR776" s="256"/>
      <c r="AS776" s="256"/>
      <c r="AT776" s="256"/>
      <c r="AU776" s="256"/>
      <c r="AV776" s="256"/>
      <c r="AW776" s="256"/>
      <c r="AX776" s="256"/>
      <c r="AY776" s="256"/>
      <c r="AZ776" s="256"/>
      <c r="BA776" s="256"/>
      <c r="BB776" s="256"/>
      <c r="BC776" s="256"/>
      <c r="BD776" s="82"/>
      <c r="BE776" s="82"/>
      <c r="BH776" s="254">
        <f t="shared" si="133"/>
        <v>0</v>
      </c>
      <c r="BI776" s="254">
        <f t="shared" si="134"/>
        <v>0</v>
      </c>
    </row>
    <row r="777" spans="1:65" ht="51.75" hidden="1" customHeight="1" x14ac:dyDescent="0.25">
      <c r="A777" s="493"/>
      <c r="B777" s="508"/>
      <c r="C777" s="508"/>
      <c r="D777" s="511"/>
      <c r="E777" s="514"/>
      <c r="F777" s="134"/>
      <c r="G777" s="496"/>
      <c r="H777" s="496"/>
      <c r="I777" s="496"/>
      <c r="J777" s="135"/>
      <c r="K777" s="135"/>
      <c r="L777" s="135"/>
      <c r="M777" s="135"/>
      <c r="N777" s="135"/>
      <c r="O777" s="135"/>
      <c r="P777" s="135"/>
      <c r="Q777" s="135"/>
      <c r="R777" s="135"/>
      <c r="S777" s="135"/>
      <c r="T777" s="135"/>
      <c r="U777" s="135"/>
      <c r="AC777" s="54"/>
      <c r="AD777" s="219"/>
      <c r="AE777" s="54"/>
      <c r="AF777" s="258"/>
      <c r="AG777" s="258"/>
      <c r="AH777" s="258"/>
      <c r="AI777" s="258"/>
      <c r="AJ777" s="258"/>
      <c r="AK777" s="258"/>
      <c r="AL777" s="258"/>
      <c r="AM777" s="258"/>
      <c r="AN777" s="258"/>
      <c r="AO777" s="258"/>
      <c r="AP777" s="258"/>
      <c r="AQ777" s="258"/>
      <c r="AR777" s="258"/>
      <c r="AS777" s="258"/>
      <c r="AT777" s="258"/>
      <c r="AU777" s="258"/>
      <c r="AV777" s="258"/>
      <c r="AW777" s="258"/>
      <c r="AX777" s="258"/>
      <c r="AY777" s="258"/>
      <c r="AZ777" s="258"/>
      <c r="BA777" s="258"/>
      <c r="BB777" s="258"/>
      <c r="BC777" s="256"/>
      <c r="BD777" s="82"/>
      <c r="BE777" s="82"/>
      <c r="BH777" s="254">
        <f t="shared" si="133"/>
        <v>0</v>
      </c>
      <c r="BI777" s="254">
        <f t="shared" si="134"/>
        <v>0</v>
      </c>
    </row>
    <row r="778" spans="1:65" s="47" customFormat="1" ht="20.100000000000001" hidden="1" customHeight="1" x14ac:dyDescent="0.25">
      <c r="A778" s="516">
        <v>9002</v>
      </c>
      <c r="B778" s="583" t="s">
        <v>277</v>
      </c>
      <c r="C778" s="517" t="s">
        <v>395</v>
      </c>
      <c r="D778" s="523" t="s">
        <v>17</v>
      </c>
      <c r="E778" s="548"/>
      <c r="F778" s="145"/>
      <c r="G778" s="146">
        <f>SUM(G779:G783)</f>
        <v>0</v>
      </c>
      <c r="H778" s="146">
        <f>SUM(H779:H783)</f>
        <v>52</v>
      </c>
      <c r="I778" s="116"/>
      <c r="J778" s="117"/>
      <c r="K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Y778" s="6"/>
      <c r="Z778" s="6"/>
      <c r="AA778" s="44"/>
      <c r="AB778" s="44"/>
      <c r="AC778" s="54"/>
      <c r="AD778" s="219"/>
      <c r="AE778" s="54"/>
      <c r="AF778" s="267"/>
      <c r="AG778" s="257"/>
      <c r="AH778" s="257"/>
      <c r="AI778" s="257"/>
      <c r="AJ778" s="257"/>
      <c r="AK778" s="257"/>
      <c r="AL778" s="257"/>
      <c r="AM778" s="257"/>
      <c r="AN778" s="257"/>
      <c r="AO778" s="257"/>
      <c r="AP778" s="257"/>
      <c r="AQ778" s="257"/>
      <c r="AR778" s="257"/>
      <c r="AS778" s="257"/>
      <c r="AT778" s="257"/>
      <c r="AU778" s="257"/>
      <c r="AV778" s="257"/>
      <c r="AW778" s="257"/>
      <c r="AX778" s="257"/>
      <c r="AY778" s="257"/>
      <c r="AZ778" s="257"/>
      <c r="BA778" s="257"/>
      <c r="BB778" s="257"/>
      <c r="BC778" s="272"/>
      <c r="BD778" s="82"/>
      <c r="BE778" s="82"/>
      <c r="BF778" s="44"/>
      <c r="BG778" s="44"/>
      <c r="BH778" s="254">
        <f t="shared" si="133"/>
        <v>0</v>
      </c>
      <c r="BI778" s="254">
        <f t="shared" si="134"/>
        <v>0</v>
      </c>
      <c r="BJ778" s="170"/>
      <c r="BK778" s="169"/>
      <c r="BL778" s="169"/>
      <c r="BM778" s="44"/>
    </row>
    <row r="779" spans="1:65" ht="46.5" hidden="1" customHeight="1" x14ac:dyDescent="0.25">
      <c r="A779" s="516"/>
      <c r="B779" s="584"/>
      <c r="C779" s="517"/>
      <c r="D779" s="24" t="s">
        <v>396</v>
      </c>
      <c r="E779" s="12" t="s">
        <v>397</v>
      </c>
      <c r="F779" s="142"/>
      <c r="G779" s="155"/>
      <c r="H779" s="121" t="s">
        <v>23</v>
      </c>
      <c r="I779" s="116"/>
      <c r="J779" s="117"/>
      <c r="K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AC779" s="54"/>
      <c r="AD779" s="219"/>
      <c r="AE779" s="54"/>
      <c r="AF779" s="268"/>
      <c r="AG779" s="240"/>
      <c r="AH779" s="240"/>
      <c r="AI779" s="240"/>
      <c r="AJ779" s="240"/>
      <c r="AK779" s="240"/>
      <c r="AL779" s="240"/>
      <c r="AM779" s="240"/>
      <c r="AN779" s="240"/>
      <c r="AO779" s="240"/>
      <c r="AP779" s="240"/>
      <c r="AQ779" s="240"/>
      <c r="AR779" s="240"/>
      <c r="AS779" s="240"/>
      <c r="AT779" s="240"/>
      <c r="AU779" s="240"/>
      <c r="AV779" s="240"/>
      <c r="AW779" s="240"/>
      <c r="AX779" s="240"/>
      <c r="AY779" s="240"/>
      <c r="AZ779" s="240"/>
      <c r="BA779" s="240"/>
      <c r="BB779" s="240"/>
      <c r="BC779" s="270"/>
      <c r="BD779" s="82"/>
      <c r="BE779" s="82"/>
      <c r="BH779" s="254">
        <f t="shared" si="133"/>
        <v>0</v>
      </c>
      <c r="BI779" s="254">
        <f t="shared" si="134"/>
        <v>0</v>
      </c>
    </row>
    <row r="780" spans="1:65" ht="84" hidden="1" customHeight="1" x14ac:dyDescent="0.25">
      <c r="A780" s="516"/>
      <c r="B780" s="584"/>
      <c r="C780" s="517"/>
      <c r="D780" s="14" t="s">
        <v>398</v>
      </c>
      <c r="E780" s="9" t="s">
        <v>46</v>
      </c>
      <c r="F780" s="125"/>
      <c r="G780" s="121"/>
      <c r="H780" s="121" t="s">
        <v>23</v>
      </c>
      <c r="I780" s="116"/>
      <c r="J780" s="117"/>
      <c r="K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AC780" s="54"/>
      <c r="AD780" s="219"/>
      <c r="AE780" s="54"/>
      <c r="AF780" s="82"/>
      <c r="AG780" s="82"/>
      <c r="AH780" s="82"/>
      <c r="AI780" s="82"/>
      <c r="AJ780" s="82"/>
      <c r="AK780" s="82"/>
      <c r="AL780" s="82"/>
      <c r="AM780" s="82"/>
      <c r="AN780" s="82"/>
      <c r="AO780" s="82"/>
      <c r="AP780" s="82"/>
      <c r="AQ780" s="82"/>
      <c r="AR780" s="82"/>
      <c r="AS780" s="82"/>
      <c r="AT780" s="82"/>
      <c r="AU780" s="82"/>
      <c r="AV780" s="82"/>
      <c r="AW780" s="82"/>
      <c r="AX780" s="82"/>
      <c r="AY780" s="82"/>
      <c r="AZ780" s="82"/>
      <c r="BA780" s="82"/>
      <c r="BB780" s="82"/>
      <c r="BC780" s="82"/>
      <c r="BD780" s="82"/>
      <c r="BE780" s="82"/>
      <c r="BH780" s="254">
        <f t="shared" si="133"/>
        <v>0</v>
      </c>
      <c r="BI780" s="254">
        <f t="shared" si="134"/>
        <v>0</v>
      </c>
    </row>
    <row r="781" spans="1:65" ht="120.75" hidden="1" customHeight="1" x14ac:dyDescent="0.25">
      <c r="A781" s="516"/>
      <c r="B781" s="584"/>
      <c r="C781" s="517"/>
      <c r="D781" s="14" t="s">
        <v>399</v>
      </c>
      <c r="E781" s="9" t="s">
        <v>196</v>
      </c>
      <c r="F781" s="125"/>
      <c r="G781" s="121"/>
      <c r="H781" s="121">
        <v>52</v>
      </c>
      <c r="I781" s="116"/>
      <c r="J781" s="117"/>
      <c r="K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AC781" s="54"/>
      <c r="AD781" s="219"/>
      <c r="AE781" s="54"/>
      <c r="AF781" s="82"/>
      <c r="AG781" s="82"/>
      <c r="AH781" s="82"/>
      <c r="AI781" s="82"/>
      <c r="AJ781" s="82"/>
      <c r="AK781" s="82"/>
      <c r="AL781" s="82"/>
      <c r="AM781" s="82"/>
      <c r="AN781" s="82"/>
      <c r="AO781" s="82"/>
      <c r="AP781" s="82"/>
      <c r="AQ781" s="82"/>
      <c r="AR781" s="82"/>
      <c r="AS781" s="82"/>
      <c r="AT781" s="82"/>
      <c r="AU781" s="82"/>
      <c r="AV781" s="82"/>
      <c r="AW781" s="82"/>
      <c r="AX781" s="82"/>
      <c r="AY781" s="82"/>
      <c r="AZ781" s="82"/>
      <c r="BA781" s="82"/>
      <c r="BB781" s="82"/>
      <c r="BC781" s="82"/>
      <c r="BD781" s="82"/>
      <c r="BE781" s="82"/>
      <c r="BH781" s="254">
        <f t="shared" si="133"/>
        <v>0</v>
      </c>
      <c r="BI781" s="254">
        <f t="shared" si="134"/>
        <v>0</v>
      </c>
    </row>
    <row r="782" spans="1:65" ht="72" hidden="1" customHeight="1" x14ac:dyDescent="0.25">
      <c r="A782" s="516"/>
      <c r="B782" s="584"/>
      <c r="C782" s="517"/>
      <c r="D782" s="14" t="s">
        <v>400</v>
      </c>
      <c r="E782" s="9" t="s">
        <v>46</v>
      </c>
      <c r="F782" s="125"/>
      <c r="G782" s="121"/>
      <c r="H782" s="121" t="s">
        <v>23</v>
      </c>
      <c r="I782" s="116"/>
      <c r="J782" s="117"/>
      <c r="K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AC782" s="54"/>
      <c r="AD782" s="219"/>
      <c r="AE782" s="54"/>
      <c r="AF782" s="82"/>
      <c r="AG782" s="82"/>
      <c r="AH782" s="82"/>
      <c r="AI782" s="82"/>
      <c r="AJ782" s="82"/>
      <c r="AK782" s="82"/>
      <c r="AL782" s="82"/>
      <c r="AM782" s="82"/>
      <c r="AN782" s="82"/>
      <c r="AO782" s="82"/>
      <c r="AP782" s="82"/>
      <c r="AQ782" s="82"/>
      <c r="AR782" s="82"/>
      <c r="AS782" s="82"/>
      <c r="AT782" s="82"/>
      <c r="AU782" s="82"/>
      <c r="AV782" s="82"/>
      <c r="AW782" s="82"/>
      <c r="AX782" s="82"/>
      <c r="AY782" s="82"/>
      <c r="AZ782" s="82"/>
      <c r="BA782" s="82"/>
      <c r="BB782" s="82"/>
      <c r="BC782" s="82"/>
      <c r="BD782" s="82"/>
      <c r="BE782" s="82"/>
      <c r="BH782" s="254">
        <f t="shared" si="133"/>
        <v>0</v>
      </c>
      <c r="BI782" s="254">
        <f t="shared" si="134"/>
        <v>0</v>
      </c>
    </row>
    <row r="783" spans="1:65" ht="32.25" hidden="1" customHeight="1" x14ac:dyDescent="0.25">
      <c r="A783" s="516"/>
      <c r="B783" s="584"/>
      <c r="C783" s="518"/>
      <c r="D783" s="32" t="s">
        <v>401</v>
      </c>
      <c r="E783" s="22" t="s">
        <v>402</v>
      </c>
      <c r="F783" s="143"/>
      <c r="G783" s="144"/>
      <c r="H783" s="121" t="s">
        <v>23</v>
      </c>
      <c r="I783" s="116"/>
      <c r="J783" s="117"/>
      <c r="K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AC783" s="54"/>
      <c r="AD783" s="219"/>
      <c r="AE783" s="54"/>
      <c r="AF783" s="89"/>
      <c r="AG783" s="89"/>
      <c r="AH783" s="89"/>
      <c r="AI783" s="89"/>
      <c r="AJ783" s="89"/>
      <c r="AK783" s="89"/>
      <c r="AL783" s="89"/>
      <c r="AM783" s="89"/>
      <c r="AN783" s="89"/>
      <c r="AO783" s="89"/>
      <c r="AP783" s="89"/>
      <c r="AQ783" s="89"/>
      <c r="AR783" s="89"/>
      <c r="AS783" s="89"/>
      <c r="AT783" s="89"/>
      <c r="AU783" s="89"/>
      <c r="AV783" s="89"/>
      <c r="AW783" s="89"/>
      <c r="AX783" s="89"/>
      <c r="AY783" s="89"/>
      <c r="AZ783" s="89"/>
      <c r="BA783" s="89"/>
      <c r="BB783" s="89"/>
      <c r="BC783" s="89"/>
      <c r="BD783" s="89"/>
      <c r="BE783" s="89"/>
      <c r="BH783" s="254">
        <f t="shared" si="133"/>
        <v>0</v>
      </c>
      <c r="BI783" s="254">
        <f t="shared" si="134"/>
        <v>0</v>
      </c>
    </row>
    <row r="784" spans="1:65" ht="20.100000000000001" hidden="1" customHeight="1" x14ac:dyDescent="0.25">
      <c r="A784" s="504" t="s">
        <v>17</v>
      </c>
      <c r="B784" s="504"/>
      <c r="C784" s="504"/>
      <c r="D784" s="504"/>
      <c r="E784" s="504"/>
      <c r="F784" s="145"/>
      <c r="G784" s="146"/>
      <c r="H784" s="146"/>
      <c r="I784" s="116"/>
      <c r="J784" s="117"/>
      <c r="K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AC784" s="54"/>
      <c r="AD784" s="219"/>
      <c r="AE784" s="54"/>
      <c r="AF784" s="89"/>
      <c r="AG784" s="89"/>
      <c r="AH784" s="89"/>
      <c r="AI784" s="89"/>
      <c r="AJ784" s="89"/>
      <c r="AK784" s="89"/>
      <c r="AL784" s="89"/>
      <c r="AM784" s="89"/>
      <c r="AN784" s="89"/>
      <c r="AO784" s="89"/>
      <c r="AP784" s="89"/>
      <c r="AQ784" s="89"/>
      <c r="AR784" s="89"/>
      <c r="AS784" s="89"/>
      <c r="AT784" s="89"/>
      <c r="AU784" s="89"/>
      <c r="AV784" s="89"/>
      <c r="AW784" s="89"/>
      <c r="AX784" s="89"/>
      <c r="AY784" s="89"/>
      <c r="AZ784" s="89"/>
      <c r="BA784" s="89"/>
      <c r="BB784" s="89"/>
      <c r="BC784" s="89"/>
      <c r="BD784" s="89"/>
      <c r="BE784" s="89"/>
      <c r="BH784" s="254">
        <f t="shared" si="133"/>
        <v>0</v>
      </c>
      <c r="BI784" s="254">
        <f t="shared" si="134"/>
        <v>0</v>
      </c>
    </row>
    <row r="785" spans="1:65" ht="20.100000000000001" hidden="1" customHeight="1" x14ac:dyDescent="0.25">
      <c r="A785" s="16"/>
      <c r="B785" s="10"/>
      <c r="C785" s="16"/>
      <c r="D785" s="16"/>
      <c r="E785" s="10"/>
      <c r="F785" s="108"/>
      <c r="G785" s="116"/>
      <c r="H785" s="116"/>
      <c r="I785" s="116"/>
      <c r="J785" s="117"/>
      <c r="K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AA785" s="47"/>
      <c r="AB785" s="47"/>
      <c r="AC785" s="54"/>
      <c r="AD785" s="219"/>
      <c r="AE785" s="54"/>
      <c r="AF785" s="82"/>
      <c r="AG785" s="82"/>
      <c r="AH785" s="82"/>
      <c r="AI785" s="82"/>
      <c r="AJ785" s="82"/>
      <c r="AK785" s="82"/>
      <c r="AL785" s="82"/>
      <c r="AM785" s="82"/>
      <c r="AN785" s="82"/>
      <c r="AO785" s="82"/>
      <c r="AP785" s="82"/>
      <c r="AQ785" s="82"/>
      <c r="AR785" s="82"/>
      <c r="AS785" s="82"/>
      <c r="AT785" s="82"/>
      <c r="AU785" s="82"/>
      <c r="AV785" s="82"/>
      <c r="AW785" s="82"/>
      <c r="AX785" s="82"/>
      <c r="AY785" s="82"/>
      <c r="AZ785" s="82"/>
      <c r="BA785" s="82"/>
      <c r="BB785" s="82"/>
      <c r="BC785" s="82"/>
      <c r="BD785" s="82"/>
      <c r="BE785" s="82"/>
      <c r="BF785" s="47"/>
      <c r="BG785" s="47"/>
      <c r="BH785" s="254">
        <f t="shared" si="133"/>
        <v>0</v>
      </c>
      <c r="BI785" s="254">
        <f t="shared" si="134"/>
        <v>0</v>
      </c>
      <c r="BJ785" s="195"/>
      <c r="BK785" s="213"/>
      <c r="BL785" s="213"/>
      <c r="BM785" s="47"/>
    </row>
    <row r="786" spans="1:65" ht="20.100000000000001" hidden="1" customHeight="1" x14ac:dyDescent="0.25">
      <c r="A786" s="16"/>
      <c r="B786" s="10"/>
      <c r="C786" s="16"/>
      <c r="D786" s="16"/>
      <c r="E786" s="10"/>
      <c r="F786" s="108"/>
      <c r="G786" s="116"/>
      <c r="H786" s="116"/>
      <c r="I786" s="116"/>
      <c r="J786" s="117"/>
      <c r="K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AC786" s="54"/>
      <c r="AD786" s="219"/>
      <c r="AE786" s="54"/>
      <c r="AF786" s="82"/>
      <c r="AG786" s="82"/>
      <c r="AH786" s="82"/>
      <c r="AI786" s="82"/>
      <c r="AJ786" s="82"/>
      <c r="AK786" s="82"/>
      <c r="AL786" s="82"/>
      <c r="AM786" s="82"/>
      <c r="AN786" s="82"/>
      <c r="AO786" s="82"/>
      <c r="AP786" s="82"/>
      <c r="AQ786" s="82"/>
      <c r="AR786" s="82"/>
      <c r="AS786" s="82"/>
      <c r="AT786" s="82"/>
      <c r="AU786" s="82"/>
      <c r="AV786" s="82"/>
      <c r="AW786" s="82"/>
      <c r="AX786" s="82"/>
      <c r="AY786" s="82"/>
      <c r="AZ786" s="82"/>
      <c r="BA786" s="82"/>
      <c r="BB786" s="82"/>
      <c r="BC786" s="82"/>
      <c r="BD786" s="82"/>
      <c r="BE786" s="82"/>
      <c r="BH786" s="254">
        <f t="shared" ref="BH786:BH849" si="135">+BK786-AE786</f>
        <v>0</v>
      </c>
      <c r="BI786" s="254">
        <f t="shared" ref="BI786:BI849" si="136">+BL786-AD786</f>
        <v>0</v>
      </c>
    </row>
    <row r="787" spans="1:65" ht="20.100000000000001" hidden="1" customHeight="1" x14ac:dyDescent="0.25">
      <c r="A787" s="23" t="s">
        <v>8</v>
      </c>
      <c r="B787" s="519" t="s">
        <v>403</v>
      </c>
      <c r="C787" s="519"/>
      <c r="D787" s="519"/>
      <c r="E787" s="17"/>
      <c r="F787" s="111"/>
      <c r="G787" s="112"/>
      <c r="H787" s="112"/>
      <c r="I787" s="112"/>
      <c r="J787" s="113"/>
      <c r="K787" s="113"/>
      <c r="L787" s="113"/>
      <c r="M787" s="113"/>
      <c r="N787" s="113"/>
      <c r="O787" s="113"/>
      <c r="P787" s="113"/>
      <c r="Q787" s="113"/>
      <c r="R787" s="113"/>
      <c r="S787" s="113"/>
      <c r="T787" s="113"/>
      <c r="U787" s="113"/>
      <c r="AC787" s="54"/>
      <c r="AD787" s="219"/>
      <c r="AE787" s="54"/>
      <c r="AF787" s="82"/>
      <c r="AG787" s="82"/>
      <c r="AH787" s="82"/>
      <c r="AI787" s="82"/>
      <c r="AJ787" s="82"/>
      <c r="AK787" s="82"/>
      <c r="AL787" s="82"/>
      <c r="AM787" s="82"/>
      <c r="AN787" s="82"/>
      <c r="AO787" s="82"/>
      <c r="AP787" s="82"/>
      <c r="AQ787" s="82"/>
      <c r="AR787" s="82"/>
      <c r="AS787" s="82"/>
      <c r="AT787" s="82"/>
      <c r="AU787" s="82"/>
      <c r="AV787" s="82"/>
      <c r="AW787" s="82"/>
      <c r="AX787" s="82"/>
      <c r="AY787" s="82"/>
      <c r="AZ787" s="82"/>
      <c r="BA787" s="82"/>
      <c r="BB787" s="82"/>
      <c r="BC787" s="82"/>
      <c r="BD787" s="82"/>
      <c r="BE787" s="82"/>
      <c r="BH787" s="254">
        <f t="shared" si="135"/>
        <v>0</v>
      </c>
      <c r="BI787" s="254">
        <f t="shared" si="136"/>
        <v>0</v>
      </c>
    </row>
    <row r="788" spans="1:65" ht="20.100000000000001" hidden="1" customHeight="1" x14ac:dyDescent="0.25">
      <c r="A788" s="18" t="s">
        <v>9</v>
      </c>
      <c r="B788" s="520" t="s">
        <v>10</v>
      </c>
      <c r="C788" s="520"/>
      <c r="D788" s="520"/>
      <c r="E788" s="520"/>
      <c r="F788" s="520"/>
      <c r="G788" s="520"/>
      <c r="H788" s="520"/>
      <c r="I788" s="114"/>
      <c r="J788" s="115"/>
      <c r="K788" s="115"/>
      <c r="L788" s="115"/>
      <c r="M788" s="115"/>
      <c r="N788" s="115"/>
      <c r="O788" s="115"/>
      <c r="P788" s="115"/>
      <c r="Q788" s="115"/>
      <c r="R788" s="115"/>
      <c r="S788" s="115"/>
      <c r="T788" s="115"/>
      <c r="U788" s="115"/>
      <c r="AC788" s="54"/>
      <c r="AD788" s="219"/>
      <c r="AE788" s="54"/>
      <c r="AF788" s="82"/>
      <c r="AG788" s="82"/>
      <c r="AH788" s="82"/>
      <c r="AI788" s="82"/>
      <c r="AJ788" s="82"/>
      <c r="AK788" s="82"/>
      <c r="AL788" s="82"/>
      <c r="AM788" s="82"/>
      <c r="AN788" s="82"/>
      <c r="AO788" s="82"/>
      <c r="AP788" s="82"/>
      <c r="AQ788" s="82"/>
      <c r="AR788" s="82"/>
      <c r="AS788" s="82"/>
      <c r="AT788" s="82"/>
      <c r="AU788" s="82"/>
      <c r="AV788" s="82"/>
      <c r="AW788" s="82"/>
      <c r="AX788" s="82"/>
      <c r="AY788" s="82"/>
      <c r="AZ788" s="82"/>
      <c r="BA788" s="82"/>
      <c r="BB788" s="82"/>
      <c r="BC788" s="82"/>
      <c r="BD788" s="82"/>
      <c r="BE788" s="82"/>
      <c r="BH788" s="254">
        <f t="shared" si="135"/>
        <v>0</v>
      </c>
      <c r="BI788" s="254">
        <f t="shared" si="136"/>
        <v>0</v>
      </c>
    </row>
    <row r="789" spans="1:65" ht="30" hidden="1" customHeight="1" x14ac:dyDescent="0.25">
      <c r="A789" s="16"/>
      <c r="B789" s="67" t="s">
        <v>391</v>
      </c>
      <c r="C789" s="505" t="s">
        <v>392</v>
      </c>
      <c r="D789" s="505"/>
      <c r="E789" s="505"/>
      <c r="F789" s="505"/>
      <c r="G789" s="505"/>
      <c r="H789" s="505"/>
      <c r="I789" s="114"/>
      <c r="J789" s="115"/>
      <c r="K789" s="115"/>
      <c r="L789" s="115"/>
      <c r="M789" s="115"/>
      <c r="N789" s="115"/>
      <c r="O789" s="115"/>
      <c r="P789" s="115"/>
      <c r="Q789" s="115"/>
      <c r="R789" s="115"/>
      <c r="S789" s="115"/>
      <c r="T789" s="115"/>
      <c r="U789" s="115"/>
      <c r="AC789" s="54"/>
      <c r="AD789" s="219"/>
      <c r="AE789" s="54"/>
      <c r="AF789" s="89"/>
      <c r="AG789" s="89"/>
      <c r="AH789" s="89"/>
      <c r="AI789" s="89"/>
      <c r="AJ789" s="89"/>
      <c r="AK789" s="89"/>
      <c r="AL789" s="89"/>
      <c r="AM789" s="89"/>
      <c r="AN789" s="89"/>
      <c r="AO789" s="89"/>
      <c r="AP789" s="89"/>
      <c r="AQ789" s="89"/>
      <c r="AR789" s="89"/>
      <c r="AS789" s="89"/>
      <c r="AT789" s="89"/>
      <c r="AU789" s="89"/>
      <c r="AV789" s="89"/>
      <c r="AW789" s="89"/>
      <c r="AX789" s="89"/>
      <c r="AY789" s="89"/>
      <c r="AZ789" s="89"/>
      <c r="BA789" s="89"/>
      <c r="BB789" s="89"/>
      <c r="BC789" s="89"/>
      <c r="BD789" s="89"/>
      <c r="BE789" s="89"/>
      <c r="BH789" s="254">
        <f t="shared" si="135"/>
        <v>0</v>
      </c>
      <c r="BI789" s="254">
        <f t="shared" si="136"/>
        <v>0</v>
      </c>
    </row>
    <row r="790" spans="1:65" ht="21.75" hidden="1" customHeight="1" x14ac:dyDescent="0.25">
      <c r="A790" s="491" t="s">
        <v>12</v>
      </c>
      <c r="B790" s="506" t="s">
        <v>13</v>
      </c>
      <c r="C790" s="506" t="s">
        <v>14</v>
      </c>
      <c r="D790" s="509" t="s">
        <v>15</v>
      </c>
      <c r="E790" s="512" t="s">
        <v>16</v>
      </c>
      <c r="F790" s="129"/>
      <c r="G790" s="494" t="s">
        <v>433</v>
      </c>
      <c r="H790" s="494"/>
      <c r="I790" s="494"/>
      <c r="J790" s="130"/>
      <c r="K790" s="130"/>
      <c r="L790" s="130"/>
      <c r="M790" s="130"/>
      <c r="N790" s="130"/>
      <c r="O790" s="130"/>
      <c r="P790" s="130"/>
      <c r="Q790" s="130"/>
      <c r="R790" s="130"/>
      <c r="S790" s="130"/>
      <c r="T790" s="130"/>
      <c r="U790" s="130"/>
      <c r="AC790" s="81"/>
      <c r="AD790" s="263"/>
      <c r="AE790" s="81"/>
      <c r="AF790" s="192"/>
      <c r="AG790" s="192"/>
      <c r="AH790" s="192"/>
      <c r="AI790" s="192"/>
      <c r="AJ790" s="192"/>
      <c r="AK790" s="192"/>
      <c r="AL790" s="192"/>
      <c r="AM790" s="192"/>
      <c r="AN790" s="192"/>
      <c r="AO790" s="192"/>
      <c r="AP790" s="192"/>
      <c r="AQ790" s="192"/>
      <c r="AR790" s="192"/>
      <c r="AS790" s="192"/>
      <c r="AT790" s="192"/>
      <c r="AU790" s="192"/>
      <c r="AV790" s="192"/>
      <c r="AW790" s="192"/>
      <c r="AX790" s="192"/>
      <c r="AY790" s="192"/>
      <c r="AZ790" s="192"/>
      <c r="BA790" s="192"/>
      <c r="BB790" s="192"/>
      <c r="BC790" s="192"/>
      <c r="BD790" s="192"/>
      <c r="BE790" s="192"/>
      <c r="BH790" s="254">
        <f t="shared" si="135"/>
        <v>0</v>
      </c>
      <c r="BI790" s="254">
        <f t="shared" si="136"/>
        <v>0</v>
      </c>
    </row>
    <row r="791" spans="1:65" ht="27.75" hidden="1" customHeight="1" x14ac:dyDescent="0.25">
      <c r="A791" s="492"/>
      <c r="B791" s="507"/>
      <c r="C791" s="507"/>
      <c r="D791" s="510"/>
      <c r="E791" s="513"/>
      <c r="F791" s="131"/>
      <c r="G791" s="531" t="s">
        <v>441</v>
      </c>
      <c r="H791" s="531"/>
      <c r="I791" s="532"/>
      <c r="J791" s="132"/>
      <c r="K791" s="132"/>
      <c r="L791" s="132"/>
      <c r="M791" s="132"/>
      <c r="N791" s="132"/>
      <c r="O791" s="132"/>
      <c r="P791" s="132"/>
      <c r="Q791" s="132"/>
      <c r="R791" s="132"/>
      <c r="S791" s="132"/>
      <c r="T791" s="132"/>
      <c r="U791" s="132"/>
      <c r="AC791" s="81"/>
      <c r="AD791" s="263"/>
      <c r="AE791" s="81"/>
      <c r="AF791" s="192"/>
      <c r="AG791" s="192"/>
      <c r="AH791" s="192"/>
      <c r="AI791" s="192"/>
      <c r="AJ791" s="192"/>
      <c r="AK791" s="192"/>
      <c r="AL791" s="192"/>
      <c r="AM791" s="192"/>
      <c r="AN791" s="192"/>
      <c r="AO791" s="192"/>
      <c r="AP791" s="192"/>
      <c r="AQ791" s="192"/>
      <c r="AR791" s="192"/>
      <c r="AS791" s="192"/>
      <c r="AT791" s="192"/>
      <c r="AU791" s="192"/>
      <c r="AV791" s="192"/>
      <c r="AW791" s="192"/>
      <c r="AX791" s="192"/>
      <c r="AY791" s="192"/>
      <c r="AZ791" s="192"/>
      <c r="BA791" s="192"/>
      <c r="BB791" s="192"/>
      <c r="BC791" s="192"/>
      <c r="BD791" s="192"/>
      <c r="BE791" s="192"/>
      <c r="BH791" s="254">
        <f t="shared" si="135"/>
        <v>0</v>
      </c>
      <c r="BI791" s="254">
        <f t="shared" si="136"/>
        <v>0</v>
      </c>
    </row>
    <row r="792" spans="1:65" ht="27" hidden="1" customHeight="1" x14ac:dyDescent="0.25">
      <c r="A792" s="492"/>
      <c r="B792" s="507"/>
      <c r="C792" s="507"/>
      <c r="D792" s="510"/>
      <c r="E792" s="513"/>
      <c r="F792" s="131"/>
      <c r="G792" s="495">
        <v>2021</v>
      </c>
      <c r="H792" s="495">
        <v>2022</v>
      </c>
      <c r="I792" s="495">
        <v>2023</v>
      </c>
      <c r="J792" s="133"/>
      <c r="K792" s="133"/>
      <c r="L792" s="133"/>
      <c r="M792" s="133"/>
      <c r="N792" s="133"/>
      <c r="O792" s="133"/>
      <c r="P792" s="133"/>
      <c r="Q792" s="133"/>
      <c r="R792" s="133"/>
      <c r="S792" s="133"/>
      <c r="T792" s="133"/>
      <c r="U792" s="133"/>
      <c r="AF792" s="82"/>
      <c r="AG792" s="82"/>
      <c r="AH792" s="220"/>
      <c r="AI792" s="220"/>
      <c r="AJ792" s="220"/>
      <c r="AK792" s="220"/>
      <c r="AL792" s="220"/>
      <c r="AM792" s="220"/>
      <c r="AN792" s="220"/>
      <c r="AO792" s="220"/>
      <c r="AP792" s="220"/>
      <c r="AQ792" s="220"/>
      <c r="AR792" s="220"/>
      <c r="AS792" s="220"/>
      <c r="AT792" s="220"/>
      <c r="AU792" s="220"/>
      <c r="AV792" s="220"/>
      <c r="AW792" s="220"/>
      <c r="AX792" s="220"/>
      <c r="AY792" s="220"/>
      <c r="AZ792" s="220"/>
      <c r="BA792" s="220"/>
      <c r="BB792" s="220"/>
      <c r="BC792" s="220"/>
      <c r="BD792" s="220"/>
      <c r="BE792" s="220"/>
      <c r="BH792" s="254">
        <f t="shared" si="135"/>
        <v>0</v>
      </c>
      <c r="BI792" s="254">
        <f t="shared" si="136"/>
        <v>0</v>
      </c>
    </row>
    <row r="793" spans="1:65" ht="51" hidden="1" customHeight="1" x14ac:dyDescent="0.25">
      <c r="A793" s="493"/>
      <c r="B793" s="508"/>
      <c r="C793" s="508"/>
      <c r="D793" s="511"/>
      <c r="E793" s="514"/>
      <c r="F793" s="134"/>
      <c r="G793" s="496"/>
      <c r="H793" s="496"/>
      <c r="I793" s="496"/>
      <c r="J793" s="135"/>
      <c r="K793" s="135"/>
      <c r="L793" s="135"/>
      <c r="M793" s="135"/>
      <c r="N793" s="135"/>
      <c r="O793" s="135"/>
      <c r="P793" s="135"/>
      <c r="Q793" s="135"/>
      <c r="R793" s="135"/>
      <c r="S793" s="135"/>
      <c r="T793" s="135"/>
      <c r="U793" s="135"/>
      <c r="AF793" s="82"/>
      <c r="AG793" s="82"/>
      <c r="AH793" s="220"/>
      <c r="AI793" s="220"/>
      <c r="AJ793" s="220"/>
      <c r="AK793" s="220"/>
      <c r="AL793" s="220"/>
      <c r="AM793" s="220"/>
      <c r="AN793" s="220"/>
      <c r="AO793" s="220"/>
      <c r="AP793" s="220"/>
      <c r="AQ793" s="220"/>
      <c r="AR793" s="220"/>
      <c r="AS793" s="220"/>
      <c r="AT793" s="220"/>
      <c r="AU793" s="220"/>
      <c r="AV793" s="220"/>
      <c r="AW793" s="220"/>
      <c r="AX793" s="220"/>
      <c r="AY793" s="220"/>
      <c r="AZ793" s="220"/>
      <c r="BA793" s="220"/>
      <c r="BB793" s="220"/>
      <c r="BC793" s="220"/>
      <c r="BD793" s="220"/>
      <c r="BE793" s="220"/>
      <c r="BH793" s="254">
        <f t="shared" si="135"/>
        <v>0</v>
      </c>
      <c r="BI793" s="254">
        <f t="shared" si="136"/>
        <v>0</v>
      </c>
    </row>
    <row r="794" spans="1:65" s="47" customFormat="1" ht="20.100000000000001" hidden="1" customHeight="1" x14ac:dyDescent="0.25">
      <c r="A794" s="516"/>
      <c r="B794" s="497" t="s">
        <v>277</v>
      </c>
      <c r="C794" s="517" t="s">
        <v>404</v>
      </c>
      <c r="D794" s="523" t="s">
        <v>17</v>
      </c>
      <c r="E794" s="548"/>
      <c r="F794" s="150"/>
      <c r="G794" s="148">
        <f>SUM(G795:G806)</f>
        <v>0</v>
      </c>
      <c r="H794" s="148">
        <f>SUM(H795:H806)</f>
        <v>60</v>
      </c>
      <c r="I794" s="116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Y794" s="6"/>
      <c r="Z794" s="6"/>
      <c r="AA794" s="44"/>
      <c r="AB794" s="44"/>
      <c r="AC794" s="54"/>
      <c r="AD794" s="219"/>
      <c r="AE794" s="54"/>
      <c r="AF794" s="256"/>
      <c r="AG794" s="256"/>
      <c r="AH794" s="256"/>
      <c r="AI794" s="256"/>
      <c r="AJ794" s="256"/>
      <c r="AK794" s="256"/>
      <c r="AL794" s="256"/>
      <c r="AM794" s="256"/>
      <c r="AN794" s="256"/>
      <c r="AO794" s="256"/>
      <c r="AP794" s="256"/>
      <c r="AQ794" s="256"/>
      <c r="AR794" s="256"/>
      <c r="AS794" s="256"/>
      <c r="AT794" s="256"/>
      <c r="AU794" s="256"/>
      <c r="AV794" s="256"/>
      <c r="AW794" s="256"/>
      <c r="AX794" s="256"/>
      <c r="AY794" s="256"/>
      <c r="AZ794" s="256"/>
      <c r="BA794" s="256"/>
      <c r="BB794" s="256"/>
      <c r="BC794" s="256"/>
      <c r="BD794" s="82"/>
      <c r="BE794" s="82"/>
      <c r="BF794" s="44"/>
      <c r="BG794" s="44"/>
      <c r="BH794" s="254">
        <f t="shared" si="135"/>
        <v>0</v>
      </c>
      <c r="BI794" s="254">
        <f t="shared" si="136"/>
        <v>0</v>
      </c>
      <c r="BJ794" s="170"/>
      <c r="BK794" s="169"/>
      <c r="BL794" s="169"/>
      <c r="BM794" s="44"/>
    </row>
    <row r="795" spans="1:65" ht="42.75" hidden="1" customHeight="1" x14ac:dyDescent="0.25">
      <c r="A795" s="516"/>
      <c r="B795" s="497"/>
      <c r="C795" s="517"/>
      <c r="D795" s="38" t="s">
        <v>405</v>
      </c>
      <c r="E795" s="12" t="s">
        <v>406</v>
      </c>
      <c r="F795" s="142"/>
      <c r="G795" s="155"/>
      <c r="H795" s="155" t="s">
        <v>23</v>
      </c>
      <c r="I795" s="116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AC795" s="54"/>
      <c r="AD795" s="219"/>
      <c r="AE795" s="54"/>
      <c r="AF795" s="258"/>
      <c r="AG795" s="258"/>
      <c r="AH795" s="258"/>
      <c r="AI795" s="258"/>
      <c r="AJ795" s="258"/>
      <c r="AK795" s="258"/>
      <c r="AL795" s="258"/>
      <c r="AM795" s="258"/>
      <c r="AN795" s="258"/>
      <c r="AO795" s="258"/>
      <c r="AP795" s="258"/>
      <c r="AQ795" s="258"/>
      <c r="AR795" s="258"/>
      <c r="AS795" s="258"/>
      <c r="AT795" s="258"/>
      <c r="AU795" s="258"/>
      <c r="AV795" s="258"/>
      <c r="AW795" s="258"/>
      <c r="AX795" s="258"/>
      <c r="AY795" s="258"/>
      <c r="AZ795" s="258"/>
      <c r="BA795" s="258"/>
      <c r="BB795" s="258"/>
      <c r="BC795" s="256"/>
      <c r="BD795" s="82"/>
      <c r="BE795" s="82"/>
      <c r="BH795" s="254">
        <f t="shared" si="135"/>
        <v>0</v>
      </c>
      <c r="BI795" s="254">
        <f t="shared" si="136"/>
        <v>0</v>
      </c>
    </row>
    <row r="796" spans="1:65" ht="41.25" hidden="1" customHeight="1" x14ac:dyDescent="0.25">
      <c r="A796" s="516"/>
      <c r="B796" s="497"/>
      <c r="C796" s="517"/>
      <c r="D796" s="14" t="s">
        <v>407</v>
      </c>
      <c r="E796" s="9" t="s">
        <v>364</v>
      </c>
      <c r="F796" s="125"/>
      <c r="G796" s="121"/>
      <c r="H796" s="155" t="s">
        <v>23</v>
      </c>
      <c r="I796" s="116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AC796" s="54"/>
      <c r="AD796" s="219"/>
      <c r="AE796" s="54"/>
      <c r="AF796" s="267"/>
      <c r="AG796" s="257"/>
      <c r="AH796" s="257"/>
      <c r="AI796" s="257"/>
      <c r="AJ796" s="257"/>
      <c r="AK796" s="257"/>
      <c r="AL796" s="257"/>
      <c r="AM796" s="257"/>
      <c r="AN796" s="257"/>
      <c r="AO796" s="257"/>
      <c r="AP796" s="257"/>
      <c r="AQ796" s="257"/>
      <c r="AR796" s="257"/>
      <c r="AS796" s="257"/>
      <c r="AT796" s="257"/>
      <c r="AU796" s="257"/>
      <c r="AV796" s="257"/>
      <c r="AW796" s="257"/>
      <c r="AX796" s="257"/>
      <c r="AY796" s="257"/>
      <c r="AZ796" s="257"/>
      <c r="BA796" s="257"/>
      <c r="BB796" s="257"/>
      <c r="BC796" s="272"/>
      <c r="BD796" s="82"/>
      <c r="BE796" s="82"/>
      <c r="BH796" s="254">
        <f t="shared" si="135"/>
        <v>0</v>
      </c>
      <c r="BI796" s="254">
        <f t="shared" si="136"/>
        <v>0</v>
      </c>
    </row>
    <row r="797" spans="1:65" ht="52.5" hidden="1" customHeight="1" x14ac:dyDescent="0.25">
      <c r="A797" s="516"/>
      <c r="B797" s="497"/>
      <c r="C797" s="517"/>
      <c r="D797" s="14" t="s">
        <v>408</v>
      </c>
      <c r="E797" s="9" t="s">
        <v>364</v>
      </c>
      <c r="F797" s="125"/>
      <c r="G797" s="121"/>
      <c r="H797" s="155" t="s">
        <v>23</v>
      </c>
      <c r="I797" s="116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AC797" s="54"/>
      <c r="AD797" s="219"/>
      <c r="AE797" s="54"/>
      <c r="AF797" s="268"/>
      <c r="AG797" s="240"/>
      <c r="AH797" s="240"/>
      <c r="AI797" s="240"/>
      <c r="AJ797" s="240"/>
      <c r="AK797" s="240"/>
      <c r="AL797" s="240"/>
      <c r="AM797" s="240"/>
      <c r="AN797" s="240"/>
      <c r="AO797" s="240"/>
      <c r="AP797" s="240"/>
      <c r="AQ797" s="240"/>
      <c r="AR797" s="240"/>
      <c r="AS797" s="240"/>
      <c r="AT797" s="240"/>
      <c r="AU797" s="240"/>
      <c r="AV797" s="240"/>
      <c r="AW797" s="240"/>
      <c r="AX797" s="240"/>
      <c r="AY797" s="240"/>
      <c r="AZ797" s="240"/>
      <c r="BA797" s="240"/>
      <c r="BB797" s="240"/>
      <c r="BC797" s="270"/>
      <c r="BD797" s="82"/>
      <c r="BE797" s="82"/>
      <c r="BH797" s="254">
        <f t="shared" si="135"/>
        <v>0</v>
      </c>
      <c r="BI797" s="254">
        <f t="shared" si="136"/>
        <v>0</v>
      </c>
    </row>
    <row r="798" spans="1:65" ht="54.75" hidden="1" customHeight="1" x14ac:dyDescent="0.25">
      <c r="A798" s="516"/>
      <c r="B798" s="497"/>
      <c r="C798" s="517"/>
      <c r="D798" s="14" t="s">
        <v>409</v>
      </c>
      <c r="E798" s="9" t="s">
        <v>410</v>
      </c>
      <c r="F798" s="125"/>
      <c r="G798" s="121"/>
      <c r="H798" s="155" t="s">
        <v>23</v>
      </c>
      <c r="I798" s="116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AA798" s="47"/>
      <c r="AB798" s="47"/>
      <c r="AC798" s="54"/>
      <c r="AD798" s="219"/>
      <c r="AE798" s="54"/>
      <c r="AF798" s="259"/>
      <c r="AG798" s="259"/>
      <c r="AH798" s="259"/>
      <c r="AI798" s="259"/>
      <c r="AJ798" s="259"/>
      <c r="AK798" s="259"/>
      <c r="AL798" s="259"/>
      <c r="AM798" s="259"/>
      <c r="AN798" s="259"/>
      <c r="AO798" s="259"/>
      <c r="AP798" s="259"/>
      <c r="AQ798" s="259"/>
      <c r="AR798" s="259"/>
      <c r="AS798" s="259"/>
      <c r="AT798" s="259"/>
      <c r="AU798" s="259"/>
      <c r="AV798" s="259"/>
      <c r="AW798" s="259"/>
      <c r="AX798" s="259"/>
      <c r="AY798" s="259"/>
      <c r="AZ798" s="259"/>
      <c r="BA798" s="259"/>
      <c r="BB798" s="259"/>
      <c r="BC798" s="259"/>
      <c r="BD798" s="259"/>
      <c r="BE798" s="259"/>
      <c r="BF798" s="47"/>
      <c r="BG798" s="47"/>
      <c r="BH798" s="254">
        <f t="shared" si="135"/>
        <v>0</v>
      </c>
      <c r="BI798" s="254">
        <f t="shared" si="136"/>
        <v>0</v>
      </c>
      <c r="BJ798" s="195"/>
      <c r="BK798" s="213"/>
      <c r="BL798" s="213"/>
      <c r="BM798" s="47"/>
    </row>
    <row r="799" spans="1:65" ht="36" hidden="1" customHeight="1" x14ac:dyDescent="0.25">
      <c r="A799" s="516"/>
      <c r="B799" s="497"/>
      <c r="C799" s="517"/>
      <c r="D799" s="14" t="s">
        <v>411</v>
      </c>
      <c r="E799" s="9" t="s">
        <v>284</v>
      </c>
      <c r="F799" s="125"/>
      <c r="G799" s="121"/>
      <c r="H799" s="121">
        <v>60</v>
      </c>
      <c r="I799" s="116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AA799" s="47"/>
      <c r="AB799" s="47"/>
      <c r="AC799" s="54"/>
      <c r="AD799" s="219"/>
      <c r="AE799" s="54"/>
      <c r="AF799" s="259"/>
      <c r="AG799" s="259"/>
      <c r="AH799" s="259"/>
      <c r="AI799" s="259"/>
      <c r="AJ799" s="259"/>
      <c r="AK799" s="259"/>
      <c r="AL799" s="259"/>
      <c r="AM799" s="259"/>
      <c r="AN799" s="259"/>
      <c r="AO799" s="259"/>
      <c r="AP799" s="259"/>
      <c r="AQ799" s="259"/>
      <c r="AR799" s="259"/>
      <c r="AS799" s="259"/>
      <c r="AT799" s="259"/>
      <c r="AU799" s="259"/>
      <c r="AV799" s="259"/>
      <c r="AW799" s="259"/>
      <c r="AX799" s="259"/>
      <c r="AY799" s="259"/>
      <c r="AZ799" s="259"/>
      <c r="BA799" s="259"/>
      <c r="BB799" s="259"/>
      <c r="BC799" s="259"/>
      <c r="BD799" s="259"/>
      <c r="BE799" s="259"/>
      <c r="BF799" s="47"/>
      <c r="BG799" s="47"/>
      <c r="BH799" s="254">
        <f t="shared" si="135"/>
        <v>0</v>
      </c>
      <c r="BI799" s="254">
        <f t="shared" si="136"/>
        <v>0</v>
      </c>
      <c r="BJ799" s="195"/>
      <c r="BK799" s="213"/>
      <c r="BL799" s="213"/>
      <c r="BM799" s="47"/>
    </row>
    <row r="800" spans="1:65" ht="42.75" hidden="1" customHeight="1" x14ac:dyDescent="0.25">
      <c r="A800" s="516"/>
      <c r="B800" s="497"/>
      <c r="C800" s="517"/>
      <c r="D800" s="14" t="s">
        <v>412</v>
      </c>
      <c r="E800" s="9" t="s">
        <v>324</v>
      </c>
      <c r="F800" s="125"/>
      <c r="G800" s="121"/>
      <c r="H800" s="155" t="s">
        <v>23</v>
      </c>
      <c r="I800" s="116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AC800" s="54"/>
      <c r="AD800" s="219"/>
      <c r="AE800" s="54"/>
      <c r="AF800" s="82"/>
      <c r="AG800" s="82"/>
      <c r="AH800" s="82"/>
      <c r="AI800" s="82"/>
      <c r="AJ800" s="82"/>
      <c r="AK800" s="82"/>
      <c r="AL800" s="82"/>
      <c r="AM800" s="82"/>
      <c r="AN800" s="82"/>
      <c r="AO800" s="82"/>
      <c r="AP800" s="82"/>
      <c r="AQ800" s="82"/>
      <c r="AR800" s="82"/>
      <c r="AS800" s="82"/>
      <c r="AT800" s="82"/>
      <c r="AU800" s="82"/>
      <c r="AV800" s="82"/>
      <c r="AW800" s="82"/>
      <c r="AX800" s="82"/>
      <c r="AY800" s="82"/>
      <c r="AZ800" s="82"/>
      <c r="BA800" s="82"/>
      <c r="BB800" s="82"/>
      <c r="BC800" s="82"/>
      <c r="BD800" s="82"/>
      <c r="BE800" s="82"/>
      <c r="BH800" s="254">
        <f t="shared" si="135"/>
        <v>0</v>
      </c>
      <c r="BI800" s="254">
        <f t="shared" si="136"/>
        <v>0</v>
      </c>
    </row>
    <row r="801" spans="1:61" ht="36.75" hidden="1" customHeight="1" x14ac:dyDescent="0.25">
      <c r="A801" s="516"/>
      <c r="B801" s="497"/>
      <c r="C801" s="517"/>
      <c r="D801" s="14" t="s">
        <v>413</v>
      </c>
      <c r="E801" s="9" t="s">
        <v>324</v>
      </c>
      <c r="F801" s="125"/>
      <c r="G801" s="121"/>
      <c r="H801" s="155" t="s">
        <v>23</v>
      </c>
      <c r="I801" s="116"/>
      <c r="J801" s="117"/>
      <c r="K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AC801" s="54"/>
      <c r="AD801" s="219"/>
      <c r="AE801" s="54"/>
      <c r="AF801" s="82"/>
      <c r="AG801" s="82"/>
      <c r="AH801" s="82"/>
      <c r="AI801" s="82"/>
      <c r="AJ801" s="82"/>
      <c r="AK801" s="82"/>
      <c r="AL801" s="82"/>
      <c r="AM801" s="82"/>
      <c r="AN801" s="82"/>
      <c r="AO801" s="82"/>
      <c r="AP801" s="82"/>
      <c r="AQ801" s="82"/>
      <c r="AR801" s="82"/>
      <c r="AS801" s="82"/>
      <c r="AT801" s="82"/>
      <c r="AU801" s="82"/>
      <c r="AV801" s="82"/>
      <c r="AW801" s="82"/>
      <c r="AX801" s="82"/>
      <c r="AY801" s="82"/>
      <c r="AZ801" s="82"/>
      <c r="BA801" s="82"/>
      <c r="BB801" s="82"/>
      <c r="BC801" s="82"/>
      <c r="BD801" s="82"/>
      <c r="BE801" s="82"/>
      <c r="BH801" s="254">
        <f t="shared" si="135"/>
        <v>0</v>
      </c>
      <c r="BI801" s="254">
        <f t="shared" si="136"/>
        <v>0</v>
      </c>
    </row>
    <row r="802" spans="1:61" ht="53.25" hidden="1" customHeight="1" x14ac:dyDescent="0.25">
      <c r="A802" s="516"/>
      <c r="B802" s="497"/>
      <c r="C802" s="517"/>
      <c r="D802" s="14" t="s">
        <v>414</v>
      </c>
      <c r="E802" s="9" t="s">
        <v>324</v>
      </c>
      <c r="F802" s="125"/>
      <c r="G802" s="121"/>
      <c r="H802" s="155" t="s">
        <v>23</v>
      </c>
      <c r="I802" s="116"/>
      <c r="J802" s="117"/>
      <c r="K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AC802" s="54"/>
      <c r="AD802" s="219"/>
      <c r="AE802" s="54"/>
      <c r="AF802" s="82"/>
      <c r="AG802" s="82"/>
      <c r="AH802" s="82"/>
      <c r="AI802" s="82"/>
      <c r="AJ802" s="82"/>
      <c r="AK802" s="82"/>
      <c r="AL802" s="82"/>
      <c r="AM802" s="82"/>
      <c r="AN802" s="82"/>
      <c r="AO802" s="82"/>
      <c r="AP802" s="82"/>
      <c r="AQ802" s="82"/>
      <c r="AR802" s="82"/>
      <c r="AS802" s="82"/>
      <c r="AT802" s="82"/>
      <c r="AU802" s="82"/>
      <c r="AV802" s="82"/>
      <c r="AW802" s="82"/>
      <c r="AX802" s="82"/>
      <c r="AY802" s="82"/>
      <c r="AZ802" s="82"/>
      <c r="BA802" s="82"/>
      <c r="BB802" s="82"/>
      <c r="BC802" s="82"/>
      <c r="BD802" s="82"/>
      <c r="BE802" s="82"/>
      <c r="BH802" s="254">
        <f t="shared" si="135"/>
        <v>0</v>
      </c>
      <c r="BI802" s="254">
        <f t="shared" si="136"/>
        <v>0</v>
      </c>
    </row>
    <row r="803" spans="1:61" ht="51.75" hidden="1" customHeight="1" x14ac:dyDescent="0.25">
      <c r="A803" s="516"/>
      <c r="B803" s="497"/>
      <c r="C803" s="517"/>
      <c r="D803" s="14" t="s">
        <v>415</v>
      </c>
      <c r="E803" s="9" t="s">
        <v>324</v>
      </c>
      <c r="F803" s="125"/>
      <c r="G803" s="121"/>
      <c r="H803" s="155" t="s">
        <v>23</v>
      </c>
      <c r="I803" s="116"/>
      <c r="J803" s="117"/>
      <c r="K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AC803" s="54"/>
      <c r="AD803" s="219"/>
      <c r="AE803" s="54"/>
      <c r="AF803" s="82"/>
      <c r="AG803" s="82"/>
      <c r="AH803" s="82"/>
      <c r="AI803" s="82"/>
      <c r="AJ803" s="82"/>
      <c r="AK803" s="82"/>
      <c r="AL803" s="82"/>
      <c r="AM803" s="82"/>
      <c r="AN803" s="82"/>
      <c r="AO803" s="82"/>
      <c r="AP803" s="82"/>
      <c r="AQ803" s="82"/>
      <c r="AR803" s="82"/>
      <c r="AS803" s="82"/>
      <c r="AT803" s="82"/>
      <c r="AU803" s="82"/>
      <c r="AV803" s="82"/>
      <c r="AW803" s="82"/>
      <c r="AX803" s="82"/>
      <c r="AY803" s="82"/>
      <c r="AZ803" s="82"/>
      <c r="BA803" s="82"/>
      <c r="BB803" s="82"/>
      <c r="BC803" s="82"/>
      <c r="BD803" s="82"/>
      <c r="BE803" s="82"/>
      <c r="BH803" s="254">
        <f t="shared" si="135"/>
        <v>0</v>
      </c>
      <c r="BI803" s="254">
        <f t="shared" si="136"/>
        <v>0</v>
      </c>
    </row>
    <row r="804" spans="1:61" ht="55.5" hidden="1" customHeight="1" x14ac:dyDescent="0.25">
      <c r="A804" s="516"/>
      <c r="B804" s="497"/>
      <c r="C804" s="517"/>
      <c r="D804" s="14" t="s">
        <v>416</v>
      </c>
      <c r="E804" s="9" t="s">
        <v>324</v>
      </c>
      <c r="F804" s="125"/>
      <c r="G804" s="121"/>
      <c r="H804" s="155" t="s">
        <v>23</v>
      </c>
      <c r="I804" s="116"/>
      <c r="J804" s="117"/>
      <c r="K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AC804" s="54"/>
      <c r="AD804" s="219"/>
      <c r="AE804" s="54"/>
      <c r="AF804" s="82"/>
      <c r="AG804" s="82"/>
      <c r="AH804" s="82"/>
      <c r="AI804" s="82"/>
      <c r="AJ804" s="82"/>
      <c r="AK804" s="82"/>
      <c r="AL804" s="82"/>
      <c r="AM804" s="82"/>
      <c r="AN804" s="82"/>
      <c r="AO804" s="82"/>
      <c r="AP804" s="82"/>
      <c r="AQ804" s="82"/>
      <c r="AR804" s="82"/>
      <c r="AS804" s="82"/>
      <c r="AT804" s="82"/>
      <c r="AU804" s="82"/>
      <c r="AV804" s="82"/>
      <c r="AW804" s="82"/>
      <c r="AX804" s="82"/>
      <c r="AY804" s="82"/>
      <c r="AZ804" s="82"/>
      <c r="BA804" s="82"/>
      <c r="BB804" s="82"/>
      <c r="BC804" s="82"/>
      <c r="BD804" s="82"/>
      <c r="BE804" s="82"/>
      <c r="BH804" s="254">
        <f t="shared" si="135"/>
        <v>0</v>
      </c>
      <c r="BI804" s="254">
        <f t="shared" si="136"/>
        <v>0</v>
      </c>
    </row>
    <row r="805" spans="1:61" ht="54" hidden="1" customHeight="1" x14ac:dyDescent="0.25">
      <c r="A805" s="516"/>
      <c r="B805" s="497"/>
      <c r="C805" s="517"/>
      <c r="D805" s="14" t="s">
        <v>417</v>
      </c>
      <c r="E805" s="9" t="s">
        <v>418</v>
      </c>
      <c r="F805" s="125"/>
      <c r="G805" s="121"/>
      <c r="H805" s="155" t="s">
        <v>23</v>
      </c>
      <c r="I805" s="116"/>
      <c r="J805" s="117"/>
      <c r="K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AC805" s="54"/>
      <c r="AD805" s="219"/>
      <c r="AE805" s="54"/>
      <c r="AF805" s="82"/>
      <c r="AG805" s="82"/>
      <c r="AH805" s="82"/>
      <c r="AI805" s="82"/>
      <c r="AJ805" s="82"/>
      <c r="AK805" s="82"/>
      <c r="AL805" s="82"/>
      <c r="AM805" s="82"/>
      <c r="AN805" s="82"/>
      <c r="AO805" s="82"/>
      <c r="AP805" s="82"/>
      <c r="AQ805" s="82"/>
      <c r="AR805" s="82"/>
      <c r="AS805" s="82"/>
      <c r="AT805" s="82"/>
      <c r="AU805" s="82"/>
      <c r="AV805" s="82"/>
      <c r="AW805" s="82"/>
      <c r="AX805" s="82"/>
      <c r="AY805" s="82"/>
      <c r="AZ805" s="82"/>
      <c r="BA805" s="82"/>
      <c r="BB805" s="82"/>
      <c r="BC805" s="82"/>
      <c r="BD805" s="82"/>
      <c r="BE805" s="82"/>
      <c r="BH805" s="254">
        <f t="shared" si="135"/>
        <v>0</v>
      </c>
      <c r="BI805" s="254">
        <f t="shared" si="136"/>
        <v>0</v>
      </c>
    </row>
    <row r="806" spans="1:61" ht="59.25" hidden="1" customHeight="1" x14ac:dyDescent="0.25">
      <c r="A806" s="516"/>
      <c r="B806" s="525"/>
      <c r="C806" s="518"/>
      <c r="D806" s="32" t="s">
        <v>419</v>
      </c>
      <c r="E806" s="22" t="s">
        <v>420</v>
      </c>
      <c r="F806" s="143"/>
      <c r="G806" s="144"/>
      <c r="H806" s="155" t="s">
        <v>23</v>
      </c>
      <c r="I806" s="116"/>
      <c r="J806" s="117"/>
      <c r="K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AC806" s="54"/>
      <c r="AD806" s="219"/>
      <c r="AE806" s="54"/>
      <c r="AF806" s="82"/>
      <c r="AG806" s="82"/>
      <c r="AH806" s="82"/>
      <c r="AI806" s="82"/>
      <c r="AJ806" s="82"/>
      <c r="AK806" s="82"/>
      <c r="AL806" s="82"/>
      <c r="AM806" s="82"/>
      <c r="AN806" s="82"/>
      <c r="AO806" s="82"/>
      <c r="AP806" s="82"/>
      <c r="AQ806" s="82"/>
      <c r="AR806" s="82"/>
      <c r="AS806" s="82"/>
      <c r="AT806" s="82"/>
      <c r="AU806" s="82"/>
      <c r="AV806" s="82"/>
      <c r="AW806" s="82"/>
      <c r="AX806" s="82"/>
      <c r="AY806" s="82"/>
      <c r="AZ806" s="82"/>
      <c r="BA806" s="82"/>
      <c r="BB806" s="82"/>
      <c r="BC806" s="82"/>
      <c r="BD806" s="82"/>
      <c r="BE806" s="82"/>
      <c r="BH806" s="254">
        <f t="shared" si="135"/>
        <v>0</v>
      </c>
      <c r="BI806" s="254">
        <f t="shared" si="136"/>
        <v>0</v>
      </c>
    </row>
    <row r="807" spans="1:61" ht="17.25" hidden="1" customHeight="1" x14ac:dyDescent="0.25">
      <c r="A807" s="504" t="s">
        <v>17</v>
      </c>
      <c r="B807" s="504"/>
      <c r="C807" s="504"/>
      <c r="D807" s="504"/>
      <c r="E807" s="504"/>
      <c r="F807" s="145"/>
      <c r="G807" s="146"/>
      <c r="H807" s="146"/>
      <c r="I807" s="116"/>
      <c r="J807" s="117"/>
      <c r="K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AC807" s="54"/>
      <c r="AD807" s="219"/>
      <c r="AE807" s="54"/>
      <c r="AF807" s="82"/>
      <c r="AG807" s="82"/>
      <c r="AH807" s="82"/>
      <c r="AI807" s="82"/>
      <c r="AJ807" s="82"/>
      <c r="AK807" s="82"/>
      <c r="AL807" s="82"/>
      <c r="AM807" s="82"/>
      <c r="AN807" s="82"/>
      <c r="AO807" s="82"/>
      <c r="AP807" s="82"/>
      <c r="AQ807" s="82"/>
      <c r="AR807" s="82"/>
      <c r="AS807" s="82"/>
      <c r="AT807" s="82"/>
      <c r="AU807" s="82"/>
      <c r="AV807" s="82"/>
      <c r="AW807" s="82"/>
      <c r="AX807" s="82"/>
      <c r="AY807" s="82"/>
      <c r="AZ807" s="82"/>
      <c r="BA807" s="82"/>
      <c r="BB807" s="82"/>
      <c r="BC807" s="82"/>
      <c r="BD807" s="82"/>
      <c r="BE807" s="82"/>
      <c r="BH807" s="254">
        <f t="shared" si="135"/>
        <v>0</v>
      </c>
      <c r="BI807" s="254">
        <f t="shared" si="136"/>
        <v>0</v>
      </c>
    </row>
    <row r="808" spans="1:61" ht="17.25" hidden="1" customHeight="1" x14ac:dyDescent="0.25">
      <c r="A808" s="16"/>
      <c r="B808" s="10"/>
      <c r="C808" s="16"/>
      <c r="D808" s="16"/>
      <c r="E808" s="10"/>
      <c r="F808" s="108"/>
      <c r="G808" s="116"/>
      <c r="H808" s="116"/>
      <c r="I808" s="116"/>
      <c r="J808" s="117"/>
      <c r="K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AC808" s="54"/>
      <c r="AD808" s="219"/>
      <c r="AE808" s="54"/>
      <c r="AF808" s="82"/>
      <c r="AG808" s="82"/>
      <c r="AH808" s="82"/>
      <c r="AI808" s="82"/>
      <c r="AJ808" s="82"/>
      <c r="AK808" s="82"/>
      <c r="AL808" s="82"/>
      <c r="AM808" s="82"/>
      <c r="AN808" s="82"/>
      <c r="AO808" s="82"/>
      <c r="AP808" s="82"/>
      <c r="AQ808" s="82"/>
      <c r="AR808" s="82"/>
      <c r="AS808" s="82"/>
      <c r="AT808" s="82"/>
      <c r="AU808" s="82"/>
      <c r="AV808" s="82"/>
      <c r="AW808" s="82"/>
      <c r="AX808" s="82"/>
      <c r="AY808" s="82"/>
      <c r="AZ808" s="82"/>
      <c r="BA808" s="82"/>
      <c r="BB808" s="82"/>
      <c r="BC808" s="82"/>
      <c r="BD808" s="82"/>
      <c r="BE808" s="82"/>
      <c r="BH808" s="254">
        <f t="shared" si="135"/>
        <v>0</v>
      </c>
      <c r="BI808" s="254">
        <f t="shared" si="136"/>
        <v>0</v>
      </c>
    </row>
    <row r="809" spans="1:61" ht="15" hidden="1" customHeight="1" x14ac:dyDescent="0.25">
      <c r="A809" s="16"/>
      <c r="B809" s="10"/>
      <c r="C809" s="16"/>
      <c r="D809" s="16"/>
      <c r="E809" s="10"/>
      <c r="F809" s="108"/>
      <c r="G809" s="116"/>
      <c r="H809" s="116"/>
      <c r="I809" s="116"/>
      <c r="J809" s="117"/>
      <c r="K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AC809" s="54"/>
      <c r="AD809" s="219"/>
      <c r="AE809" s="54"/>
      <c r="AF809" s="82"/>
      <c r="AG809" s="82"/>
      <c r="AH809" s="82"/>
      <c r="AI809" s="82"/>
      <c r="AJ809" s="82"/>
      <c r="AK809" s="82"/>
      <c r="AL809" s="82"/>
      <c r="AM809" s="82"/>
      <c r="AN809" s="82"/>
      <c r="AO809" s="82"/>
      <c r="AP809" s="82"/>
      <c r="AQ809" s="82"/>
      <c r="AR809" s="82"/>
      <c r="AS809" s="82"/>
      <c r="AT809" s="82"/>
      <c r="AU809" s="82"/>
      <c r="AV809" s="82"/>
      <c r="AW809" s="82"/>
      <c r="AX809" s="82"/>
      <c r="AY809" s="82"/>
      <c r="AZ809" s="82"/>
      <c r="BA809" s="82"/>
      <c r="BB809" s="82"/>
      <c r="BC809" s="82"/>
      <c r="BD809" s="82"/>
      <c r="BE809" s="82"/>
      <c r="BH809" s="254">
        <f t="shared" si="135"/>
        <v>0</v>
      </c>
      <c r="BI809" s="254">
        <f t="shared" si="136"/>
        <v>0</v>
      </c>
    </row>
    <row r="810" spans="1:61" ht="20.100000000000001" hidden="1" customHeight="1" x14ac:dyDescent="0.25">
      <c r="A810" s="17"/>
      <c r="B810" s="15"/>
      <c r="C810" s="16"/>
      <c r="D810" s="16"/>
      <c r="E810" s="17"/>
      <c r="F810" s="111"/>
      <c r="G810" s="112"/>
      <c r="H810" s="112"/>
      <c r="I810" s="112"/>
      <c r="J810" s="113"/>
      <c r="K810" s="113"/>
      <c r="L810" s="113"/>
      <c r="M810" s="113"/>
      <c r="N810" s="113"/>
      <c r="O810" s="113"/>
      <c r="P810" s="113"/>
      <c r="Q810" s="113"/>
      <c r="R810" s="113"/>
      <c r="S810" s="113"/>
      <c r="T810" s="113"/>
      <c r="U810" s="113"/>
      <c r="AC810" s="54"/>
      <c r="AD810" s="219"/>
      <c r="AE810" s="54"/>
      <c r="AF810" s="82"/>
      <c r="AG810" s="82"/>
      <c r="AH810" s="82"/>
      <c r="AI810" s="82"/>
      <c r="AJ810" s="82"/>
      <c r="AK810" s="82"/>
      <c r="AL810" s="82"/>
      <c r="AM810" s="82"/>
      <c r="AN810" s="82"/>
      <c r="AO810" s="82"/>
      <c r="AP810" s="82"/>
      <c r="AQ810" s="82"/>
      <c r="AR810" s="82"/>
      <c r="AS810" s="82"/>
      <c r="AT810" s="82"/>
      <c r="AU810" s="82"/>
      <c r="AV810" s="82"/>
      <c r="AW810" s="82"/>
      <c r="AX810" s="82"/>
      <c r="AY810" s="82"/>
      <c r="AZ810" s="82"/>
      <c r="BA810" s="82"/>
      <c r="BB810" s="82"/>
      <c r="BC810" s="82"/>
      <c r="BD810" s="82"/>
      <c r="BE810" s="82"/>
      <c r="BH810" s="254">
        <f t="shared" si="135"/>
        <v>0</v>
      </c>
      <c r="BI810" s="254">
        <f t="shared" si="136"/>
        <v>0</v>
      </c>
    </row>
    <row r="811" spans="1:61" ht="20.100000000000001" hidden="1" customHeight="1" x14ac:dyDescent="0.25">
      <c r="A811" s="23" t="s">
        <v>8</v>
      </c>
      <c r="B811" s="519" t="s">
        <v>421</v>
      </c>
      <c r="C811" s="519"/>
      <c r="D811" s="519"/>
      <c r="E811" s="17"/>
      <c r="F811" s="111"/>
      <c r="G811" s="112"/>
      <c r="H811" s="112"/>
      <c r="I811" s="112"/>
      <c r="J811" s="113"/>
      <c r="K811" s="113"/>
      <c r="L811" s="113"/>
      <c r="M811" s="113"/>
      <c r="N811" s="113"/>
      <c r="O811" s="113"/>
      <c r="P811" s="113"/>
      <c r="Q811" s="113"/>
      <c r="R811" s="113"/>
      <c r="S811" s="113"/>
      <c r="T811" s="113"/>
      <c r="U811" s="113"/>
      <c r="AC811" s="81"/>
      <c r="AD811" s="263"/>
      <c r="AE811" s="81"/>
      <c r="AF811" s="192"/>
      <c r="AG811" s="192"/>
      <c r="AH811" s="192"/>
      <c r="AI811" s="192"/>
      <c r="AJ811" s="192"/>
      <c r="AK811" s="192"/>
      <c r="AL811" s="192"/>
      <c r="AM811" s="192"/>
      <c r="AN811" s="192"/>
      <c r="AO811" s="192"/>
      <c r="AP811" s="192"/>
      <c r="AQ811" s="192"/>
      <c r="AR811" s="192"/>
      <c r="AS811" s="192"/>
      <c r="AT811" s="192"/>
      <c r="AU811" s="192"/>
      <c r="AV811" s="192"/>
      <c r="AW811" s="192"/>
      <c r="AX811" s="192"/>
      <c r="AY811" s="192"/>
      <c r="AZ811" s="192"/>
      <c r="BA811" s="192"/>
      <c r="BB811" s="192"/>
      <c r="BC811" s="192"/>
      <c r="BD811" s="192"/>
      <c r="BE811" s="192"/>
      <c r="BH811" s="254">
        <f t="shared" si="135"/>
        <v>0</v>
      </c>
      <c r="BI811" s="254">
        <f t="shared" si="136"/>
        <v>0</v>
      </c>
    </row>
    <row r="812" spans="1:61" ht="20.100000000000001" hidden="1" customHeight="1" x14ac:dyDescent="0.25">
      <c r="A812" s="18" t="s">
        <v>9</v>
      </c>
      <c r="B812" s="520" t="s">
        <v>10</v>
      </c>
      <c r="C812" s="520"/>
      <c r="D812" s="520"/>
      <c r="E812" s="520"/>
      <c r="F812" s="520"/>
      <c r="G812" s="520"/>
      <c r="H812" s="520"/>
      <c r="I812" s="114"/>
      <c r="J812" s="115"/>
      <c r="K812" s="115"/>
      <c r="L812" s="115"/>
      <c r="M812" s="115"/>
      <c r="N812" s="115"/>
      <c r="O812" s="115"/>
      <c r="P812" s="115"/>
      <c r="Q812" s="115"/>
      <c r="R812" s="115"/>
      <c r="S812" s="115"/>
      <c r="T812" s="115"/>
      <c r="U812" s="115"/>
      <c r="AC812" s="81"/>
      <c r="AD812" s="263"/>
      <c r="AE812" s="81"/>
      <c r="AF812" s="192"/>
      <c r="AG812" s="192"/>
      <c r="AH812" s="192"/>
      <c r="AI812" s="192"/>
      <c r="AJ812" s="192"/>
      <c r="AK812" s="192"/>
      <c r="AL812" s="192"/>
      <c r="AM812" s="192"/>
      <c r="AN812" s="192"/>
      <c r="AO812" s="192"/>
      <c r="AP812" s="192"/>
      <c r="AQ812" s="192"/>
      <c r="AR812" s="192"/>
      <c r="AS812" s="192"/>
      <c r="AT812" s="192"/>
      <c r="AU812" s="192"/>
      <c r="AV812" s="192"/>
      <c r="AW812" s="192"/>
      <c r="AX812" s="192"/>
      <c r="AY812" s="192"/>
      <c r="AZ812" s="192"/>
      <c r="BA812" s="192"/>
      <c r="BB812" s="192"/>
      <c r="BC812" s="192"/>
      <c r="BD812" s="192"/>
      <c r="BE812" s="192"/>
      <c r="BH812" s="254">
        <f t="shared" si="135"/>
        <v>0</v>
      </c>
      <c r="BI812" s="254">
        <f t="shared" si="136"/>
        <v>0</v>
      </c>
    </row>
    <row r="813" spans="1:61" ht="30.75" hidden="1" customHeight="1" x14ac:dyDescent="0.25">
      <c r="A813" s="16"/>
      <c r="B813" s="67" t="s">
        <v>391</v>
      </c>
      <c r="C813" s="505" t="s">
        <v>392</v>
      </c>
      <c r="D813" s="505"/>
      <c r="E813" s="505"/>
      <c r="F813" s="505"/>
      <c r="G813" s="505"/>
      <c r="H813" s="505"/>
      <c r="I813" s="114"/>
      <c r="J813" s="115"/>
      <c r="K813" s="115"/>
      <c r="L813" s="115"/>
      <c r="M813" s="115"/>
      <c r="N813" s="115"/>
      <c r="O813" s="115"/>
      <c r="P813" s="115"/>
      <c r="Q813" s="115"/>
      <c r="R813" s="115"/>
      <c r="S813" s="115"/>
      <c r="T813" s="115"/>
      <c r="U813" s="115"/>
      <c r="AC813" s="81"/>
      <c r="AD813" s="263"/>
      <c r="AE813" s="81"/>
      <c r="AF813" s="192"/>
      <c r="AG813" s="192"/>
      <c r="AH813" s="192"/>
      <c r="AI813" s="192"/>
      <c r="AJ813" s="192"/>
      <c r="AK813" s="192"/>
      <c r="AL813" s="192"/>
      <c r="AM813" s="192"/>
      <c r="AN813" s="192"/>
      <c r="AO813" s="192"/>
      <c r="AP813" s="192"/>
      <c r="AQ813" s="192"/>
      <c r="AR813" s="192"/>
      <c r="AS813" s="192"/>
      <c r="AT813" s="192"/>
      <c r="AU813" s="192"/>
      <c r="AV813" s="192"/>
      <c r="AW813" s="192"/>
      <c r="AX813" s="192"/>
      <c r="AY813" s="192"/>
      <c r="AZ813" s="192"/>
      <c r="BA813" s="192"/>
      <c r="BB813" s="192"/>
      <c r="BC813" s="192"/>
      <c r="BD813" s="192"/>
      <c r="BE813" s="192"/>
      <c r="BH813" s="254">
        <f t="shared" si="135"/>
        <v>0</v>
      </c>
      <c r="BI813" s="254">
        <f t="shared" si="136"/>
        <v>0</v>
      </c>
    </row>
    <row r="814" spans="1:61" ht="21.75" hidden="1" customHeight="1" x14ac:dyDescent="0.25">
      <c r="A814" s="491" t="s">
        <v>12</v>
      </c>
      <c r="B814" s="506" t="s">
        <v>13</v>
      </c>
      <c r="C814" s="506" t="s">
        <v>14</v>
      </c>
      <c r="D814" s="509" t="s">
        <v>15</v>
      </c>
      <c r="E814" s="512" t="s">
        <v>16</v>
      </c>
      <c r="F814" s="129"/>
      <c r="G814" s="494" t="s">
        <v>433</v>
      </c>
      <c r="H814" s="494"/>
      <c r="I814" s="494"/>
      <c r="J814" s="130"/>
      <c r="K814" s="130"/>
      <c r="L814" s="130"/>
      <c r="M814" s="130"/>
      <c r="N814" s="130"/>
      <c r="O814" s="130"/>
      <c r="P814" s="130"/>
      <c r="Q814" s="130"/>
      <c r="R814" s="130"/>
      <c r="S814" s="130"/>
      <c r="T814" s="130"/>
      <c r="U814" s="130"/>
      <c r="AC814" s="54"/>
      <c r="AD814" s="219"/>
      <c r="AE814" s="54"/>
      <c r="AF814" s="82"/>
      <c r="AG814" s="82"/>
      <c r="AH814" s="82"/>
      <c r="AI814" s="82"/>
      <c r="AJ814" s="82"/>
      <c r="AK814" s="82"/>
      <c r="AL814" s="82"/>
      <c r="AM814" s="82"/>
      <c r="AN814" s="82"/>
      <c r="AO814" s="82"/>
      <c r="AP814" s="82"/>
      <c r="AQ814" s="82"/>
      <c r="AR814" s="82"/>
      <c r="AS814" s="82"/>
      <c r="AT814" s="82"/>
      <c r="AU814" s="82"/>
      <c r="AV814" s="82"/>
      <c r="AW814" s="82"/>
      <c r="AX814" s="82"/>
      <c r="AY814" s="82"/>
      <c r="AZ814" s="82"/>
      <c r="BA814" s="82"/>
      <c r="BB814" s="82"/>
      <c r="BC814" s="82"/>
      <c r="BD814" s="82"/>
      <c r="BE814" s="82"/>
      <c r="BH814" s="254">
        <f t="shared" si="135"/>
        <v>0</v>
      </c>
      <c r="BI814" s="254">
        <f t="shared" si="136"/>
        <v>0</v>
      </c>
    </row>
    <row r="815" spans="1:61" ht="27.75" hidden="1" customHeight="1" x14ac:dyDescent="0.25">
      <c r="A815" s="492"/>
      <c r="B815" s="507"/>
      <c r="C815" s="507"/>
      <c r="D815" s="510"/>
      <c r="E815" s="513"/>
      <c r="F815" s="131"/>
      <c r="G815" s="531" t="s">
        <v>441</v>
      </c>
      <c r="H815" s="531"/>
      <c r="I815" s="532"/>
      <c r="J815" s="132"/>
      <c r="K815" s="132"/>
      <c r="L815" s="132"/>
      <c r="M815" s="132"/>
      <c r="N815" s="132"/>
      <c r="O815" s="132"/>
      <c r="P815" s="132"/>
      <c r="Q815" s="132"/>
      <c r="R815" s="132"/>
      <c r="S815" s="132"/>
      <c r="T815" s="132"/>
      <c r="U815" s="132"/>
      <c r="AF815" s="82"/>
      <c r="AG815" s="82"/>
      <c r="AH815" s="220"/>
      <c r="AI815" s="220"/>
      <c r="AJ815" s="220"/>
      <c r="AK815" s="220"/>
      <c r="AL815" s="220"/>
      <c r="AM815" s="220"/>
      <c r="AN815" s="220"/>
      <c r="AO815" s="220"/>
      <c r="AP815" s="220"/>
      <c r="AQ815" s="220"/>
      <c r="AR815" s="220"/>
      <c r="AS815" s="220"/>
      <c r="AT815" s="220"/>
      <c r="AU815" s="220"/>
      <c r="AV815" s="220"/>
      <c r="AW815" s="220"/>
      <c r="AX815" s="220"/>
      <c r="AY815" s="220"/>
      <c r="AZ815" s="220"/>
      <c r="BA815" s="220"/>
      <c r="BB815" s="220"/>
      <c r="BC815" s="220"/>
      <c r="BD815" s="220"/>
      <c r="BE815" s="220"/>
      <c r="BH815" s="254">
        <f t="shared" si="135"/>
        <v>0</v>
      </c>
      <c r="BI815" s="254">
        <f t="shared" si="136"/>
        <v>0</v>
      </c>
    </row>
    <row r="816" spans="1:61" ht="27" hidden="1" customHeight="1" x14ac:dyDescent="0.25">
      <c r="A816" s="492"/>
      <c r="B816" s="507"/>
      <c r="C816" s="507"/>
      <c r="D816" s="510"/>
      <c r="E816" s="513"/>
      <c r="F816" s="131"/>
      <c r="G816" s="495">
        <v>2021</v>
      </c>
      <c r="H816" s="495">
        <v>2022</v>
      </c>
      <c r="I816" s="495">
        <v>2023</v>
      </c>
      <c r="J816" s="133"/>
      <c r="K816" s="133"/>
      <c r="L816" s="133"/>
      <c r="M816" s="133"/>
      <c r="N816" s="133"/>
      <c r="O816" s="133"/>
      <c r="P816" s="133"/>
      <c r="Q816" s="133"/>
      <c r="R816" s="133"/>
      <c r="S816" s="133"/>
      <c r="T816" s="133"/>
      <c r="U816" s="133"/>
      <c r="AF816" s="82"/>
      <c r="AG816" s="82"/>
      <c r="AH816" s="220"/>
      <c r="AI816" s="220"/>
      <c r="AJ816" s="220"/>
      <c r="AK816" s="220"/>
      <c r="AL816" s="220"/>
      <c r="AM816" s="220"/>
      <c r="AN816" s="220"/>
      <c r="AO816" s="220"/>
      <c r="AP816" s="220"/>
      <c r="AQ816" s="220"/>
      <c r="AR816" s="220"/>
      <c r="AS816" s="220"/>
      <c r="AT816" s="220"/>
      <c r="AU816" s="220"/>
      <c r="AV816" s="220"/>
      <c r="AW816" s="220"/>
      <c r="AX816" s="220"/>
      <c r="AY816" s="220"/>
      <c r="AZ816" s="220"/>
      <c r="BA816" s="220"/>
      <c r="BB816" s="220"/>
      <c r="BC816" s="220"/>
      <c r="BD816" s="220"/>
      <c r="BE816" s="220"/>
      <c r="BH816" s="254">
        <f t="shared" si="135"/>
        <v>0</v>
      </c>
      <c r="BI816" s="254">
        <f t="shared" si="136"/>
        <v>0</v>
      </c>
    </row>
    <row r="817" spans="1:65" ht="51" hidden="1" customHeight="1" x14ac:dyDescent="0.25">
      <c r="A817" s="493"/>
      <c r="B817" s="508"/>
      <c r="C817" s="508"/>
      <c r="D817" s="511"/>
      <c r="E817" s="514"/>
      <c r="F817" s="134"/>
      <c r="G817" s="496"/>
      <c r="H817" s="496"/>
      <c r="I817" s="496"/>
      <c r="J817" s="135"/>
      <c r="K817" s="135"/>
      <c r="L817" s="135"/>
      <c r="M817" s="135"/>
      <c r="N817" s="135"/>
      <c r="O817" s="135"/>
      <c r="P817" s="135"/>
      <c r="Q817" s="135"/>
      <c r="R817" s="135"/>
      <c r="S817" s="135"/>
      <c r="T817" s="135"/>
      <c r="U817" s="135"/>
      <c r="AC817" s="54"/>
      <c r="AD817" s="219"/>
      <c r="AE817" s="54"/>
      <c r="AF817" s="256"/>
      <c r="AG817" s="256"/>
      <c r="AH817" s="256"/>
      <c r="AI817" s="256"/>
      <c r="AJ817" s="256"/>
      <c r="AK817" s="256"/>
      <c r="AL817" s="256"/>
      <c r="AM817" s="256"/>
      <c r="AN817" s="256"/>
      <c r="AO817" s="256"/>
      <c r="AP817" s="256"/>
      <c r="AQ817" s="256"/>
      <c r="AR817" s="256"/>
      <c r="AS817" s="256"/>
      <c r="AT817" s="256"/>
      <c r="AU817" s="256"/>
      <c r="AV817" s="256"/>
      <c r="AW817" s="256"/>
      <c r="AX817" s="256"/>
      <c r="AY817" s="256"/>
      <c r="AZ817" s="256"/>
      <c r="BA817" s="256"/>
      <c r="BB817" s="256"/>
      <c r="BC817" s="256"/>
      <c r="BD817" s="82"/>
      <c r="BE817" s="82"/>
      <c r="BH817" s="254">
        <f t="shared" si="135"/>
        <v>0</v>
      </c>
      <c r="BI817" s="254">
        <f t="shared" si="136"/>
        <v>0</v>
      </c>
    </row>
    <row r="818" spans="1:65" s="47" customFormat="1" ht="20.100000000000001" hidden="1" customHeight="1" x14ac:dyDescent="0.25">
      <c r="A818" s="516">
        <v>9002</v>
      </c>
      <c r="B818" s="516" t="s">
        <v>277</v>
      </c>
      <c r="C818" s="582" t="s">
        <v>422</v>
      </c>
      <c r="D818" s="497" t="s">
        <v>17</v>
      </c>
      <c r="E818" s="497"/>
      <c r="F818" s="95"/>
      <c r="G818" s="148">
        <f>SUM(G819:G822)</f>
        <v>0</v>
      </c>
      <c r="H818" s="148">
        <f>SUM(H819:H822)</f>
        <v>1570</v>
      </c>
      <c r="I818" s="116"/>
      <c r="J818" s="117"/>
      <c r="K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Y818" s="6"/>
      <c r="Z818" s="6"/>
      <c r="AA818" s="44"/>
      <c r="AB818" s="44"/>
      <c r="AC818" s="54"/>
      <c r="AD818" s="219"/>
      <c r="AE818" s="54"/>
      <c r="AF818" s="258"/>
      <c r="AG818" s="258"/>
      <c r="AH818" s="258"/>
      <c r="AI818" s="258"/>
      <c r="AJ818" s="258"/>
      <c r="AK818" s="258"/>
      <c r="AL818" s="258"/>
      <c r="AM818" s="258"/>
      <c r="AN818" s="258"/>
      <c r="AO818" s="258"/>
      <c r="AP818" s="258"/>
      <c r="AQ818" s="258"/>
      <c r="AR818" s="258"/>
      <c r="AS818" s="258"/>
      <c r="AT818" s="258"/>
      <c r="AU818" s="258"/>
      <c r="AV818" s="258"/>
      <c r="AW818" s="258"/>
      <c r="AX818" s="258"/>
      <c r="AY818" s="258"/>
      <c r="AZ818" s="258"/>
      <c r="BA818" s="258"/>
      <c r="BB818" s="258"/>
      <c r="BC818" s="256"/>
      <c r="BD818" s="82"/>
      <c r="BE818" s="82"/>
      <c r="BF818" s="44"/>
      <c r="BG818" s="44"/>
      <c r="BH818" s="254">
        <f t="shared" si="135"/>
        <v>0</v>
      </c>
      <c r="BI818" s="254">
        <f t="shared" si="136"/>
        <v>0</v>
      </c>
      <c r="BJ818" s="170"/>
      <c r="BK818" s="169"/>
      <c r="BL818" s="169"/>
      <c r="BM818" s="44"/>
    </row>
    <row r="819" spans="1:65" ht="38.25" hidden="1" customHeight="1" x14ac:dyDescent="0.25">
      <c r="A819" s="516"/>
      <c r="B819" s="516"/>
      <c r="C819" s="582"/>
      <c r="D819" s="11" t="s">
        <v>423</v>
      </c>
      <c r="E819" s="12" t="s">
        <v>424</v>
      </c>
      <c r="F819" s="142"/>
      <c r="G819" s="155"/>
      <c r="H819" s="155">
        <v>600</v>
      </c>
      <c r="I819" s="116"/>
      <c r="J819" s="117"/>
      <c r="K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AC819" s="54"/>
      <c r="AD819" s="219"/>
      <c r="AE819" s="54"/>
      <c r="AF819" s="267"/>
      <c r="AG819" s="257"/>
      <c r="AH819" s="257"/>
      <c r="AI819" s="257"/>
      <c r="AJ819" s="257"/>
      <c r="AK819" s="257"/>
      <c r="AL819" s="257"/>
      <c r="AM819" s="257"/>
      <c r="AN819" s="257"/>
      <c r="AO819" s="257"/>
      <c r="AP819" s="257"/>
      <c r="AQ819" s="257"/>
      <c r="AR819" s="257"/>
      <c r="AS819" s="257"/>
      <c r="AT819" s="257"/>
      <c r="AU819" s="257"/>
      <c r="AV819" s="257"/>
      <c r="AW819" s="257"/>
      <c r="AX819" s="257"/>
      <c r="AY819" s="257"/>
      <c r="AZ819" s="257"/>
      <c r="BA819" s="257"/>
      <c r="BB819" s="257"/>
      <c r="BC819" s="272"/>
      <c r="BD819" s="82"/>
      <c r="BE819" s="82"/>
      <c r="BH819" s="254">
        <f t="shared" si="135"/>
        <v>0</v>
      </c>
      <c r="BI819" s="254">
        <f t="shared" si="136"/>
        <v>0</v>
      </c>
    </row>
    <row r="820" spans="1:65" ht="56.25" hidden="1" customHeight="1" x14ac:dyDescent="0.25">
      <c r="A820" s="516"/>
      <c r="B820" s="516"/>
      <c r="C820" s="582"/>
      <c r="D820" s="13" t="s">
        <v>425</v>
      </c>
      <c r="E820" s="9" t="s">
        <v>192</v>
      </c>
      <c r="F820" s="125"/>
      <c r="G820" s="121"/>
      <c r="H820" s="121">
        <v>4</v>
      </c>
      <c r="I820" s="116"/>
      <c r="J820" s="117"/>
      <c r="K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AC820" s="54"/>
      <c r="AD820" s="219"/>
      <c r="AE820" s="54"/>
      <c r="AF820" s="268"/>
      <c r="AG820" s="240"/>
      <c r="AH820" s="240"/>
      <c r="AI820" s="240"/>
      <c r="AJ820" s="240"/>
      <c r="AK820" s="240"/>
      <c r="AL820" s="240"/>
      <c r="AM820" s="240"/>
      <c r="AN820" s="240"/>
      <c r="AO820" s="240"/>
      <c r="AP820" s="240"/>
      <c r="AQ820" s="240"/>
      <c r="AR820" s="240"/>
      <c r="AS820" s="240"/>
      <c r="AT820" s="240"/>
      <c r="AU820" s="240"/>
      <c r="AV820" s="240"/>
      <c r="AW820" s="240"/>
      <c r="AX820" s="240"/>
      <c r="AY820" s="240"/>
      <c r="AZ820" s="240"/>
      <c r="BA820" s="240"/>
      <c r="BB820" s="240"/>
      <c r="BC820" s="270"/>
      <c r="BD820" s="82"/>
      <c r="BE820" s="82"/>
      <c r="BH820" s="254">
        <f t="shared" si="135"/>
        <v>0</v>
      </c>
      <c r="BI820" s="254">
        <f t="shared" si="136"/>
        <v>0</v>
      </c>
    </row>
    <row r="821" spans="1:65" ht="40.5" hidden="1" customHeight="1" x14ac:dyDescent="0.25">
      <c r="A821" s="516"/>
      <c r="B821" s="516"/>
      <c r="C821" s="582"/>
      <c r="D821" s="13" t="s">
        <v>426</v>
      </c>
      <c r="E821" s="9" t="s">
        <v>46</v>
      </c>
      <c r="F821" s="125"/>
      <c r="G821" s="121"/>
      <c r="H821" s="121">
        <v>6</v>
      </c>
      <c r="I821" s="116"/>
      <c r="J821" s="117"/>
      <c r="K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AA821" s="47"/>
      <c r="AB821" s="47"/>
      <c r="AC821" s="54"/>
      <c r="AD821" s="219"/>
      <c r="AE821" s="54"/>
      <c r="AF821" s="82"/>
      <c r="AG821" s="82"/>
      <c r="AH821" s="82"/>
      <c r="AI821" s="82"/>
      <c r="AJ821" s="82"/>
      <c r="AK821" s="82"/>
      <c r="AL821" s="82"/>
      <c r="AM821" s="82"/>
      <c r="AN821" s="82"/>
      <c r="AO821" s="82"/>
      <c r="AP821" s="82"/>
      <c r="AQ821" s="82"/>
      <c r="AR821" s="82"/>
      <c r="AS821" s="82"/>
      <c r="AT821" s="82"/>
      <c r="AU821" s="82"/>
      <c r="AV821" s="82"/>
      <c r="AW821" s="82"/>
      <c r="AX821" s="82"/>
      <c r="AY821" s="82"/>
      <c r="AZ821" s="82"/>
      <c r="BA821" s="82"/>
      <c r="BB821" s="82"/>
      <c r="BC821" s="82"/>
      <c r="BD821" s="82"/>
      <c r="BE821" s="82"/>
      <c r="BF821" s="47"/>
      <c r="BG821" s="47"/>
      <c r="BH821" s="254">
        <f t="shared" si="135"/>
        <v>0</v>
      </c>
      <c r="BI821" s="254">
        <f t="shared" si="136"/>
        <v>0</v>
      </c>
      <c r="BJ821" s="195"/>
      <c r="BK821" s="213"/>
      <c r="BL821" s="213"/>
      <c r="BM821" s="47"/>
    </row>
    <row r="822" spans="1:65" ht="58.5" hidden="1" customHeight="1" x14ac:dyDescent="0.25">
      <c r="A822" s="516"/>
      <c r="B822" s="516"/>
      <c r="C822" s="582"/>
      <c r="D822" s="13" t="s">
        <v>427</v>
      </c>
      <c r="E822" s="9" t="s">
        <v>424</v>
      </c>
      <c r="F822" s="125"/>
      <c r="G822" s="121"/>
      <c r="H822" s="121">
        <v>960</v>
      </c>
      <c r="I822" s="116"/>
      <c r="J822" s="117"/>
      <c r="K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AC822" s="54"/>
      <c r="AD822" s="219"/>
      <c r="AE822" s="54"/>
      <c r="AF822" s="82"/>
      <c r="AG822" s="82"/>
      <c r="AH822" s="82"/>
      <c r="AI822" s="82"/>
      <c r="AJ822" s="82"/>
      <c r="AK822" s="82"/>
      <c r="AL822" s="82"/>
      <c r="AM822" s="82"/>
      <c r="AN822" s="82"/>
      <c r="AO822" s="82"/>
      <c r="AP822" s="82"/>
      <c r="AQ822" s="82"/>
      <c r="AR822" s="82"/>
      <c r="AS822" s="82"/>
      <c r="AT822" s="82"/>
      <c r="AU822" s="82"/>
      <c r="AV822" s="82"/>
      <c r="AW822" s="82"/>
      <c r="AX822" s="82"/>
      <c r="AY822" s="82"/>
      <c r="AZ822" s="82"/>
      <c r="BA822" s="82"/>
      <c r="BB822" s="82"/>
      <c r="BC822" s="82"/>
      <c r="BD822" s="82"/>
      <c r="BE822" s="82"/>
      <c r="BH822" s="254">
        <f t="shared" si="135"/>
        <v>0</v>
      </c>
      <c r="BI822" s="254">
        <f t="shared" si="136"/>
        <v>0</v>
      </c>
    </row>
    <row r="823" spans="1:65" ht="27" hidden="1" customHeight="1" x14ac:dyDescent="0.25">
      <c r="A823" s="504" t="s">
        <v>17</v>
      </c>
      <c r="B823" s="504"/>
      <c r="C823" s="504"/>
      <c r="D823" s="504"/>
      <c r="E823" s="504"/>
      <c r="F823" s="145"/>
      <c r="G823" s="146"/>
      <c r="H823" s="146"/>
      <c r="I823" s="116"/>
      <c r="J823" s="117"/>
      <c r="K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AC823" s="54"/>
      <c r="AD823" s="219"/>
      <c r="AE823" s="54"/>
      <c r="AF823" s="192"/>
      <c r="AG823" s="192"/>
      <c r="AH823" s="192"/>
      <c r="AI823" s="192"/>
      <c r="AJ823" s="192"/>
      <c r="AK823" s="192"/>
      <c r="AL823" s="192"/>
      <c r="AM823" s="192"/>
      <c r="AN823" s="192"/>
      <c r="AO823" s="192"/>
      <c r="AP823" s="192"/>
      <c r="AQ823" s="192"/>
      <c r="AR823" s="192"/>
      <c r="AS823" s="192"/>
      <c r="AT823" s="192"/>
      <c r="AU823" s="192"/>
      <c r="AV823" s="192"/>
      <c r="AW823" s="192"/>
      <c r="AX823" s="192"/>
      <c r="AY823" s="192"/>
      <c r="AZ823" s="192"/>
      <c r="BA823" s="192"/>
      <c r="BB823" s="192"/>
      <c r="BC823" s="192"/>
      <c r="BD823" s="192"/>
      <c r="BE823" s="192"/>
      <c r="BH823" s="254">
        <f t="shared" si="135"/>
        <v>0</v>
      </c>
      <c r="BI823" s="254">
        <f t="shared" si="136"/>
        <v>0</v>
      </c>
    </row>
    <row r="824" spans="1:65" ht="27" hidden="1" customHeight="1" x14ac:dyDescent="0.25">
      <c r="A824" s="16"/>
      <c r="B824" s="10"/>
      <c r="C824" s="16"/>
      <c r="D824" s="16"/>
      <c r="E824" s="10"/>
      <c r="F824" s="108"/>
      <c r="G824" s="116"/>
      <c r="H824" s="116"/>
      <c r="I824" s="116"/>
      <c r="J824" s="117"/>
      <c r="K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AC824" s="81"/>
      <c r="AD824" s="263"/>
      <c r="AE824" s="81"/>
      <c r="AF824" s="192"/>
      <c r="AG824" s="192"/>
      <c r="AH824" s="192"/>
      <c r="AI824" s="192"/>
      <c r="AJ824" s="192"/>
      <c r="AK824" s="192"/>
      <c r="AL824" s="192"/>
      <c r="AM824" s="192"/>
      <c r="AN824" s="192"/>
      <c r="AO824" s="192"/>
      <c r="AP824" s="192"/>
      <c r="AQ824" s="192"/>
      <c r="AR824" s="192"/>
      <c r="AS824" s="192"/>
      <c r="AT824" s="192"/>
      <c r="AU824" s="192"/>
      <c r="AV824" s="192"/>
      <c r="AW824" s="192"/>
      <c r="AX824" s="192"/>
      <c r="AY824" s="192"/>
      <c r="AZ824" s="192"/>
      <c r="BA824" s="192"/>
      <c r="BB824" s="192"/>
      <c r="BC824" s="192"/>
      <c r="BD824" s="192"/>
      <c r="BE824" s="192"/>
      <c r="BH824" s="254">
        <f t="shared" si="135"/>
        <v>0</v>
      </c>
      <c r="BI824" s="254">
        <f t="shared" si="136"/>
        <v>0</v>
      </c>
    </row>
    <row r="825" spans="1:65" ht="27" hidden="1" customHeight="1" x14ac:dyDescent="0.25">
      <c r="A825" s="504" t="s">
        <v>428</v>
      </c>
      <c r="B825" s="504"/>
      <c r="C825" s="504"/>
      <c r="D825" s="504"/>
      <c r="E825" s="504"/>
      <c r="F825" s="145"/>
      <c r="G825" s="116"/>
      <c r="H825" s="116"/>
      <c r="I825" s="116"/>
      <c r="J825" s="117"/>
      <c r="K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AC825" s="81"/>
      <c r="AD825" s="263"/>
      <c r="AE825" s="81"/>
      <c r="AF825" s="192"/>
      <c r="AG825" s="192"/>
      <c r="AH825" s="192"/>
      <c r="AI825" s="192"/>
      <c r="AJ825" s="192"/>
      <c r="AK825" s="192"/>
      <c r="AL825" s="192"/>
      <c r="AM825" s="192"/>
      <c r="AN825" s="192"/>
      <c r="AO825" s="192"/>
      <c r="AP825" s="192"/>
      <c r="AQ825" s="192"/>
      <c r="AR825" s="192"/>
      <c r="AS825" s="192"/>
      <c r="AT825" s="192"/>
      <c r="AU825" s="192"/>
      <c r="AV825" s="192"/>
      <c r="AW825" s="192"/>
      <c r="AX825" s="192"/>
      <c r="AY825" s="192"/>
      <c r="AZ825" s="192"/>
      <c r="BA825" s="192"/>
      <c r="BB825" s="192"/>
      <c r="BC825" s="192"/>
      <c r="BD825" s="192"/>
      <c r="BE825" s="192"/>
      <c r="BH825" s="254">
        <f t="shared" si="135"/>
        <v>0</v>
      </c>
      <c r="BI825" s="254">
        <f t="shared" si="136"/>
        <v>0</v>
      </c>
    </row>
    <row r="826" spans="1:65" s="48" customFormat="1" ht="24.95" hidden="1" customHeight="1" x14ac:dyDescent="0.25">
      <c r="A826" s="16"/>
      <c r="B826" s="580" t="s">
        <v>429</v>
      </c>
      <c r="C826" s="580"/>
      <c r="D826" s="580"/>
      <c r="E826" s="580"/>
      <c r="F826" s="158"/>
      <c r="G826" s="581"/>
      <c r="H826" s="581"/>
      <c r="I826" s="159"/>
      <c r="J826" s="160"/>
      <c r="K826" s="160"/>
      <c r="L826" s="160"/>
      <c r="M826" s="160"/>
      <c r="N826" s="160"/>
      <c r="O826" s="160"/>
      <c r="P826" s="160"/>
      <c r="Q826" s="160"/>
      <c r="R826" s="160"/>
      <c r="S826" s="160"/>
      <c r="T826" s="160"/>
      <c r="U826" s="160"/>
      <c r="V826" s="44"/>
      <c r="W826" s="44"/>
      <c r="X826" s="44"/>
      <c r="Y826" s="5"/>
      <c r="Z826" s="5"/>
      <c r="AA826" s="44"/>
      <c r="AB826" s="44"/>
      <c r="AC826" s="81"/>
      <c r="AD826" s="263"/>
      <c r="AE826" s="81"/>
      <c r="AF826" s="192"/>
      <c r="AG826" s="192"/>
      <c r="AH826" s="192"/>
      <c r="AI826" s="192"/>
      <c r="AJ826" s="192"/>
      <c r="AK826" s="192"/>
      <c r="AL826" s="192"/>
      <c r="AM826" s="192"/>
      <c r="AN826" s="192"/>
      <c r="AO826" s="192"/>
      <c r="AP826" s="192"/>
      <c r="AQ826" s="192"/>
      <c r="AR826" s="192"/>
      <c r="AS826" s="192"/>
      <c r="AT826" s="192"/>
      <c r="AU826" s="192"/>
      <c r="AV826" s="192"/>
      <c r="AW826" s="192"/>
      <c r="AX826" s="192"/>
      <c r="AY826" s="192"/>
      <c r="AZ826" s="192"/>
      <c r="BA826" s="192"/>
      <c r="BB826" s="192"/>
      <c r="BC826" s="192"/>
      <c r="BD826" s="192"/>
      <c r="BE826" s="192"/>
      <c r="BF826" s="44"/>
      <c r="BG826" s="44"/>
      <c r="BH826" s="254">
        <f t="shared" si="135"/>
        <v>0</v>
      </c>
      <c r="BI826" s="254">
        <f t="shared" si="136"/>
        <v>0</v>
      </c>
      <c r="BJ826" s="170"/>
      <c r="BK826" s="169"/>
      <c r="BL826" s="169"/>
      <c r="BM826" s="44"/>
    </row>
    <row r="827" spans="1:65" s="48" customFormat="1" ht="24.95" hidden="1" customHeight="1" x14ac:dyDescent="0.25">
      <c r="A827" s="580"/>
      <c r="B827" s="580"/>
      <c r="C827" s="580"/>
      <c r="D827" s="580"/>
      <c r="E827" s="580"/>
      <c r="F827" s="158"/>
      <c r="G827" s="116"/>
      <c r="H827" s="116"/>
      <c r="I827" s="116"/>
      <c r="J827" s="117"/>
      <c r="K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44"/>
      <c r="W827" s="44"/>
      <c r="X827" s="44"/>
      <c r="Y827" s="5"/>
      <c r="Z827" s="5"/>
      <c r="AA827" s="44"/>
      <c r="AB827" s="44"/>
      <c r="AC827" s="44"/>
      <c r="AD827" s="193"/>
      <c r="AE827" s="44"/>
      <c r="AF827" s="82"/>
      <c r="AG827" s="82"/>
      <c r="AH827" s="220"/>
      <c r="AI827" s="220"/>
      <c r="AJ827" s="220"/>
      <c r="AK827" s="220"/>
      <c r="AL827" s="220"/>
      <c r="AM827" s="220"/>
      <c r="AN827" s="220"/>
      <c r="AO827" s="220"/>
      <c r="AP827" s="220"/>
      <c r="AQ827" s="220"/>
      <c r="AR827" s="220"/>
      <c r="AS827" s="220"/>
      <c r="AT827" s="220"/>
      <c r="AU827" s="220"/>
      <c r="AV827" s="220"/>
      <c r="AW827" s="220"/>
      <c r="AX827" s="220"/>
      <c r="AY827" s="220"/>
      <c r="AZ827" s="220"/>
      <c r="BA827" s="220"/>
      <c r="BB827" s="220"/>
      <c r="BC827" s="220"/>
      <c r="BD827" s="220"/>
      <c r="BE827" s="220"/>
      <c r="BF827" s="44"/>
      <c r="BG827" s="44"/>
      <c r="BH827" s="254">
        <f t="shared" si="135"/>
        <v>0</v>
      </c>
      <c r="BI827" s="254">
        <f t="shared" si="136"/>
        <v>0</v>
      </c>
      <c r="BJ827" s="170"/>
      <c r="BK827" s="169"/>
      <c r="BL827" s="169"/>
      <c r="BM827" s="44"/>
    </row>
    <row r="828" spans="1:65" s="48" customFormat="1" ht="24.95" hidden="1" customHeight="1" x14ac:dyDescent="0.25">
      <c r="A828" s="580"/>
      <c r="B828" s="580"/>
      <c r="C828" s="580"/>
      <c r="D828" s="580"/>
      <c r="E828" s="580"/>
      <c r="F828" s="158"/>
      <c r="G828" s="161"/>
      <c r="H828" s="161"/>
      <c r="I828" s="116"/>
      <c r="J828" s="117"/>
      <c r="K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44"/>
      <c r="W828" s="44"/>
      <c r="X828" s="44"/>
      <c r="Y828" s="5"/>
      <c r="Z828" s="5"/>
      <c r="AA828" s="44"/>
      <c r="AB828" s="44"/>
      <c r="AC828" s="44"/>
      <c r="AD828" s="193"/>
      <c r="AE828" s="44"/>
      <c r="AF828" s="82"/>
      <c r="AG828" s="82"/>
      <c r="AH828" s="220"/>
      <c r="AI828" s="220"/>
      <c r="AJ828" s="220"/>
      <c r="AK828" s="220"/>
      <c r="AL828" s="220"/>
      <c r="AM828" s="220"/>
      <c r="AN828" s="220"/>
      <c r="AO828" s="220"/>
      <c r="AP828" s="220"/>
      <c r="AQ828" s="220"/>
      <c r="AR828" s="220"/>
      <c r="AS828" s="220"/>
      <c r="AT828" s="220"/>
      <c r="AU828" s="220"/>
      <c r="AV828" s="220"/>
      <c r="AW828" s="220"/>
      <c r="AX828" s="220"/>
      <c r="AY828" s="220"/>
      <c r="AZ828" s="220"/>
      <c r="BA828" s="220"/>
      <c r="BB828" s="220"/>
      <c r="BC828" s="220"/>
      <c r="BD828" s="220"/>
      <c r="BE828" s="220"/>
      <c r="BF828" s="44"/>
      <c r="BG828" s="44"/>
      <c r="BH828" s="254">
        <f t="shared" si="135"/>
        <v>0</v>
      </c>
      <c r="BI828" s="254">
        <f t="shared" si="136"/>
        <v>0</v>
      </c>
      <c r="BJ828" s="170"/>
      <c r="BK828" s="169"/>
      <c r="BL828" s="169"/>
      <c r="BM828" s="44"/>
    </row>
    <row r="829" spans="1:65" s="48" customFormat="1" ht="24.95" hidden="1" customHeight="1" x14ac:dyDescent="0.25">
      <c r="A829" s="17"/>
      <c r="B829" s="15"/>
      <c r="C829" s="16"/>
      <c r="D829" s="16"/>
      <c r="E829" s="17"/>
      <c r="F829" s="111"/>
      <c r="G829" s="112"/>
      <c r="H829" s="112"/>
      <c r="I829" s="112"/>
      <c r="J829" s="113"/>
      <c r="K829" s="113"/>
      <c r="L829" s="113"/>
      <c r="M829" s="113"/>
      <c r="N829" s="113"/>
      <c r="O829" s="113"/>
      <c r="P829" s="113"/>
      <c r="Q829" s="113"/>
      <c r="R829" s="113"/>
      <c r="S829" s="113"/>
      <c r="T829" s="113"/>
      <c r="U829" s="113"/>
      <c r="V829" s="44"/>
      <c r="W829" s="44"/>
      <c r="X829" s="44"/>
      <c r="Y829" s="5"/>
      <c r="Z829" s="5"/>
      <c r="AA829" s="44"/>
      <c r="AB829" s="44"/>
      <c r="AC829" s="54"/>
      <c r="AD829" s="219"/>
      <c r="AE829" s="54"/>
      <c r="AF829" s="256"/>
      <c r="AG829" s="256"/>
      <c r="AH829" s="256"/>
      <c r="AI829" s="256"/>
      <c r="AJ829" s="256"/>
      <c r="AK829" s="256"/>
      <c r="AL829" s="256"/>
      <c r="AM829" s="256"/>
      <c r="AN829" s="256"/>
      <c r="AO829" s="256"/>
      <c r="AP829" s="256"/>
      <c r="AQ829" s="256"/>
      <c r="AR829" s="256"/>
      <c r="AS829" s="256"/>
      <c r="AT829" s="256"/>
      <c r="AU829" s="256"/>
      <c r="AV829" s="256"/>
      <c r="AW829" s="256"/>
      <c r="AX829" s="256"/>
      <c r="AY829" s="256"/>
      <c r="AZ829" s="256"/>
      <c r="BA829" s="256"/>
      <c r="BB829" s="256"/>
      <c r="BC829" s="256"/>
      <c r="BD829" s="82"/>
      <c r="BE829" s="82"/>
      <c r="BF829" s="44"/>
      <c r="BG829" s="44"/>
      <c r="BH829" s="254">
        <f t="shared" si="135"/>
        <v>0</v>
      </c>
      <c r="BI829" s="254">
        <f t="shared" si="136"/>
        <v>0</v>
      </c>
      <c r="BJ829" s="170"/>
      <c r="BK829" s="169"/>
      <c r="BL829" s="169"/>
      <c r="BM829" s="44"/>
    </row>
    <row r="830" spans="1:65" s="48" customFormat="1" ht="24.95" hidden="1" customHeight="1" x14ac:dyDescent="0.25">
      <c r="A830" s="17"/>
      <c r="B830" s="15"/>
      <c r="C830" s="16"/>
      <c r="D830" s="16"/>
      <c r="E830" s="17"/>
      <c r="F830" s="111"/>
      <c r="G830" s="112"/>
      <c r="H830" s="112"/>
      <c r="I830" s="112"/>
      <c r="J830" s="113"/>
      <c r="K830" s="113"/>
      <c r="L830" s="113"/>
      <c r="M830" s="113"/>
      <c r="N830" s="113"/>
      <c r="O830" s="113"/>
      <c r="P830" s="113"/>
      <c r="Q830" s="113"/>
      <c r="R830" s="113"/>
      <c r="S830" s="113"/>
      <c r="T830" s="113"/>
      <c r="U830" s="113"/>
      <c r="V830" s="44"/>
      <c r="W830" s="44"/>
      <c r="X830" s="44"/>
      <c r="Y830" s="5"/>
      <c r="Z830" s="5"/>
      <c r="AA830" s="44"/>
      <c r="AB830" s="44"/>
      <c r="AC830" s="54"/>
      <c r="AD830" s="219"/>
      <c r="AE830" s="54"/>
      <c r="AF830" s="258"/>
      <c r="AG830" s="258"/>
      <c r="AH830" s="258"/>
      <c r="AI830" s="258"/>
      <c r="AJ830" s="258"/>
      <c r="AK830" s="258"/>
      <c r="AL830" s="258"/>
      <c r="AM830" s="258"/>
      <c r="AN830" s="258"/>
      <c r="AO830" s="258"/>
      <c r="AP830" s="258"/>
      <c r="AQ830" s="258"/>
      <c r="AR830" s="258"/>
      <c r="AS830" s="258"/>
      <c r="AT830" s="258"/>
      <c r="AU830" s="258"/>
      <c r="AV830" s="258"/>
      <c r="AW830" s="258"/>
      <c r="AX830" s="258"/>
      <c r="AY830" s="258"/>
      <c r="AZ830" s="258"/>
      <c r="BA830" s="258"/>
      <c r="BB830" s="258"/>
      <c r="BC830" s="256"/>
      <c r="BD830" s="82"/>
      <c r="BE830" s="82"/>
      <c r="BF830" s="44"/>
      <c r="BG830" s="44"/>
      <c r="BH830" s="254">
        <f t="shared" si="135"/>
        <v>0</v>
      </c>
      <c r="BI830" s="254">
        <f t="shared" si="136"/>
        <v>0</v>
      </c>
      <c r="BJ830" s="170"/>
      <c r="BK830" s="169"/>
      <c r="BL830" s="169"/>
      <c r="BM830" s="44"/>
    </row>
    <row r="831" spans="1:65" s="48" customFormat="1" ht="24.95" hidden="1" customHeight="1" x14ac:dyDescent="0.25">
      <c r="A831" s="17"/>
      <c r="B831" s="15"/>
      <c r="C831" s="16"/>
      <c r="D831" s="16"/>
      <c r="E831" s="17"/>
      <c r="F831" s="111"/>
      <c r="G831" s="112"/>
      <c r="H831" s="112"/>
      <c r="I831" s="112"/>
      <c r="J831" s="113"/>
      <c r="K831" s="113"/>
      <c r="L831" s="113"/>
      <c r="M831" s="113"/>
      <c r="N831" s="113"/>
      <c r="O831" s="113"/>
      <c r="P831" s="113"/>
      <c r="Q831" s="113"/>
      <c r="R831" s="113"/>
      <c r="S831" s="113"/>
      <c r="T831" s="113"/>
      <c r="U831" s="113"/>
      <c r="V831" s="44"/>
      <c r="W831" s="44"/>
      <c r="X831" s="44"/>
      <c r="Y831" s="5"/>
      <c r="Z831" s="5"/>
      <c r="AA831" s="44"/>
      <c r="AB831" s="44"/>
      <c r="AC831" s="54"/>
      <c r="AD831" s="219"/>
      <c r="AE831" s="54"/>
      <c r="AF831" s="267"/>
      <c r="AG831" s="257"/>
      <c r="AH831" s="257"/>
      <c r="AI831" s="257"/>
      <c r="AJ831" s="257"/>
      <c r="AK831" s="257"/>
      <c r="AL831" s="257"/>
      <c r="AM831" s="257"/>
      <c r="AN831" s="257"/>
      <c r="AO831" s="257"/>
      <c r="AP831" s="257"/>
      <c r="AQ831" s="257"/>
      <c r="AR831" s="257"/>
      <c r="AS831" s="257"/>
      <c r="AT831" s="257"/>
      <c r="AU831" s="257"/>
      <c r="AV831" s="257"/>
      <c r="AW831" s="257"/>
      <c r="AX831" s="257"/>
      <c r="AY831" s="257"/>
      <c r="AZ831" s="257"/>
      <c r="BA831" s="257"/>
      <c r="BB831" s="257"/>
      <c r="BC831" s="272"/>
      <c r="BD831" s="82"/>
      <c r="BE831" s="82"/>
      <c r="BF831" s="44"/>
      <c r="BG831" s="44"/>
      <c r="BH831" s="254">
        <f t="shared" si="135"/>
        <v>0</v>
      </c>
      <c r="BI831" s="254">
        <f t="shared" si="136"/>
        <v>0</v>
      </c>
      <c r="BJ831" s="170"/>
      <c r="BK831" s="169"/>
      <c r="BL831" s="169"/>
      <c r="BM831" s="44"/>
    </row>
    <row r="832" spans="1:65" s="48" customFormat="1" ht="24.95" hidden="1" customHeight="1" x14ac:dyDescent="0.25">
      <c r="A832" s="17"/>
      <c r="B832" s="15"/>
      <c r="C832" s="16"/>
      <c r="D832" s="16"/>
      <c r="E832" s="17"/>
      <c r="F832" s="111"/>
      <c r="G832" s="112"/>
      <c r="H832" s="112"/>
      <c r="I832" s="112"/>
      <c r="J832" s="113"/>
      <c r="K832" s="113"/>
      <c r="L832" s="113"/>
      <c r="M832" s="113"/>
      <c r="N832" s="113"/>
      <c r="O832" s="113"/>
      <c r="P832" s="113"/>
      <c r="Q832" s="113"/>
      <c r="R832" s="113"/>
      <c r="S832" s="113"/>
      <c r="T832" s="113"/>
      <c r="U832" s="113"/>
      <c r="V832" s="44"/>
      <c r="W832" s="44"/>
      <c r="X832" s="44"/>
      <c r="Y832" s="5"/>
      <c r="Z832" s="5"/>
      <c r="AA832" s="44"/>
      <c r="AB832" s="44"/>
      <c r="AC832" s="54"/>
      <c r="AD832" s="219"/>
      <c r="AE832" s="54"/>
      <c r="AF832" s="268"/>
      <c r="AG832" s="240"/>
      <c r="AH832" s="240"/>
      <c r="AI832" s="240"/>
      <c r="AJ832" s="240"/>
      <c r="AK832" s="240"/>
      <c r="AL832" s="240"/>
      <c r="AM832" s="240"/>
      <c r="AN832" s="240"/>
      <c r="AO832" s="240"/>
      <c r="AP832" s="240"/>
      <c r="AQ832" s="240"/>
      <c r="AR832" s="240"/>
      <c r="AS832" s="240"/>
      <c r="AT832" s="240"/>
      <c r="AU832" s="240"/>
      <c r="AV832" s="240"/>
      <c r="AW832" s="240"/>
      <c r="AX832" s="240"/>
      <c r="AY832" s="240"/>
      <c r="AZ832" s="240"/>
      <c r="BA832" s="240"/>
      <c r="BB832" s="240"/>
      <c r="BC832" s="270"/>
      <c r="BD832" s="82"/>
      <c r="BE832" s="82"/>
      <c r="BF832" s="44"/>
      <c r="BG832" s="44"/>
      <c r="BH832" s="254">
        <f t="shared" si="135"/>
        <v>0</v>
      </c>
      <c r="BI832" s="254">
        <f t="shared" si="136"/>
        <v>0</v>
      </c>
      <c r="BJ832" s="170"/>
      <c r="BK832" s="169"/>
      <c r="BL832" s="169"/>
      <c r="BM832" s="44"/>
    </row>
    <row r="833" spans="1:65" s="48" customFormat="1" ht="24.95" hidden="1" customHeight="1" x14ac:dyDescent="0.25">
      <c r="A833" s="17"/>
      <c r="B833" s="15"/>
      <c r="C833" s="16"/>
      <c r="D833" s="16"/>
      <c r="E833" s="17"/>
      <c r="F833" s="111"/>
      <c r="G833" s="112"/>
      <c r="H833" s="112"/>
      <c r="I833" s="112"/>
      <c r="J833" s="113"/>
      <c r="K833" s="113"/>
      <c r="L833" s="113"/>
      <c r="M833" s="113"/>
      <c r="N833" s="113"/>
      <c r="O833" s="113"/>
      <c r="P833" s="113"/>
      <c r="Q833" s="113"/>
      <c r="R833" s="113"/>
      <c r="S833" s="113"/>
      <c r="T833" s="113"/>
      <c r="U833" s="113"/>
      <c r="V833" s="44"/>
      <c r="W833" s="44"/>
      <c r="X833" s="44"/>
      <c r="Y833" s="5"/>
      <c r="Z833" s="5"/>
      <c r="AA833" s="47"/>
      <c r="AB833" s="47"/>
      <c r="AC833" s="54"/>
      <c r="AD833" s="219"/>
      <c r="AE833" s="54"/>
      <c r="AF833" s="82"/>
      <c r="AG833" s="82"/>
      <c r="AH833" s="82"/>
      <c r="AI833" s="82"/>
      <c r="AJ833" s="82"/>
      <c r="AK833" s="82"/>
      <c r="AL833" s="82"/>
      <c r="AM833" s="82"/>
      <c r="AN833" s="82"/>
      <c r="AO833" s="82"/>
      <c r="AP833" s="82"/>
      <c r="AQ833" s="82"/>
      <c r="AR833" s="82"/>
      <c r="AS833" s="82"/>
      <c r="AT833" s="82"/>
      <c r="AU833" s="82"/>
      <c r="AV833" s="82"/>
      <c r="AW833" s="82"/>
      <c r="AX833" s="82"/>
      <c r="AY833" s="82"/>
      <c r="AZ833" s="82"/>
      <c r="BA833" s="82"/>
      <c r="BB833" s="82"/>
      <c r="BC833" s="82"/>
      <c r="BD833" s="82"/>
      <c r="BE833" s="82"/>
      <c r="BF833" s="47"/>
      <c r="BG833" s="47"/>
      <c r="BH833" s="254">
        <f t="shared" si="135"/>
        <v>0</v>
      </c>
      <c r="BI833" s="254">
        <f t="shared" si="136"/>
        <v>0</v>
      </c>
      <c r="BJ833" s="195"/>
      <c r="BK833" s="213"/>
      <c r="BL833" s="213"/>
      <c r="BM833" s="47"/>
    </row>
    <row r="834" spans="1:65" s="48" customFormat="1" ht="24.95" hidden="1" customHeight="1" x14ac:dyDescent="0.25">
      <c r="A834" s="17"/>
      <c r="B834" s="15"/>
      <c r="C834" s="16"/>
      <c r="D834" s="16"/>
      <c r="E834" s="17"/>
      <c r="F834" s="111"/>
      <c r="G834" s="112"/>
      <c r="H834" s="112"/>
      <c r="I834" s="112"/>
      <c r="J834" s="113"/>
      <c r="K834" s="113"/>
      <c r="L834" s="113"/>
      <c r="M834" s="113"/>
      <c r="N834" s="113"/>
      <c r="O834" s="113"/>
      <c r="P834" s="113"/>
      <c r="Q834" s="113"/>
      <c r="R834" s="113"/>
      <c r="S834" s="113"/>
      <c r="T834" s="113"/>
      <c r="U834" s="113"/>
      <c r="V834" s="44"/>
      <c r="W834" s="44"/>
      <c r="X834" s="44"/>
      <c r="Y834" s="5"/>
      <c r="Z834" s="5"/>
      <c r="AA834" s="44"/>
      <c r="AB834" s="44"/>
      <c r="AC834" s="54"/>
      <c r="AD834" s="219"/>
      <c r="AE834" s="54"/>
      <c r="AF834" s="82"/>
      <c r="AG834" s="82"/>
      <c r="AH834" s="82"/>
      <c r="AI834" s="82"/>
      <c r="AJ834" s="82"/>
      <c r="AK834" s="82"/>
      <c r="AL834" s="82"/>
      <c r="AM834" s="82"/>
      <c r="AN834" s="82"/>
      <c r="AO834" s="82"/>
      <c r="AP834" s="82"/>
      <c r="AQ834" s="82"/>
      <c r="AR834" s="82"/>
      <c r="AS834" s="82"/>
      <c r="AT834" s="82"/>
      <c r="AU834" s="82"/>
      <c r="AV834" s="82"/>
      <c r="AW834" s="82"/>
      <c r="AX834" s="82"/>
      <c r="AY834" s="82"/>
      <c r="AZ834" s="82"/>
      <c r="BA834" s="82"/>
      <c r="BB834" s="82"/>
      <c r="BC834" s="82"/>
      <c r="BD834" s="82"/>
      <c r="BE834" s="82"/>
      <c r="BF834" s="44"/>
      <c r="BG834" s="44"/>
      <c r="BH834" s="254">
        <f t="shared" si="135"/>
        <v>0</v>
      </c>
      <c r="BI834" s="254">
        <f t="shared" si="136"/>
        <v>0</v>
      </c>
      <c r="BJ834" s="170"/>
      <c r="BK834" s="169"/>
      <c r="BL834" s="169"/>
      <c r="BM834" s="44"/>
    </row>
    <row r="835" spans="1:65" s="48" customFormat="1" ht="24.95" hidden="1" customHeight="1" x14ac:dyDescent="0.25">
      <c r="A835" s="17"/>
      <c r="B835" s="15"/>
      <c r="C835" s="16"/>
      <c r="D835" s="16"/>
      <c r="E835" s="17"/>
      <c r="F835" s="111"/>
      <c r="G835" s="112"/>
      <c r="H835" s="112"/>
      <c r="I835" s="112"/>
      <c r="J835" s="113"/>
      <c r="K835" s="113"/>
      <c r="L835" s="113"/>
      <c r="M835" s="113"/>
      <c r="N835" s="113"/>
      <c r="O835" s="113"/>
      <c r="P835" s="113"/>
      <c r="Q835" s="113"/>
      <c r="R835" s="113"/>
      <c r="S835" s="113"/>
      <c r="T835" s="113"/>
      <c r="U835" s="113"/>
      <c r="V835" s="44"/>
      <c r="W835" s="44"/>
      <c r="X835" s="44"/>
      <c r="Y835" s="5"/>
      <c r="Z835" s="5"/>
      <c r="AA835" s="44"/>
      <c r="AB835" s="44"/>
      <c r="AC835" s="54"/>
      <c r="AD835" s="219"/>
      <c r="AE835" s="54"/>
      <c r="AF835" s="82"/>
      <c r="AG835" s="82"/>
      <c r="AH835" s="82"/>
      <c r="AI835" s="82"/>
      <c r="AJ835" s="82"/>
      <c r="AK835" s="82"/>
      <c r="AL835" s="82"/>
      <c r="AM835" s="82"/>
      <c r="AN835" s="82"/>
      <c r="AO835" s="82"/>
      <c r="AP835" s="82"/>
      <c r="AQ835" s="82"/>
      <c r="AR835" s="82"/>
      <c r="AS835" s="82"/>
      <c r="AT835" s="82"/>
      <c r="AU835" s="82"/>
      <c r="AV835" s="82"/>
      <c r="AW835" s="82"/>
      <c r="AX835" s="82"/>
      <c r="AY835" s="82"/>
      <c r="AZ835" s="82"/>
      <c r="BA835" s="82"/>
      <c r="BB835" s="82"/>
      <c r="BC835" s="82"/>
      <c r="BD835" s="82"/>
      <c r="BE835" s="82"/>
      <c r="BF835" s="44"/>
      <c r="BG835" s="44"/>
      <c r="BH835" s="254">
        <f t="shared" si="135"/>
        <v>0</v>
      </c>
      <c r="BI835" s="254">
        <f t="shared" si="136"/>
        <v>0</v>
      </c>
      <c r="BJ835" s="170"/>
      <c r="BK835" s="169"/>
      <c r="BL835" s="169"/>
      <c r="BM835" s="44"/>
    </row>
    <row r="836" spans="1:65" s="48" customFormat="1" ht="24.95" hidden="1" customHeight="1" x14ac:dyDescent="0.25">
      <c r="A836" s="17"/>
      <c r="B836" s="15"/>
      <c r="C836" s="16"/>
      <c r="D836" s="16"/>
      <c r="E836" s="17"/>
      <c r="F836" s="111"/>
      <c r="G836" s="112"/>
      <c r="H836" s="112"/>
      <c r="I836" s="112"/>
      <c r="J836" s="113"/>
      <c r="K836" s="113"/>
      <c r="L836" s="113"/>
      <c r="M836" s="113"/>
      <c r="N836" s="113"/>
      <c r="O836" s="113"/>
      <c r="P836" s="113"/>
      <c r="Q836" s="113"/>
      <c r="R836" s="113"/>
      <c r="S836" s="113"/>
      <c r="T836" s="113"/>
      <c r="U836" s="113"/>
      <c r="V836" s="44"/>
      <c r="W836" s="44"/>
      <c r="X836" s="44"/>
      <c r="Y836" s="5"/>
      <c r="Z836" s="5"/>
      <c r="AA836" s="44"/>
      <c r="AB836" s="44"/>
      <c r="AC836" s="54"/>
      <c r="AD836" s="219"/>
      <c r="AE836" s="54"/>
      <c r="AF836" s="82"/>
      <c r="AG836" s="82"/>
      <c r="AH836" s="82"/>
      <c r="AI836" s="82"/>
      <c r="AJ836" s="82"/>
      <c r="AK836" s="82"/>
      <c r="AL836" s="82"/>
      <c r="AM836" s="82"/>
      <c r="AN836" s="82"/>
      <c r="AO836" s="82"/>
      <c r="AP836" s="82"/>
      <c r="AQ836" s="82"/>
      <c r="AR836" s="82"/>
      <c r="AS836" s="82"/>
      <c r="AT836" s="82"/>
      <c r="AU836" s="82"/>
      <c r="AV836" s="82"/>
      <c r="AW836" s="82"/>
      <c r="AX836" s="82"/>
      <c r="AY836" s="82"/>
      <c r="AZ836" s="82"/>
      <c r="BA836" s="82"/>
      <c r="BB836" s="82"/>
      <c r="BC836" s="82"/>
      <c r="BD836" s="82"/>
      <c r="BE836" s="82"/>
      <c r="BF836" s="44"/>
      <c r="BG836" s="44"/>
      <c r="BH836" s="254">
        <f t="shared" si="135"/>
        <v>0</v>
      </c>
      <c r="BI836" s="254">
        <f t="shared" si="136"/>
        <v>0</v>
      </c>
      <c r="BJ836" s="170"/>
      <c r="BK836" s="169"/>
      <c r="BL836" s="169"/>
      <c r="BM836" s="44"/>
    </row>
    <row r="837" spans="1:65" s="48" customFormat="1" ht="24.95" hidden="1" customHeight="1" x14ac:dyDescent="0.25">
      <c r="A837" s="17"/>
      <c r="B837" s="15"/>
      <c r="C837" s="16"/>
      <c r="D837" s="16"/>
      <c r="E837" s="17"/>
      <c r="F837" s="111"/>
      <c r="G837" s="112"/>
      <c r="H837" s="112"/>
      <c r="I837" s="112"/>
      <c r="J837" s="113"/>
      <c r="K837" s="113"/>
      <c r="L837" s="113"/>
      <c r="M837" s="113"/>
      <c r="N837" s="113"/>
      <c r="O837" s="113"/>
      <c r="P837" s="113"/>
      <c r="Q837" s="113"/>
      <c r="R837" s="113"/>
      <c r="S837" s="113"/>
      <c r="T837" s="113"/>
      <c r="U837" s="113"/>
      <c r="V837" s="44"/>
      <c r="W837" s="44"/>
      <c r="X837" s="44"/>
      <c r="Y837" s="5"/>
      <c r="Z837" s="5"/>
      <c r="AA837" s="44"/>
      <c r="AB837" s="44"/>
      <c r="AC837" s="54"/>
      <c r="AD837" s="219"/>
      <c r="AE837" s="54"/>
      <c r="AF837" s="82"/>
      <c r="AG837" s="82"/>
      <c r="AH837" s="82"/>
      <c r="AI837" s="82"/>
      <c r="AJ837" s="82"/>
      <c r="AK837" s="82"/>
      <c r="AL837" s="82"/>
      <c r="AM837" s="82"/>
      <c r="AN837" s="82"/>
      <c r="AO837" s="82"/>
      <c r="AP837" s="82"/>
      <c r="AQ837" s="82"/>
      <c r="AR837" s="82"/>
      <c r="AS837" s="82"/>
      <c r="AT837" s="82"/>
      <c r="AU837" s="82"/>
      <c r="AV837" s="82"/>
      <c r="AW837" s="82"/>
      <c r="AX837" s="82"/>
      <c r="AY837" s="82"/>
      <c r="AZ837" s="82"/>
      <c r="BA837" s="82"/>
      <c r="BB837" s="82"/>
      <c r="BC837" s="82"/>
      <c r="BD837" s="82"/>
      <c r="BE837" s="82"/>
      <c r="BF837" s="44"/>
      <c r="BG837" s="44"/>
      <c r="BH837" s="254">
        <f t="shared" si="135"/>
        <v>0</v>
      </c>
      <c r="BI837" s="254">
        <f t="shared" si="136"/>
        <v>0</v>
      </c>
      <c r="BJ837" s="170"/>
      <c r="BK837" s="169"/>
      <c r="BL837" s="169"/>
      <c r="BM837" s="44"/>
    </row>
    <row r="838" spans="1:65" s="48" customFormat="1" ht="24.95" hidden="1" customHeight="1" x14ac:dyDescent="0.25">
      <c r="A838" s="17"/>
      <c r="B838" s="15"/>
      <c r="C838" s="16"/>
      <c r="D838" s="16"/>
      <c r="E838" s="17"/>
      <c r="F838" s="111"/>
      <c r="G838" s="112"/>
      <c r="H838" s="112"/>
      <c r="I838" s="112"/>
      <c r="J838" s="113"/>
      <c r="K838" s="113"/>
      <c r="L838" s="113"/>
      <c r="M838" s="113"/>
      <c r="N838" s="113"/>
      <c r="O838" s="113"/>
      <c r="P838" s="113"/>
      <c r="Q838" s="113"/>
      <c r="R838" s="113"/>
      <c r="S838" s="113"/>
      <c r="T838" s="113"/>
      <c r="U838" s="113"/>
      <c r="V838" s="44"/>
      <c r="W838" s="44"/>
      <c r="X838" s="44"/>
      <c r="Y838" s="5"/>
      <c r="Z838" s="5"/>
      <c r="AA838" s="44"/>
      <c r="AB838" s="44"/>
      <c r="AC838" s="54"/>
      <c r="AD838" s="219"/>
      <c r="AE838" s="54"/>
      <c r="AF838" s="82"/>
      <c r="AG838" s="82"/>
      <c r="AH838" s="82"/>
      <c r="AI838" s="82"/>
      <c r="AJ838" s="82"/>
      <c r="AK838" s="82"/>
      <c r="AL838" s="82"/>
      <c r="AM838" s="82"/>
      <c r="AN838" s="82"/>
      <c r="AO838" s="82"/>
      <c r="AP838" s="82"/>
      <c r="AQ838" s="82"/>
      <c r="AR838" s="82"/>
      <c r="AS838" s="82"/>
      <c r="AT838" s="82"/>
      <c r="AU838" s="82"/>
      <c r="AV838" s="82"/>
      <c r="AW838" s="82"/>
      <c r="AX838" s="82"/>
      <c r="AY838" s="82"/>
      <c r="AZ838" s="82"/>
      <c r="BA838" s="82"/>
      <c r="BB838" s="82"/>
      <c r="BC838" s="82"/>
      <c r="BD838" s="82"/>
      <c r="BE838" s="82"/>
      <c r="BF838" s="44"/>
      <c r="BG838" s="44"/>
      <c r="BH838" s="254">
        <f t="shared" si="135"/>
        <v>0</v>
      </c>
      <c r="BI838" s="254">
        <f t="shared" si="136"/>
        <v>0</v>
      </c>
      <c r="BJ838" s="170"/>
      <c r="BK838" s="169"/>
      <c r="BL838" s="169"/>
      <c r="BM838" s="44"/>
    </row>
    <row r="839" spans="1:65" s="48" customFormat="1" ht="24.95" hidden="1" customHeight="1" x14ac:dyDescent="0.25">
      <c r="A839" s="17"/>
      <c r="B839" s="15"/>
      <c r="C839" s="16"/>
      <c r="D839" s="16"/>
      <c r="E839" s="17"/>
      <c r="F839" s="111"/>
      <c r="G839" s="112"/>
      <c r="H839" s="112"/>
      <c r="I839" s="112"/>
      <c r="J839" s="113"/>
      <c r="K839" s="113"/>
      <c r="L839" s="113"/>
      <c r="M839" s="113"/>
      <c r="N839" s="113"/>
      <c r="O839" s="113"/>
      <c r="P839" s="113"/>
      <c r="Q839" s="113"/>
      <c r="R839" s="113"/>
      <c r="S839" s="113"/>
      <c r="T839" s="113"/>
      <c r="U839" s="113"/>
      <c r="V839" s="44"/>
      <c r="W839" s="44"/>
      <c r="X839" s="44"/>
      <c r="Y839" s="5"/>
      <c r="Z839" s="5"/>
      <c r="AA839" s="44"/>
      <c r="AB839" s="44"/>
      <c r="AC839" s="54"/>
      <c r="AD839" s="219"/>
      <c r="AE839" s="54"/>
      <c r="AF839" s="82"/>
      <c r="AG839" s="82"/>
      <c r="AH839" s="82"/>
      <c r="AI839" s="82"/>
      <c r="AJ839" s="82"/>
      <c r="AK839" s="82"/>
      <c r="AL839" s="82"/>
      <c r="AM839" s="82"/>
      <c r="AN839" s="82"/>
      <c r="AO839" s="82"/>
      <c r="AP839" s="82"/>
      <c r="AQ839" s="82"/>
      <c r="AR839" s="82"/>
      <c r="AS839" s="82"/>
      <c r="AT839" s="82"/>
      <c r="AU839" s="82"/>
      <c r="AV839" s="82"/>
      <c r="AW839" s="82"/>
      <c r="AX839" s="82"/>
      <c r="AY839" s="82"/>
      <c r="AZ839" s="82"/>
      <c r="BA839" s="82"/>
      <c r="BB839" s="82"/>
      <c r="BC839" s="82"/>
      <c r="BD839" s="82"/>
      <c r="BE839" s="82"/>
      <c r="BF839" s="44"/>
      <c r="BG839" s="44"/>
      <c r="BH839" s="254">
        <f t="shared" si="135"/>
        <v>0</v>
      </c>
      <c r="BI839" s="254">
        <f t="shared" si="136"/>
        <v>0</v>
      </c>
      <c r="BJ839" s="170"/>
      <c r="BK839" s="169"/>
      <c r="BL839" s="169"/>
      <c r="BM839" s="44"/>
    </row>
    <row r="840" spans="1:65" s="48" customFormat="1" ht="24.95" hidden="1" customHeight="1" x14ac:dyDescent="0.25">
      <c r="A840" s="17"/>
      <c r="B840" s="15"/>
      <c r="C840" s="16"/>
      <c r="D840" s="16"/>
      <c r="E840" s="17"/>
      <c r="F840" s="111"/>
      <c r="G840" s="112"/>
      <c r="H840" s="112"/>
      <c r="I840" s="112"/>
      <c r="J840" s="113"/>
      <c r="K840" s="113"/>
      <c r="L840" s="113"/>
      <c r="M840" s="113"/>
      <c r="N840" s="113"/>
      <c r="O840" s="113"/>
      <c r="P840" s="113"/>
      <c r="Q840" s="113"/>
      <c r="R840" s="113"/>
      <c r="S840" s="113"/>
      <c r="T840" s="113"/>
      <c r="U840" s="113"/>
      <c r="V840" s="44"/>
      <c r="W840" s="44"/>
      <c r="X840" s="44"/>
      <c r="Y840" s="5"/>
      <c r="Z840" s="5"/>
      <c r="AA840" s="44"/>
      <c r="AB840" s="44"/>
      <c r="AC840" s="54"/>
      <c r="AD840" s="219"/>
      <c r="AE840" s="54"/>
      <c r="AF840" s="82"/>
      <c r="AG840" s="82"/>
      <c r="AH840" s="82"/>
      <c r="AI840" s="82"/>
      <c r="AJ840" s="82"/>
      <c r="AK840" s="82"/>
      <c r="AL840" s="82"/>
      <c r="AM840" s="82"/>
      <c r="AN840" s="82"/>
      <c r="AO840" s="82"/>
      <c r="AP840" s="82"/>
      <c r="AQ840" s="82"/>
      <c r="AR840" s="82"/>
      <c r="AS840" s="82"/>
      <c r="AT840" s="82"/>
      <c r="AU840" s="82"/>
      <c r="AV840" s="82"/>
      <c r="AW840" s="82"/>
      <c r="AX840" s="82"/>
      <c r="AY840" s="82"/>
      <c r="AZ840" s="82"/>
      <c r="BA840" s="82"/>
      <c r="BB840" s="82"/>
      <c r="BC840" s="82"/>
      <c r="BD840" s="82"/>
      <c r="BE840" s="82"/>
      <c r="BF840" s="44"/>
      <c r="BG840" s="44"/>
      <c r="BH840" s="254">
        <f t="shared" si="135"/>
        <v>0</v>
      </c>
      <c r="BI840" s="254">
        <f t="shared" si="136"/>
        <v>0</v>
      </c>
      <c r="BJ840" s="170"/>
      <c r="BK840" s="169"/>
      <c r="BL840" s="169"/>
      <c r="BM840" s="44"/>
    </row>
    <row r="841" spans="1:65" s="48" customFormat="1" ht="24.95" hidden="1" customHeight="1" x14ac:dyDescent="0.25">
      <c r="A841" s="17"/>
      <c r="B841" s="15"/>
      <c r="C841" s="16"/>
      <c r="D841" s="16"/>
      <c r="E841" s="17"/>
      <c r="F841" s="111"/>
      <c r="G841" s="112"/>
      <c r="H841" s="112"/>
      <c r="I841" s="112"/>
      <c r="J841" s="113"/>
      <c r="K841" s="113"/>
      <c r="L841" s="113"/>
      <c r="M841" s="113"/>
      <c r="N841" s="113"/>
      <c r="O841" s="113"/>
      <c r="P841" s="113"/>
      <c r="Q841" s="113"/>
      <c r="R841" s="113"/>
      <c r="S841" s="113"/>
      <c r="T841" s="113"/>
      <c r="U841" s="113"/>
      <c r="V841" s="44"/>
      <c r="W841" s="44"/>
      <c r="X841" s="44"/>
      <c r="Y841" s="5"/>
      <c r="Z841" s="5"/>
      <c r="AA841" s="44"/>
      <c r="AB841" s="44"/>
      <c r="AC841" s="54"/>
      <c r="AD841" s="219"/>
      <c r="AE841" s="54"/>
      <c r="AF841" s="82"/>
      <c r="AG841" s="82"/>
      <c r="AH841" s="82"/>
      <c r="AI841" s="82"/>
      <c r="AJ841" s="82"/>
      <c r="AK841" s="82"/>
      <c r="AL841" s="82"/>
      <c r="AM841" s="82"/>
      <c r="AN841" s="82"/>
      <c r="AO841" s="82"/>
      <c r="AP841" s="82"/>
      <c r="AQ841" s="82"/>
      <c r="AR841" s="82"/>
      <c r="AS841" s="82"/>
      <c r="AT841" s="82"/>
      <c r="AU841" s="82"/>
      <c r="AV841" s="82"/>
      <c r="AW841" s="82"/>
      <c r="AX841" s="82"/>
      <c r="AY841" s="82"/>
      <c r="AZ841" s="82"/>
      <c r="BA841" s="82"/>
      <c r="BB841" s="82"/>
      <c r="BC841" s="82"/>
      <c r="BD841" s="82"/>
      <c r="BE841" s="82"/>
      <c r="BF841" s="44"/>
      <c r="BG841" s="44"/>
      <c r="BH841" s="254">
        <f t="shared" si="135"/>
        <v>0</v>
      </c>
      <c r="BI841" s="254">
        <f t="shared" si="136"/>
        <v>0</v>
      </c>
      <c r="BJ841" s="170"/>
      <c r="BK841" s="169"/>
      <c r="BL841" s="169"/>
      <c r="BM841" s="44"/>
    </row>
    <row r="842" spans="1:65" s="48" customFormat="1" ht="24.95" hidden="1" customHeight="1" x14ac:dyDescent="0.25">
      <c r="A842" s="17"/>
      <c r="B842" s="15"/>
      <c r="C842" s="16"/>
      <c r="D842" s="16"/>
      <c r="E842" s="17"/>
      <c r="F842" s="111"/>
      <c r="G842" s="112"/>
      <c r="H842" s="112"/>
      <c r="I842" s="112"/>
      <c r="J842" s="113"/>
      <c r="K842" s="113"/>
      <c r="L842" s="113"/>
      <c r="M842" s="113"/>
      <c r="N842" s="113"/>
      <c r="O842" s="113"/>
      <c r="P842" s="113"/>
      <c r="Q842" s="113"/>
      <c r="R842" s="113"/>
      <c r="S842" s="113"/>
      <c r="T842" s="113"/>
      <c r="U842" s="113"/>
      <c r="V842" s="44"/>
      <c r="W842" s="44"/>
      <c r="X842" s="44"/>
      <c r="Y842" s="5"/>
      <c r="Z842" s="5"/>
      <c r="AA842" s="44"/>
      <c r="AB842" s="44"/>
      <c r="AC842" s="81"/>
      <c r="AD842" s="263"/>
      <c r="AE842" s="81"/>
      <c r="AF842" s="192"/>
      <c r="AG842" s="192"/>
      <c r="AH842" s="192"/>
      <c r="AI842" s="192"/>
      <c r="AJ842" s="192"/>
      <c r="AK842" s="192"/>
      <c r="AL842" s="192"/>
      <c r="AM842" s="192"/>
      <c r="AN842" s="192"/>
      <c r="AO842" s="192"/>
      <c r="AP842" s="192"/>
      <c r="AQ842" s="192"/>
      <c r="AR842" s="192"/>
      <c r="AS842" s="192"/>
      <c r="AT842" s="192"/>
      <c r="AU842" s="192"/>
      <c r="AV842" s="192"/>
      <c r="AW842" s="192"/>
      <c r="AX842" s="192"/>
      <c r="AY842" s="192"/>
      <c r="AZ842" s="192"/>
      <c r="BA842" s="192"/>
      <c r="BB842" s="192"/>
      <c r="BC842" s="192"/>
      <c r="BD842" s="192"/>
      <c r="BE842" s="192"/>
      <c r="BF842" s="44"/>
      <c r="BG842" s="44"/>
      <c r="BH842" s="254">
        <f t="shared" si="135"/>
        <v>0</v>
      </c>
      <c r="BI842" s="254">
        <f t="shared" si="136"/>
        <v>0</v>
      </c>
      <c r="BJ842" s="170"/>
      <c r="BK842" s="169"/>
      <c r="BL842" s="169"/>
      <c r="BM842" s="44"/>
    </row>
    <row r="843" spans="1:65" s="48" customFormat="1" ht="24.95" hidden="1" customHeight="1" x14ac:dyDescent="0.25">
      <c r="A843" s="17"/>
      <c r="B843" s="15"/>
      <c r="C843" s="16"/>
      <c r="D843" s="16"/>
      <c r="E843" s="17"/>
      <c r="F843" s="111"/>
      <c r="G843" s="112"/>
      <c r="H843" s="112"/>
      <c r="I843" s="112"/>
      <c r="J843" s="113"/>
      <c r="K843" s="113"/>
      <c r="L843" s="113"/>
      <c r="M843" s="113"/>
      <c r="N843" s="113"/>
      <c r="O843" s="113"/>
      <c r="P843" s="113"/>
      <c r="Q843" s="113"/>
      <c r="R843" s="113"/>
      <c r="S843" s="113"/>
      <c r="T843" s="113"/>
      <c r="U843" s="113"/>
      <c r="V843" s="44"/>
      <c r="W843" s="44"/>
      <c r="X843" s="44"/>
      <c r="Y843" s="5"/>
      <c r="Z843" s="5"/>
      <c r="AA843" s="44"/>
      <c r="AB843" s="44"/>
      <c r="AC843" s="44"/>
      <c r="AD843" s="193"/>
      <c r="AE843" s="44"/>
      <c r="AF843" s="82"/>
      <c r="AG843" s="82"/>
      <c r="AH843" s="220"/>
      <c r="AI843" s="220"/>
      <c r="AJ843" s="220"/>
      <c r="AK843" s="220"/>
      <c r="AL843" s="220"/>
      <c r="AM843" s="220"/>
      <c r="AN843" s="220"/>
      <c r="AO843" s="220"/>
      <c r="AP843" s="220"/>
      <c r="AQ843" s="220"/>
      <c r="AR843" s="220"/>
      <c r="AS843" s="220"/>
      <c r="AT843" s="220"/>
      <c r="AU843" s="220"/>
      <c r="AV843" s="220"/>
      <c r="AW843" s="220"/>
      <c r="AX843" s="220"/>
      <c r="AY843" s="220"/>
      <c r="AZ843" s="220"/>
      <c r="BA843" s="220"/>
      <c r="BB843" s="220"/>
      <c r="BC843" s="220"/>
      <c r="BD843" s="220"/>
      <c r="BE843" s="220"/>
      <c r="BF843" s="44"/>
      <c r="BG843" s="44"/>
      <c r="BH843" s="254">
        <f t="shared" si="135"/>
        <v>0</v>
      </c>
      <c r="BI843" s="254">
        <f t="shared" si="136"/>
        <v>0</v>
      </c>
      <c r="BJ843" s="170"/>
      <c r="BK843" s="169"/>
      <c r="BL843" s="169"/>
      <c r="BM843" s="44"/>
    </row>
    <row r="844" spans="1:65" s="48" customFormat="1" ht="24.95" hidden="1" customHeight="1" x14ac:dyDescent="0.25">
      <c r="A844" s="17"/>
      <c r="B844" s="15"/>
      <c r="C844" s="16"/>
      <c r="D844" s="16"/>
      <c r="E844" s="17"/>
      <c r="F844" s="111"/>
      <c r="G844" s="162"/>
      <c r="H844" s="162"/>
      <c r="I844" s="162"/>
      <c r="J844" s="163"/>
      <c r="K844" s="163"/>
      <c r="L844" s="163"/>
      <c r="M844" s="163"/>
      <c r="N844" s="163"/>
      <c r="O844" s="163"/>
      <c r="P844" s="163"/>
      <c r="Q844" s="163"/>
      <c r="R844" s="163"/>
      <c r="S844" s="163"/>
      <c r="T844" s="163"/>
      <c r="U844" s="163"/>
      <c r="V844" s="44"/>
      <c r="W844" s="44"/>
      <c r="X844" s="44"/>
      <c r="Y844" s="5"/>
      <c r="Z844" s="5"/>
      <c r="AA844" s="44"/>
      <c r="AB844" s="44"/>
      <c r="AC844" s="44"/>
      <c r="AD844" s="193"/>
      <c r="AE844" s="44"/>
      <c r="AF844" s="82"/>
      <c r="AG844" s="82"/>
      <c r="AH844" s="220"/>
      <c r="AI844" s="220"/>
      <c r="AJ844" s="220"/>
      <c r="AK844" s="220"/>
      <c r="AL844" s="220"/>
      <c r="AM844" s="220"/>
      <c r="AN844" s="220"/>
      <c r="AO844" s="220"/>
      <c r="AP844" s="220"/>
      <c r="AQ844" s="220"/>
      <c r="AR844" s="220"/>
      <c r="AS844" s="220"/>
      <c r="AT844" s="220"/>
      <c r="AU844" s="220"/>
      <c r="AV844" s="220"/>
      <c r="AW844" s="220"/>
      <c r="AX844" s="220"/>
      <c r="AY844" s="220"/>
      <c r="AZ844" s="220"/>
      <c r="BA844" s="220"/>
      <c r="BB844" s="220"/>
      <c r="BC844" s="220"/>
      <c r="BD844" s="220"/>
      <c r="BE844" s="220"/>
      <c r="BF844" s="44"/>
      <c r="BG844" s="44"/>
      <c r="BH844" s="254">
        <f t="shared" si="135"/>
        <v>0</v>
      </c>
      <c r="BI844" s="254">
        <f t="shared" si="136"/>
        <v>0</v>
      </c>
      <c r="BJ844" s="170"/>
      <c r="BK844" s="169"/>
      <c r="BL844" s="169"/>
      <c r="BM844" s="44"/>
    </row>
    <row r="845" spans="1:65" s="48" customFormat="1" ht="24.95" hidden="1" customHeight="1" x14ac:dyDescent="0.25">
      <c r="A845" s="17"/>
      <c r="B845" s="15"/>
      <c r="C845" s="16"/>
      <c r="D845" s="16"/>
      <c r="E845" s="17"/>
      <c r="F845" s="111"/>
      <c r="G845" s="162"/>
      <c r="H845" s="162"/>
      <c r="I845" s="162"/>
      <c r="J845" s="163"/>
      <c r="K845" s="163"/>
      <c r="L845" s="163"/>
      <c r="M845" s="163"/>
      <c r="N845" s="163"/>
      <c r="O845" s="163"/>
      <c r="P845" s="163"/>
      <c r="Q845" s="163"/>
      <c r="R845" s="163"/>
      <c r="S845" s="163"/>
      <c r="T845" s="163"/>
      <c r="U845" s="163"/>
      <c r="V845" s="44"/>
      <c r="W845" s="44"/>
      <c r="X845" s="44"/>
      <c r="Y845" s="5"/>
      <c r="Z845" s="5"/>
      <c r="AA845" s="44"/>
      <c r="AB845" s="44"/>
      <c r="AC845" s="54"/>
      <c r="AD845" s="219"/>
      <c r="AE845" s="54"/>
      <c r="AF845" s="256"/>
      <c r="AG845" s="256"/>
      <c r="AH845" s="256"/>
      <c r="AI845" s="256"/>
      <c r="AJ845" s="256"/>
      <c r="AK845" s="256"/>
      <c r="AL845" s="256"/>
      <c r="AM845" s="256"/>
      <c r="AN845" s="256"/>
      <c r="AO845" s="256"/>
      <c r="AP845" s="256"/>
      <c r="AQ845" s="256"/>
      <c r="AR845" s="256"/>
      <c r="AS845" s="256"/>
      <c r="AT845" s="256"/>
      <c r="AU845" s="256"/>
      <c r="AV845" s="256"/>
      <c r="AW845" s="256"/>
      <c r="AX845" s="256"/>
      <c r="AY845" s="256"/>
      <c r="AZ845" s="256"/>
      <c r="BA845" s="256"/>
      <c r="BB845" s="256"/>
      <c r="BC845" s="256"/>
      <c r="BD845" s="82"/>
      <c r="BE845" s="82"/>
      <c r="BF845" s="44"/>
      <c r="BG845" s="44"/>
      <c r="BH845" s="254">
        <f t="shared" si="135"/>
        <v>0</v>
      </c>
      <c r="BI845" s="254">
        <f t="shared" si="136"/>
        <v>0</v>
      </c>
      <c r="BJ845" s="170"/>
      <c r="BK845" s="169"/>
      <c r="BL845" s="169"/>
      <c r="BM845" s="44"/>
    </row>
    <row r="846" spans="1:65" s="48" customFormat="1" ht="24.95" hidden="1" customHeight="1" x14ac:dyDescent="0.25">
      <c r="A846" s="17"/>
      <c r="B846" s="15"/>
      <c r="C846" s="16"/>
      <c r="D846" s="16"/>
      <c r="E846" s="17"/>
      <c r="F846" s="111"/>
      <c r="G846" s="162"/>
      <c r="H846" s="162"/>
      <c r="I846" s="162"/>
      <c r="J846" s="163"/>
      <c r="K846" s="163"/>
      <c r="L846" s="163"/>
      <c r="M846" s="163"/>
      <c r="N846" s="163"/>
      <c r="O846" s="163"/>
      <c r="P846" s="163"/>
      <c r="Q846" s="163"/>
      <c r="R846" s="163"/>
      <c r="S846" s="163"/>
      <c r="T846" s="163"/>
      <c r="U846" s="163"/>
      <c r="V846" s="44"/>
      <c r="W846" s="44"/>
      <c r="X846" s="44"/>
      <c r="Y846" s="5"/>
      <c r="Z846" s="5"/>
      <c r="AA846" s="44"/>
      <c r="AB846" s="44"/>
      <c r="AC846" s="54"/>
      <c r="AD846" s="219"/>
      <c r="AE846" s="54"/>
      <c r="AF846" s="258"/>
      <c r="AG846" s="258"/>
      <c r="AH846" s="258"/>
      <c r="AI846" s="258"/>
      <c r="AJ846" s="258"/>
      <c r="AK846" s="258"/>
      <c r="AL846" s="258"/>
      <c r="AM846" s="258"/>
      <c r="AN846" s="258"/>
      <c r="AO846" s="258"/>
      <c r="AP846" s="258"/>
      <c r="AQ846" s="258"/>
      <c r="AR846" s="258"/>
      <c r="AS846" s="258"/>
      <c r="AT846" s="258"/>
      <c r="AU846" s="258"/>
      <c r="AV846" s="258"/>
      <c r="AW846" s="258"/>
      <c r="AX846" s="258"/>
      <c r="AY846" s="258"/>
      <c r="AZ846" s="258"/>
      <c r="BA846" s="258"/>
      <c r="BB846" s="258"/>
      <c r="BC846" s="256"/>
      <c r="BD846" s="82"/>
      <c r="BE846" s="82"/>
      <c r="BF846" s="44"/>
      <c r="BG846" s="44"/>
      <c r="BH846" s="254">
        <f t="shared" si="135"/>
        <v>0</v>
      </c>
      <c r="BI846" s="254">
        <f t="shared" si="136"/>
        <v>0</v>
      </c>
      <c r="BJ846" s="170"/>
      <c r="BK846" s="169"/>
      <c r="BL846" s="169"/>
      <c r="BM846" s="44"/>
    </row>
    <row r="847" spans="1:65" s="48" customFormat="1" ht="24.95" hidden="1" customHeight="1" x14ac:dyDescent="0.25">
      <c r="A847" s="17"/>
      <c r="B847" s="15"/>
      <c r="C847" s="16"/>
      <c r="D847" s="16"/>
      <c r="E847" s="17"/>
      <c r="F847" s="111"/>
      <c r="G847" s="162"/>
      <c r="H847" s="162"/>
      <c r="I847" s="162"/>
      <c r="J847" s="163"/>
      <c r="K847" s="163"/>
      <c r="L847" s="163"/>
      <c r="M847" s="163"/>
      <c r="N847" s="163"/>
      <c r="O847" s="163"/>
      <c r="P847" s="163"/>
      <c r="Q847" s="163"/>
      <c r="R847" s="163"/>
      <c r="S847" s="163"/>
      <c r="T847" s="163"/>
      <c r="U847" s="163"/>
      <c r="V847" s="44"/>
      <c r="W847" s="44"/>
      <c r="X847" s="44"/>
      <c r="Y847" s="5"/>
      <c r="Z847" s="5"/>
      <c r="AA847" s="44"/>
      <c r="AB847" s="44"/>
      <c r="AC847" s="54"/>
      <c r="AD847" s="219"/>
      <c r="AE847" s="54"/>
      <c r="AF847" s="267"/>
      <c r="AG847" s="257"/>
      <c r="AH847" s="257"/>
      <c r="AI847" s="257"/>
      <c r="AJ847" s="257"/>
      <c r="AK847" s="257"/>
      <c r="AL847" s="257"/>
      <c r="AM847" s="257"/>
      <c r="AN847" s="257"/>
      <c r="AO847" s="257"/>
      <c r="AP847" s="257"/>
      <c r="AQ847" s="257"/>
      <c r="AR847" s="257"/>
      <c r="AS847" s="257"/>
      <c r="AT847" s="257"/>
      <c r="AU847" s="257"/>
      <c r="AV847" s="257"/>
      <c r="AW847" s="257"/>
      <c r="AX847" s="257"/>
      <c r="AY847" s="257"/>
      <c r="AZ847" s="257"/>
      <c r="BA847" s="257"/>
      <c r="BB847" s="257"/>
      <c r="BC847" s="272"/>
      <c r="BD847" s="82"/>
      <c r="BE847" s="82"/>
      <c r="BF847" s="44"/>
      <c r="BG847" s="44"/>
      <c r="BH847" s="254">
        <f t="shared" si="135"/>
        <v>0</v>
      </c>
      <c r="BI847" s="254">
        <f t="shared" si="136"/>
        <v>0</v>
      </c>
      <c r="BJ847" s="170"/>
      <c r="BK847" s="169"/>
      <c r="BL847" s="169"/>
      <c r="BM847" s="44"/>
    </row>
    <row r="848" spans="1:65" s="48" customFormat="1" ht="24.95" hidden="1" customHeight="1" x14ac:dyDescent="0.3">
      <c r="A848" s="5"/>
      <c r="B848" s="4"/>
      <c r="C848" s="6"/>
      <c r="D848" s="6"/>
      <c r="E848" s="5"/>
      <c r="F848" s="103"/>
      <c r="G848" s="164"/>
      <c r="H848" s="164"/>
      <c r="I848" s="164"/>
      <c r="J848" s="165"/>
      <c r="K848" s="165"/>
      <c r="L848" s="165"/>
      <c r="M848" s="165"/>
      <c r="N848" s="165"/>
      <c r="O848" s="165"/>
      <c r="P848" s="165"/>
      <c r="Q848" s="165"/>
      <c r="R848" s="165"/>
      <c r="S848" s="165"/>
      <c r="T848" s="165"/>
      <c r="U848" s="165"/>
      <c r="V848" s="44"/>
      <c r="W848" s="44"/>
      <c r="X848" s="44"/>
      <c r="Y848" s="5"/>
      <c r="Z848" s="5"/>
      <c r="AA848" s="44"/>
      <c r="AB848" s="44"/>
      <c r="AC848" s="54"/>
      <c r="AD848" s="219"/>
      <c r="AE848" s="54"/>
      <c r="AF848" s="268"/>
      <c r="AG848" s="240"/>
      <c r="AH848" s="240"/>
      <c r="AI848" s="240"/>
      <c r="AJ848" s="240"/>
      <c r="AK848" s="240"/>
      <c r="AL848" s="240"/>
      <c r="AM848" s="240"/>
      <c r="AN848" s="240"/>
      <c r="AO848" s="240"/>
      <c r="AP848" s="240"/>
      <c r="AQ848" s="240"/>
      <c r="AR848" s="240"/>
      <c r="AS848" s="240"/>
      <c r="AT848" s="240"/>
      <c r="AU848" s="240"/>
      <c r="AV848" s="240"/>
      <c r="AW848" s="240"/>
      <c r="AX848" s="240"/>
      <c r="AY848" s="240"/>
      <c r="AZ848" s="240"/>
      <c r="BA848" s="240"/>
      <c r="BB848" s="240"/>
      <c r="BC848" s="270"/>
      <c r="BD848" s="82"/>
      <c r="BE848" s="82"/>
      <c r="BF848" s="44"/>
      <c r="BG848" s="44"/>
      <c r="BH848" s="254">
        <f t="shared" si="135"/>
        <v>0</v>
      </c>
      <c r="BI848" s="254">
        <f t="shared" si="136"/>
        <v>0</v>
      </c>
      <c r="BJ848" s="170"/>
      <c r="BK848" s="169"/>
      <c r="BL848" s="169"/>
      <c r="BM848" s="44"/>
    </row>
    <row r="849" spans="1:91" s="48" customFormat="1" ht="24.95" hidden="1" customHeight="1" x14ac:dyDescent="0.3">
      <c r="A849" s="5"/>
      <c r="B849" s="4"/>
      <c r="C849" s="6"/>
      <c r="D849" s="6"/>
      <c r="E849" s="5"/>
      <c r="F849" s="103"/>
      <c r="G849" s="164"/>
      <c r="H849" s="164"/>
      <c r="I849" s="164"/>
      <c r="J849" s="165"/>
      <c r="K849" s="165"/>
      <c r="L849" s="165"/>
      <c r="M849" s="165"/>
      <c r="N849" s="165"/>
      <c r="O849" s="165"/>
      <c r="P849" s="165"/>
      <c r="Q849" s="165"/>
      <c r="R849" s="165"/>
      <c r="S849" s="165"/>
      <c r="T849" s="165"/>
      <c r="U849" s="165"/>
      <c r="V849" s="44"/>
      <c r="W849" s="44"/>
      <c r="X849" s="44"/>
      <c r="Y849" s="5"/>
      <c r="Z849" s="5"/>
      <c r="AA849" s="47"/>
      <c r="AB849" s="47"/>
      <c r="AC849" s="54"/>
      <c r="AD849" s="219"/>
      <c r="AE849" s="54"/>
      <c r="AF849" s="82"/>
      <c r="AG849" s="82"/>
      <c r="AH849" s="82"/>
      <c r="AI849" s="82"/>
      <c r="AJ849" s="82"/>
      <c r="AK849" s="82"/>
      <c r="AL849" s="82"/>
      <c r="AM849" s="82"/>
      <c r="AN849" s="82"/>
      <c r="AO849" s="82"/>
      <c r="AP849" s="82"/>
      <c r="AQ849" s="82"/>
      <c r="AR849" s="82"/>
      <c r="AS849" s="82"/>
      <c r="AT849" s="82"/>
      <c r="AU849" s="82"/>
      <c r="AV849" s="82"/>
      <c r="AW849" s="82"/>
      <c r="AX849" s="82"/>
      <c r="AY849" s="82"/>
      <c r="AZ849" s="82"/>
      <c r="BA849" s="82"/>
      <c r="BB849" s="82"/>
      <c r="BC849" s="82"/>
      <c r="BD849" s="82"/>
      <c r="BE849" s="82"/>
      <c r="BF849" s="47"/>
      <c r="BG849" s="47"/>
      <c r="BH849" s="254">
        <f t="shared" si="135"/>
        <v>0</v>
      </c>
      <c r="BI849" s="254">
        <f t="shared" si="136"/>
        <v>0</v>
      </c>
      <c r="BJ849" s="195"/>
      <c r="BK849" s="213"/>
      <c r="BL849" s="213"/>
      <c r="BM849" s="47"/>
    </row>
    <row r="850" spans="1:91" s="48" customFormat="1" ht="24.95" hidden="1" customHeight="1" x14ac:dyDescent="0.3">
      <c r="A850" s="5"/>
      <c r="B850" s="4"/>
      <c r="C850" s="6"/>
      <c r="D850" s="6"/>
      <c r="E850" s="5"/>
      <c r="F850" s="103"/>
      <c r="G850" s="164"/>
      <c r="H850" s="164"/>
      <c r="I850" s="164"/>
      <c r="J850" s="165"/>
      <c r="K850" s="165"/>
      <c r="L850" s="165"/>
      <c r="M850" s="165"/>
      <c r="N850" s="165"/>
      <c r="O850" s="165"/>
      <c r="P850" s="165"/>
      <c r="Q850" s="165"/>
      <c r="R850" s="165"/>
      <c r="S850" s="165"/>
      <c r="T850" s="165"/>
      <c r="U850" s="165"/>
      <c r="V850" s="44"/>
      <c r="W850" s="44"/>
      <c r="X850" s="44"/>
      <c r="Y850" s="5"/>
      <c r="Z850" s="5"/>
      <c r="AA850" s="44"/>
      <c r="AB850" s="44"/>
      <c r="AC850" s="54"/>
      <c r="AD850" s="219"/>
      <c r="AE850" s="54"/>
      <c r="AF850" s="82"/>
      <c r="AG850" s="82"/>
      <c r="AH850" s="82"/>
      <c r="AI850" s="82"/>
      <c r="AJ850" s="82"/>
      <c r="AK850" s="82"/>
      <c r="AL850" s="82"/>
      <c r="AM850" s="82"/>
      <c r="AN850" s="82"/>
      <c r="AO850" s="82"/>
      <c r="AP850" s="82"/>
      <c r="AQ850" s="82"/>
      <c r="AR850" s="82"/>
      <c r="AS850" s="82"/>
      <c r="AT850" s="82"/>
      <c r="AU850" s="82"/>
      <c r="AV850" s="82"/>
      <c r="AW850" s="82"/>
      <c r="AX850" s="82"/>
      <c r="AY850" s="82"/>
      <c r="AZ850" s="82"/>
      <c r="BA850" s="82"/>
      <c r="BB850" s="82"/>
      <c r="BC850" s="82"/>
      <c r="BD850" s="82"/>
      <c r="BE850" s="82"/>
      <c r="BF850" s="44"/>
      <c r="BG850" s="44"/>
      <c r="BH850" s="254">
        <f t="shared" ref="BH850:BH860" si="137">+BK850-AE850</f>
        <v>0</v>
      </c>
      <c r="BI850" s="254">
        <f t="shared" ref="BI850:BI860" si="138">+BL850-AD850</f>
        <v>0</v>
      </c>
      <c r="BJ850" s="170"/>
      <c r="BK850" s="169"/>
      <c r="BL850" s="169"/>
      <c r="BM850" s="44"/>
    </row>
    <row r="851" spans="1:91" s="48" customFormat="1" ht="24.95" hidden="1" customHeight="1" x14ac:dyDescent="0.3">
      <c r="A851" s="5"/>
      <c r="B851" s="4"/>
      <c r="C851" s="6"/>
      <c r="D851" s="6"/>
      <c r="E851" s="5"/>
      <c r="F851" s="103"/>
      <c r="G851" s="164"/>
      <c r="H851" s="164"/>
      <c r="I851" s="164"/>
      <c r="J851" s="165"/>
      <c r="K851" s="165"/>
      <c r="L851" s="165"/>
      <c r="M851" s="165"/>
      <c r="N851" s="165"/>
      <c r="O851" s="165"/>
      <c r="P851" s="165"/>
      <c r="Q851" s="165"/>
      <c r="R851" s="165"/>
      <c r="S851" s="165"/>
      <c r="T851" s="165"/>
      <c r="U851" s="165"/>
      <c r="V851" s="44"/>
      <c r="W851" s="44"/>
      <c r="X851" s="44"/>
      <c r="Y851" s="5"/>
      <c r="Z851" s="5"/>
      <c r="AA851" s="44"/>
      <c r="AB851" s="44"/>
      <c r="AC851" s="54"/>
      <c r="AD851" s="219"/>
      <c r="AE851" s="54"/>
      <c r="AF851" s="82"/>
      <c r="AG851" s="82"/>
      <c r="AH851" s="82"/>
      <c r="AI851" s="82"/>
      <c r="AJ851" s="82"/>
      <c r="AK851" s="82"/>
      <c r="AL851" s="82"/>
      <c r="AM851" s="82"/>
      <c r="AN851" s="82"/>
      <c r="AO851" s="82"/>
      <c r="AP851" s="82"/>
      <c r="AQ851" s="82"/>
      <c r="AR851" s="82"/>
      <c r="AS851" s="82"/>
      <c r="AT851" s="82"/>
      <c r="AU851" s="82"/>
      <c r="AV851" s="82"/>
      <c r="AW851" s="82"/>
      <c r="AX851" s="82"/>
      <c r="AY851" s="82"/>
      <c r="AZ851" s="82"/>
      <c r="BA851" s="82"/>
      <c r="BB851" s="82"/>
      <c r="BC851" s="82"/>
      <c r="BD851" s="82"/>
      <c r="BE851" s="82"/>
      <c r="BF851" s="44"/>
      <c r="BG851" s="44"/>
      <c r="BH851" s="254">
        <f t="shared" si="137"/>
        <v>0</v>
      </c>
      <c r="BI851" s="254">
        <f t="shared" si="138"/>
        <v>0</v>
      </c>
      <c r="BJ851" s="170"/>
      <c r="BK851" s="169"/>
      <c r="BL851" s="169"/>
      <c r="BM851" s="44"/>
    </row>
    <row r="852" spans="1:91" s="48" customFormat="1" ht="24.95" hidden="1" customHeight="1" x14ac:dyDescent="0.3">
      <c r="A852" s="5"/>
      <c r="B852" s="4"/>
      <c r="C852" s="6"/>
      <c r="D852" s="6"/>
      <c r="E852" s="5"/>
      <c r="F852" s="103"/>
      <c r="G852" s="164"/>
      <c r="H852" s="164"/>
      <c r="I852" s="164"/>
      <c r="J852" s="165"/>
      <c r="K852" s="165"/>
      <c r="L852" s="165"/>
      <c r="M852" s="165"/>
      <c r="N852" s="165"/>
      <c r="O852" s="165"/>
      <c r="P852" s="165"/>
      <c r="Q852" s="165"/>
      <c r="R852" s="165"/>
      <c r="S852" s="165"/>
      <c r="T852" s="165"/>
      <c r="U852" s="165"/>
      <c r="V852" s="44"/>
      <c r="W852" s="44"/>
      <c r="X852" s="44"/>
      <c r="Y852" s="5"/>
      <c r="Z852" s="5"/>
      <c r="AA852" s="44"/>
      <c r="AB852" s="44"/>
      <c r="AC852" s="54"/>
      <c r="AD852" s="219"/>
      <c r="AE852" s="54"/>
      <c r="AF852" s="82"/>
      <c r="AG852" s="82"/>
      <c r="AH852" s="82"/>
      <c r="AI852" s="82"/>
      <c r="AJ852" s="82"/>
      <c r="AK852" s="82"/>
      <c r="AL852" s="82"/>
      <c r="AM852" s="82"/>
      <c r="AN852" s="82"/>
      <c r="AO852" s="82"/>
      <c r="AP852" s="82"/>
      <c r="AQ852" s="82"/>
      <c r="AR852" s="82"/>
      <c r="AS852" s="82"/>
      <c r="AT852" s="82"/>
      <c r="AU852" s="82"/>
      <c r="AV852" s="82"/>
      <c r="AW852" s="82"/>
      <c r="AX852" s="82"/>
      <c r="AY852" s="82"/>
      <c r="AZ852" s="82"/>
      <c r="BA852" s="82"/>
      <c r="BB852" s="82"/>
      <c r="BC852" s="82"/>
      <c r="BD852" s="82"/>
      <c r="BE852" s="82"/>
      <c r="BF852" s="44"/>
      <c r="BG852" s="44"/>
      <c r="BH852" s="254">
        <f t="shared" si="137"/>
        <v>0</v>
      </c>
      <c r="BI852" s="254">
        <f t="shared" si="138"/>
        <v>0</v>
      </c>
      <c r="BJ852" s="170"/>
      <c r="BK852" s="169"/>
      <c r="BL852" s="169"/>
      <c r="BM852" s="44"/>
    </row>
    <row r="853" spans="1:91" s="48" customFormat="1" ht="24.95" hidden="1" customHeight="1" x14ac:dyDescent="0.3">
      <c r="A853" s="5"/>
      <c r="B853" s="4"/>
      <c r="C853" s="6"/>
      <c r="D853" s="6"/>
      <c r="E853" s="5"/>
      <c r="F853" s="103"/>
      <c r="G853" s="164"/>
      <c r="H853" s="164"/>
      <c r="I853" s="164"/>
      <c r="J853" s="165"/>
      <c r="K853" s="165"/>
      <c r="L853" s="165"/>
      <c r="M853" s="165"/>
      <c r="N853" s="165"/>
      <c r="O853" s="165"/>
      <c r="P853" s="165"/>
      <c r="Q853" s="165"/>
      <c r="R853" s="165"/>
      <c r="S853" s="165"/>
      <c r="T853" s="165"/>
      <c r="U853" s="165"/>
      <c r="V853" s="44"/>
      <c r="W853" s="44"/>
      <c r="X853" s="44"/>
      <c r="Y853" s="5"/>
      <c r="Z853" s="5"/>
      <c r="AA853" s="44"/>
      <c r="AB853" s="44"/>
      <c r="AC853" s="54"/>
      <c r="AD853" s="219"/>
      <c r="AE853" s="54"/>
      <c r="AF853" s="82"/>
      <c r="AG853" s="82"/>
      <c r="AH853" s="82"/>
      <c r="AI853" s="82"/>
      <c r="AJ853" s="82"/>
      <c r="AK853" s="82"/>
      <c r="AL853" s="82"/>
      <c r="AM853" s="82"/>
      <c r="AN853" s="82"/>
      <c r="AO853" s="82"/>
      <c r="AP853" s="82"/>
      <c r="AQ853" s="82"/>
      <c r="AR853" s="82"/>
      <c r="AS853" s="82"/>
      <c r="AT853" s="82"/>
      <c r="AU853" s="82"/>
      <c r="AV853" s="82"/>
      <c r="AW853" s="82"/>
      <c r="AX853" s="82"/>
      <c r="AY853" s="82"/>
      <c r="AZ853" s="82"/>
      <c r="BA853" s="82"/>
      <c r="BB853" s="82"/>
      <c r="BC853" s="82"/>
      <c r="BD853" s="82"/>
      <c r="BE853" s="82"/>
      <c r="BF853" s="44"/>
      <c r="BG853" s="44"/>
      <c r="BH853" s="254">
        <f t="shared" si="137"/>
        <v>0</v>
      </c>
      <c r="BI853" s="254">
        <f t="shared" si="138"/>
        <v>0</v>
      </c>
      <c r="BJ853" s="170"/>
      <c r="BK853" s="169"/>
      <c r="BL853" s="169"/>
      <c r="BM853" s="44"/>
    </row>
    <row r="854" spans="1:91" s="48" customFormat="1" ht="24.95" hidden="1" customHeight="1" x14ac:dyDescent="0.3">
      <c r="A854" s="5"/>
      <c r="B854" s="4"/>
      <c r="C854" s="6"/>
      <c r="D854" s="6"/>
      <c r="E854" s="5"/>
      <c r="F854" s="103"/>
      <c r="G854" s="164"/>
      <c r="H854" s="164"/>
      <c r="I854" s="164"/>
      <c r="J854" s="165"/>
      <c r="K854" s="165"/>
      <c r="L854" s="165"/>
      <c r="M854" s="165"/>
      <c r="N854" s="165"/>
      <c r="O854" s="165"/>
      <c r="P854" s="165"/>
      <c r="Q854" s="165"/>
      <c r="R854" s="165"/>
      <c r="S854" s="165"/>
      <c r="T854" s="165"/>
      <c r="U854" s="165"/>
      <c r="V854" s="44"/>
      <c r="W854" s="44"/>
      <c r="X854" s="44"/>
      <c r="Y854" s="5"/>
      <c r="Z854" s="5"/>
      <c r="AA854" s="44"/>
      <c r="AB854" s="44"/>
      <c r="AC854" s="54"/>
      <c r="AD854" s="219"/>
      <c r="AE854" s="54"/>
      <c r="AF854" s="82"/>
      <c r="AG854" s="82"/>
      <c r="AH854" s="82"/>
      <c r="AI854" s="82"/>
      <c r="AJ854" s="82"/>
      <c r="AK854" s="82"/>
      <c r="AL854" s="82"/>
      <c r="AM854" s="82"/>
      <c r="AN854" s="82"/>
      <c r="AO854" s="82"/>
      <c r="AP854" s="82"/>
      <c r="AQ854" s="82"/>
      <c r="AR854" s="82"/>
      <c r="AS854" s="82"/>
      <c r="AT854" s="82"/>
      <c r="AU854" s="82"/>
      <c r="AV854" s="82"/>
      <c r="AW854" s="82"/>
      <c r="AX854" s="82"/>
      <c r="AY854" s="82"/>
      <c r="AZ854" s="82"/>
      <c r="BA854" s="82"/>
      <c r="BB854" s="82"/>
      <c r="BC854" s="82"/>
      <c r="BD854" s="82"/>
      <c r="BE854" s="82"/>
      <c r="BF854" s="44"/>
      <c r="BG854" s="44"/>
      <c r="BH854" s="254">
        <f t="shared" si="137"/>
        <v>0</v>
      </c>
      <c r="BI854" s="254">
        <f t="shared" si="138"/>
        <v>0</v>
      </c>
      <c r="BJ854" s="170"/>
      <c r="BK854" s="169"/>
      <c r="BL854" s="169"/>
      <c r="BM854" s="44"/>
    </row>
    <row r="855" spans="1:91" s="48" customFormat="1" ht="24.95" hidden="1" customHeight="1" x14ac:dyDescent="0.3">
      <c r="A855" s="5"/>
      <c r="B855" s="4"/>
      <c r="C855" s="6"/>
      <c r="D855" s="6"/>
      <c r="E855" s="5"/>
      <c r="F855" s="103"/>
      <c r="G855" s="164"/>
      <c r="H855" s="164"/>
      <c r="I855" s="164"/>
      <c r="J855" s="165"/>
      <c r="K855" s="165"/>
      <c r="L855" s="165"/>
      <c r="M855" s="165"/>
      <c r="N855" s="165"/>
      <c r="O855" s="165"/>
      <c r="P855" s="165"/>
      <c r="Q855" s="165"/>
      <c r="R855" s="165"/>
      <c r="S855" s="165"/>
      <c r="T855" s="165"/>
      <c r="U855" s="165"/>
      <c r="V855" s="44"/>
      <c r="W855" s="44"/>
      <c r="X855" s="44"/>
      <c r="Y855" s="5"/>
      <c r="Z855" s="5"/>
      <c r="AA855" s="44"/>
      <c r="AB855" s="44"/>
      <c r="AC855" s="54"/>
      <c r="AD855" s="219"/>
      <c r="AE855" s="54"/>
      <c r="AF855" s="82"/>
      <c r="AG855" s="82"/>
      <c r="AH855" s="82"/>
      <c r="AI855" s="82"/>
      <c r="AJ855" s="82"/>
      <c r="AK855" s="82"/>
      <c r="AL855" s="82"/>
      <c r="AM855" s="82"/>
      <c r="AN855" s="82"/>
      <c r="AO855" s="82"/>
      <c r="AP855" s="82"/>
      <c r="AQ855" s="82"/>
      <c r="AR855" s="82"/>
      <c r="AS855" s="82"/>
      <c r="AT855" s="82"/>
      <c r="AU855" s="82"/>
      <c r="AV855" s="82"/>
      <c r="AW855" s="82"/>
      <c r="AX855" s="82"/>
      <c r="AY855" s="82"/>
      <c r="AZ855" s="82"/>
      <c r="BA855" s="82"/>
      <c r="BB855" s="82"/>
      <c r="BC855" s="82"/>
      <c r="BD855" s="82"/>
      <c r="BE855" s="82"/>
      <c r="BF855" s="44"/>
      <c r="BG855" s="44"/>
      <c r="BH855" s="254">
        <f t="shared" si="137"/>
        <v>0</v>
      </c>
      <c r="BI855" s="254">
        <f t="shared" si="138"/>
        <v>0</v>
      </c>
      <c r="BJ855" s="170"/>
      <c r="BK855" s="169"/>
      <c r="BL855" s="169"/>
      <c r="BM855" s="44"/>
    </row>
    <row r="856" spans="1:91" s="48" customFormat="1" ht="24.95" hidden="1" customHeight="1" x14ac:dyDescent="0.3">
      <c r="A856" s="5"/>
      <c r="B856" s="4"/>
      <c r="C856" s="6"/>
      <c r="D856" s="6"/>
      <c r="E856" s="5"/>
      <c r="F856" s="103"/>
      <c r="G856" s="164"/>
      <c r="H856" s="164"/>
      <c r="I856" s="164"/>
      <c r="J856" s="165"/>
      <c r="K856" s="165"/>
      <c r="L856" s="165"/>
      <c r="M856" s="165"/>
      <c r="N856" s="165"/>
      <c r="O856" s="165"/>
      <c r="P856" s="165"/>
      <c r="Q856" s="165"/>
      <c r="R856" s="165"/>
      <c r="S856" s="165"/>
      <c r="T856" s="165"/>
      <c r="U856" s="165"/>
      <c r="V856" s="44"/>
      <c r="W856" s="44"/>
      <c r="X856" s="44"/>
      <c r="Y856" s="5"/>
      <c r="Z856" s="5"/>
      <c r="AA856" s="44"/>
      <c r="AB856" s="44"/>
      <c r="AC856" s="54"/>
      <c r="AD856" s="219"/>
      <c r="AE856" s="54"/>
      <c r="AF856" s="82"/>
      <c r="AG856" s="82"/>
      <c r="AH856" s="82"/>
      <c r="AI856" s="82"/>
      <c r="AJ856" s="82"/>
      <c r="AK856" s="82"/>
      <c r="AL856" s="82"/>
      <c r="AM856" s="82"/>
      <c r="AN856" s="82"/>
      <c r="AO856" s="82"/>
      <c r="AP856" s="82"/>
      <c r="AQ856" s="82"/>
      <c r="AR856" s="82"/>
      <c r="AS856" s="82"/>
      <c r="AT856" s="82"/>
      <c r="AU856" s="82"/>
      <c r="AV856" s="82"/>
      <c r="AW856" s="82"/>
      <c r="AX856" s="82"/>
      <c r="AY856" s="82"/>
      <c r="AZ856" s="82"/>
      <c r="BA856" s="82"/>
      <c r="BB856" s="82"/>
      <c r="BC856" s="82"/>
      <c r="BD856" s="82"/>
      <c r="BE856" s="82"/>
      <c r="BF856" s="44"/>
      <c r="BG856" s="44"/>
      <c r="BH856" s="254">
        <f t="shared" si="137"/>
        <v>0</v>
      </c>
      <c r="BI856" s="254">
        <f t="shared" si="138"/>
        <v>0</v>
      </c>
      <c r="BJ856" s="170"/>
      <c r="BK856" s="169"/>
      <c r="BL856" s="169"/>
      <c r="BM856" s="44"/>
    </row>
    <row r="857" spans="1:91" s="48" customFormat="1" ht="24.95" hidden="1" customHeight="1" x14ac:dyDescent="0.3">
      <c r="A857" s="5"/>
      <c r="B857" s="4"/>
      <c r="C857" s="6"/>
      <c r="D857" s="6"/>
      <c r="E857" s="5"/>
      <c r="F857" s="103"/>
      <c r="G857" s="164"/>
      <c r="H857" s="164"/>
      <c r="I857" s="164"/>
      <c r="J857" s="165"/>
      <c r="K857" s="165"/>
      <c r="L857" s="165"/>
      <c r="M857" s="165"/>
      <c r="N857" s="165"/>
      <c r="O857" s="165"/>
      <c r="P857" s="165"/>
      <c r="Q857" s="165"/>
      <c r="R857" s="165"/>
      <c r="S857" s="165"/>
      <c r="T857" s="165"/>
      <c r="U857" s="165"/>
      <c r="V857" s="44"/>
      <c r="W857" s="44"/>
      <c r="X857" s="44"/>
      <c r="Y857" s="5"/>
      <c r="Z857" s="5"/>
      <c r="AA857" s="44"/>
      <c r="AB857" s="44"/>
      <c r="AC857" s="54"/>
      <c r="AD857" s="219"/>
      <c r="AE857" s="54"/>
      <c r="AF857" s="82"/>
      <c r="AG857" s="82"/>
      <c r="AH857" s="82"/>
      <c r="AI857" s="82"/>
      <c r="AJ857" s="82"/>
      <c r="AK857" s="82"/>
      <c r="AL857" s="82"/>
      <c r="AM857" s="82"/>
      <c r="AN857" s="82"/>
      <c r="AO857" s="82"/>
      <c r="AP857" s="82"/>
      <c r="AQ857" s="82"/>
      <c r="AR857" s="82"/>
      <c r="AS857" s="82"/>
      <c r="AT857" s="82"/>
      <c r="AU857" s="82"/>
      <c r="AV857" s="82"/>
      <c r="AW857" s="82"/>
      <c r="AX857" s="82"/>
      <c r="AY857" s="82"/>
      <c r="AZ857" s="82"/>
      <c r="BA857" s="82"/>
      <c r="BB857" s="82"/>
      <c r="BC857" s="82"/>
      <c r="BD857" s="82"/>
      <c r="BE857" s="82"/>
      <c r="BF857" s="44"/>
      <c r="BG857" s="44"/>
      <c r="BH857" s="254">
        <f t="shared" si="137"/>
        <v>0</v>
      </c>
      <c r="BI857" s="254">
        <f t="shared" si="138"/>
        <v>0</v>
      </c>
      <c r="BJ857" s="170"/>
      <c r="BK857" s="169"/>
      <c r="BL857" s="169"/>
      <c r="BM857" s="44"/>
    </row>
    <row r="858" spans="1:91" s="48" customFormat="1" ht="24.95" hidden="1" customHeight="1" x14ac:dyDescent="0.3">
      <c r="A858" s="5"/>
      <c r="B858" s="4"/>
      <c r="C858" s="6"/>
      <c r="D858" s="6"/>
      <c r="E858" s="5"/>
      <c r="F858" s="103"/>
      <c r="G858" s="164"/>
      <c r="H858" s="164"/>
      <c r="I858" s="164"/>
      <c r="J858" s="165"/>
      <c r="K858" s="165"/>
      <c r="L858" s="165"/>
      <c r="M858" s="165"/>
      <c r="N858" s="165"/>
      <c r="O858" s="165"/>
      <c r="P858" s="165"/>
      <c r="Q858" s="165"/>
      <c r="R858" s="165"/>
      <c r="S858" s="165"/>
      <c r="T858" s="165"/>
      <c r="U858" s="165"/>
      <c r="V858" s="44"/>
      <c r="W858" s="44"/>
      <c r="X858" s="44"/>
      <c r="Y858" s="5"/>
      <c r="Z858" s="5"/>
      <c r="AA858" s="44"/>
      <c r="AB858" s="44"/>
      <c r="AC858" s="54"/>
      <c r="AD858" s="219"/>
      <c r="AE858" s="54"/>
      <c r="AF858" s="82"/>
      <c r="AG858" s="82"/>
      <c r="AH858" s="82"/>
      <c r="AI858" s="82"/>
      <c r="AJ858" s="82"/>
      <c r="AK858" s="82"/>
      <c r="AL858" s="82"/>
      <c r="AM858" s="82"/>
      <c r="AN858" s="82"/>
      <c r="AO858" s="82"/>
      <c r="AP858" s="82"/>
      <c r="AQ858" s="82"/>
      <c r="AR858" s="82"/>
      <c r="AS858" s="82"/>
      <c r="AT858" s="82"/>
      <c r="AU858" s="82"/>
      <c r="AV858" s="82"/>
      <c r="AW858" s="82"/>
      <c r="AX858" s="82"/>
      <c r="AY858" s="82"/>
      <c r="AZ858" s="82"/>
      <c r="BA858" s="82"/>
      <c r="BB858" s="82"/>
      <c r="BC858" s="82"/>
      <c r="BD858" s="82"/>
      <c r="BE858" s="82"/>
      <c r="BF858" s="44"/>
      <c r="BG858" s="44"/>
      <c r="BH858" s="254">
        <f t="shared" si="137"/>
        <v>0</v>
      </c>
      <c r="BI858" s="254">
        <f t="shared" si="138"/>
        <v>0</v>
      </c>
      <c r="BJ858" s="170"/>
      <c r="BK858" s="169"/>
      <c r="BL858" s="169"/>
      <c r="BM858" s="44"/>
    </row>
    <row r="859" spans="1:91" s="48" customFormat="1" ht="24.95" hidden="1" customHeight="1" x14ac:dyDescent="0.3">
      <c r="A859" s="5"/>
      <c r="B859" s="4"/>
      <c r="C859" s="6"/>
      <c r="D859" s="6"/>
      <c r="E859" s="5"/>
      <c r="F859" s="103"/>
      <c r="G859" s="164"/>
      <c r="H859" s="164"/>
      <c r="I859" s="164"/>
      <c r="J859" s="165"/>
      <c r="K859" s="165"/>
      <c r="L859" s="165"/>
      <c r="M859" s="165"/>
      <c r="N859" s="165"/>
      <c r="O859" s="165"/>
      <c r="P859" s="165"/>
      <c r="Q859" s="165"/>
      <c r="R859" s="165"/>
      <c r="S859" s="165"/>
      <c r="T859" s="165"/>
      <c r="U859" s="165"/>
      <c r="V859" s="44"/>
      <c r="W859" s="44"/>
      <c r="X859" s="44"/>
      <c r="Y859" s="5"/>
      <c r="Z859" s="5"/>
      <c r="AA859" s="44"/>
      <c r="AB859" s="44"/>
      <c r="AC859" s="54"/>
      <c r="AD859" s="219"/>
      <c r="AE859" s="54"/>
      <c r="AF859" s="82"/>
      <c r="AG859" s="82"/>
      <c r="AH859" s="82"/>
      <c r="AI859" s="82"/>
      <c r="AJ859" s="82"/>
      <c r="AK859" s="82"/>
      <c r="AL859" s="82"/>
      <c r="AM859" s="82"/>
      <c r="AN859" s="82"/>
      <c r="AO859" s="82"/>
      <c r="AP859" s="82"/>
      <c r="AQ859" s="82"/>
      <c r="AR859" s="82"/>
      <c r="AS859" s="82"/>
      <c r="AT859" s="82"/>
      <c r="AU859" s="82"/>
      <c r="AV859" s="82"/>
      <c r="AW859" s="82"/>
      <c r="AX859" s="82"/>
      <c r="AY859" s="82"/>
      <c r="AZ859" s="82"/>
      <c r="BA859" s="82"/>
      <c r="BB859" s="82"/>
      <c r="BC859" s="82"/>
      <c r="BD859" s="82"/>
      <c r="BE859" s="82"/>
      <c r="BF859" s="44"/>
      <c r="BG859" s="44"/>
      <c r="BH859" s="254">
        <f t="shared" si="137"/>
        <v>0</v>
      </c>
      <c r="BI859" s="254">
        <f t="shared" si="138"/>
        <v>0</v>
      </c>
      <c r="BJ859" s="170"/>
      <c r="BK859" s="169"/>
      <c r="BL859" s="169"/>
      <c r="BM859" s="44"/>
    </row>
    <row r="860" spans="1:91" s="48" customFormat="1" ht="24.95" hidden="1" customHeight="1" x14ac:dyDescent="0.3">
      <c r="A860" s="5"/>
      <c r="B860" s="4"/>
      <c r="C860" s="6"/>
      <c r="D860" s="6"/>
      <c r="E860" s="5"/>
      <c r="F860" s="103"/>
      <c r="G860" s="164"/>
      <c r="H860" s="164"/>
      <c r="I860" s="164"/>
      <c r="J860" s="165"/>
      <c r="K860" s="165"/>
      <c r="L860" s="165"/>
      <c r="M860" s="165"/>
      <c r="N860" s="165"/>
      <c r="O860" s="165"/>
      <c r="P860" s="165"/>
      <c r="Q860" s="165"/>
      <c r="R860" s="165"/>
      <c r="S860" s="165"/>
      <c r="T860" s="165"/>
      <c r="U860" s="165"/>
      <c r="V860" s="44"/>
      <c r="W860" s="44"/>
      <c r="X860" s="44"/>
      <c r="Y860" s="5"/>
      <c r="Z860" s="5"/>
      <c r="AA860" s="44"/>
      <c r="AB860" s="44"/>
      <c r="AC860" s="54"/>
      <c r="AD860" s="219"/>
      <c r="AE860" s="54"/>
      <c r="AF860" s="82"/>
      <c r="AG860" s="82"/>
      <c r="AH860" s="82"/>
      <c r="AI860" s="82"/>
      <c r="AJ860" s="82"/>
      <c r="AK860" s="82"/>
      <c r="AL860" s="82"/>
      <c r="AM860" s="82"/>
      <c r="AN860" s="82"/>
      <c r="AO860" s="82"/>
      <c r="AP860" s="82"/>
      <c r="AQ860" s="82"/>
      <c r="AR860" s="82"/>
      <c r="AS860" s="82"/>
      <c r="AT860" s="82"/>
      <c r="AU860" s="82"/>
      <c r="AV860" s="82"/>
      <c r="AW860" s="82"/>
      <c r="AX860" s="82"/>
      <c r="AY860" s="82"/>
      <c r="AZ860" s="82"/>
      <c r="BA860" s="82"/>
      <c r="BB860" s="82"/>
      <c r="BC860" s="82"/>
      <c r="BD860" s="82"/>
      <c r="BE860" s="82"/>
      <c r="BF860" s="44"/>
      <c r="BG860" s="44"/>
      <c r="BH860" s="254">
        <f t="shared" si="137"/>
        <v>0</v>
      </c>
      <c r="BI860" s="254">
        <f t="shared" si="138"/>
        <v>0</v>
      </c>
      <c r="BJ860" s="170"/>
      <c r="BK860" s="169"/>
      <c r="BL860" s="169"/>
      <c r="BM860" s="44"/>
    </row>
    <row r="863" spans="1:91" ht="36.75" customHeight="1" x14ac:dyDescent="0.25">
      <c r="A863" s="261"/>
      <c r="B863" s="261"/>
      <c r="C863" s="522" t="s">
        <v>278</v>
      </c>
      <c r="D863" s="522"/>
      <c r="E863" s="261"/>
      <c r="F863" s="69"/>
      <c r="G863" s="82"/>
      <c r="H863" s="82"/>
      <c r="I863" s="82"/>
      <c r="J863" s="192"/>
      <c r="K863" s="192"/>
      <c r="L863" s="192"/>
      <c r="M863" s="192"/>
      <c r="N863" s="192"/>
      <c r="O863" s="192"/>
      <c r="P863" s="192"/>
      <c r="Q863" s="192"/>
      <c r="R863" s="192"/>
      <c r="S863" s="192"/>
      <c r="T863" s="192"/>
      <c r="U863" s="192"/>
      <c r="V863" s="192"/>
      <c r="W863" s="192"/>
      <c r="X863" s="192"/>
      <c r="Y863" s="286"/>
      <c r="Z863" s="286"/>
      <c r="AA863" s="286"/>
      <c r="AB863" s="286"/>
      <c r="AC863" s="176">
        <v>9403751</v>
      </c>
      <c r="AD863" s="203">
        <v>987868</v>
      </c>
      <c r="AE863" s="287">
        <v>374007.11</v>
      </c>
      <c r="AF863" s="178">
        <v>-58757</v>
      </c>
      <c r="AG863" s="288">
        <v>755897.92999999982</v>
      </c>
      <c r="AH863" s="178"/>
      <c r="AI863" s="179"/>
      <c r="AJ863" s="178"/>
      <c r="AK863" s="179"/>
      <c r="AL863" s="178"/>
      <c r="AM863" s="179"/>
      <c r="AN863" s="178"/>
      <c r="AO863" s="84"/>
      <c r="AP863" s="178"/>
      <c r="AQ863" s="84"/>
      <c r="AR863" s="178"/>
      <c r="AS863" s="84"/>
      <c r="AT863" s="178"/>
      <c r="AU863" s="84"/>
      <c r="AV863" s="178"/>
      <c r="AW863" s="84"/>
      <c r="AX863" s="178"/>
      <c r="AY863" s="84"/>
      <c r="AZ863" s="178"/>
      <c r="BA863" s="84"/>
      <c r="BB863" s="179">
        <f t="shared" ref="BB863:BB875" si="139">+AE863+AG863+AI863+AK863+AM863+AO863+AQ863+AS863+AU863+AW863+AY863+BA863</f>
        <v>1129905.0399999998</v>
      </c>
      <c r="BC863" s="175" t="e">
        <f>+BB863/#REF!*100</f>
        <v>#REF!</v>
      </c>
      <c r="BD863" s="44"/>
      <c r="BE863" s="44"/>
      <c r="BF863" s="181" t="e">
        <f>+BI863-#REF!</f>
        <v>#REF!</v>
      </c>
      <c r="BG863" s="181" t="e">
        <f>+BJ863-#REF!</f>
        <v>#REF!</v>
      </c>
      <c r="BH863" s="182"/>
      <c r="BI863" s="181">
        <v>10332862</v>
      </c>
      <c r="BJ863" s="181">
        <v>1129905.0399999998</v>
      </c>
      <c r="BK863" s="44"/>
      <c r="BL863" s="44"/>
      <c r="CL863" s="289"/>
      <c r="CM863" s="193"/>
    </row>
    <row r="864" spans="1:91" ht="39.75" customHeight="1" x14ac:dyDescent="0.25">
      <c r="A864" s="261"/>
      <c r="B864" s="261"/>
      <c r="C864" s="522" t="s">
        <v>278</v>
      </c>
      <c r="D864" s="522"/>
      <c r="E864" s="261"/>
      <c r="F864" s="69"/>
      <c r="G864" s="82"/>
      <c r="H864" s="82"/>
      <c r="I864" s="82"/>
      <c r="J864" s="192"/>
      <c r="K864" s="192"/>
      <c r="L864" s="192"/>
      <c r="M864" s="192"/>
      <c r="N864" s="192"/>
      <c r="O864" s="192"/>
      <c r="P864" s="192"/>
      <c r="Q864" s="192"/>
      <c r="R864" s="192"/>
      <c r="S864" s="192"/>
      <c r="T864" s="192"/>
      <c r="U864" s="192"/>
      <c r="V864" s="192"/>
      <c r="W864" s="192"/>
      <c r="X864" s="192"/>
      <c r="Y864" s="286"/>
      <c r="Z864" s="286"/>
      <c r="AA864" s="286"/>
      <c r="AB864" s="286"/>
      <c r="AC864" s="176">
        <v>79892</v>
      </c>
      <c r="AD864" s="203">
        <v>0</v>
      </c>
      <c r="AE864" s="287">
        <v>6657.6</v>
      </c>
      <c r="AF864" s="178">
        <v>0</v>
      </c>
      <c r="AG864" s="288">
        <v>6657.6</v>
      </c>
      <c r="AH864" s="178"/>
      <c r="AI864" s="179"/>
      <c r="AJ864" s="178"/>
      <c r="AK864" s="179"/>
      <c r="AL864" s="178"/>
      <c r="AM864" s="179"/>
      <c r="AN864" s="178"/>
      <c r="AO864" s="84"/>
      <c r="AP864" s="178"/>
      <c r="AQ864" s="84"/>
      <c r="AR864" s="178"/>
      <c r="AS864" s="84"/>
      <c r="AT864" s="178"/>
      <c r="AU864" s="84"/>
      <c r="AV864" s="178"/>
      <c r="AW864" s="84"/>
      <c r="AX864" s="178"/>
      <c r="AY864" s="84"/>
      <c r="AZ864" s="178"/>
      <c r="BA864" s="84"/>
      <c r="BB864" s="179">
        <f t="shared" si="139"/>
        <v>13315.2</v>
      </c>
      <c r="BC864" s="175" t="e">
        <f>+BB864/#REF!*100</f>
        <v>#REF!</v>
      </c>
      <c r="BD864" s="44"/>
      <c r="BE864" s="44"/>
      <c r="BF864" s="181" t="e">
        <f>+BI864-#REF!</f>
        <v>#REF!</v>
      </c>
      <c r="BG864" s="181" t="e">
        <f>+BJ864-#REF!</f>
        <v>#REF!</v>
      </c>
      <c r="BH864" s="182"/>
      <c r="BI864" s="181">
        <v>79892</v>
      </c>
      <c r="BJ864" s="181">
        <v>13315.2</v>
      </c>
      <c r="BK864" s="44"/>
      <c r="BL864" s="44"/>
    </row>
    <row r="865" spans="1:98" ht="33.75" customHeight="1" x14ac:dyDescent="0.25">
      <c r="A865" s="261"/>
      <c r="B865" s="261"/>
      <c r="C865" s="522" t="s">
        <v>350</v>
      </c>
      <c r="D865" s="522"/>
      <c r="E865" s="261"/>
      <c r="F865" s="69"/>
      <c r="G865" s="82"/>
      <c r="H865" s="82"/>
      <c r="I865" s="82"/>
      <c r="J865" s="192"/>
      <c r="K865" s="192"/>
      <c r="L865" s="192"/>
      <c r="M865" s="192"/>
      <c r="N865" s="192"/>
      <c r="O865" s="192"/>
      <c r="P865" s="192"/>
      <c r="Q865" s="192"/>
      <c r="R865" s="192"/>
      <c r="S865" s="192"/>
      <c r="T865" s="192"/>
      <c r="U865" s="192"/>
      <c r="V865" s="192"/>
      <c r="W865" s="192"/>
      <c r="X865" s="192"/>
      <c r="Y865" s="286"/>
      <c r="Z865" s="286"/>
      <c r="AA865" s="286"/>
      <c r="AB865" s="286"/>
      <c r="AC865" s="176">
        <v>12141902</v>
      </c>
      <c r="AD865" s="203">
        <v>0</v>
      </c>
      <c r="AE865" s="179">
        <v>952191.03</v>
      </c>
      <c r="AF865" s="178">
        <v>128698</v>
      </c>
      <c r="AG865" s="288">
        <v>980998.96</v>
      </c>
      <c r="AH865" s="178"/>
      <c r="AI865" s="179"/>
      <c r="AJ865" s="178"/>
      <c r="AK865" s="179"/>
      <c r="AL865" s="178"/>
      <c r="AM865" s="179"/>
      <c r="AN865" s="178"/>
      <c r="AO865" s="84"/>
      <c r="AP865" s="178"/>
      <c r="AQ865" s="84"/>
      <c r="AR865" s="178"/>
      <c r="AS865" s="84"/>
      <c r="AT865" s="178"/>
      <c r="AU865" s="84"/>
      <c r="AV865" s="178"/>
      <c r="AW865" s="84"/>
      <c r="AX865" s="178"/>
      <c r="AY865" s="84"/>
      <c r="AZ865" s="178"/>
      <c r="BA865" s="84"/>
      <c r="BB865" s="179">
        <f t="shared" si="139"/>
        <v>1933189.99</v>
      </c>
      <c r="BC865" s="175" t="e">
        <f>+BB865/#REF!*100</f>
        <v>#REF!</v>
      </c>
      <c r="BD865" s="44"/>
      <c r="BE865" s="44"/>
      <c r="BF865" s="181" t="e">
        <f>+BI865-#REF!</f>
        <v>#REF!</v>
      </c>
      <c r="BG865" s="181" t="e">
        <f>+BJ865-#REF!</f>
        <v>#REF!</v>
      </c>
      <c r="BH865" s="182"/>
      <c r="BI865" s="181">
        <v>12270600</v>
      </c>
      <c r="BJ865" s="181">
        <v>1933189.99</v>
      </c>
      <c r="BK865" s="44"/>
      <c r="BL865" s="44"/>
      <c r="CL865" s="289"/>
    </row>
    <row r="866" spans="1:98" ht="42.75" customHeight="1" x14ac:dyDescent="0.25">
      <c r="A866" s="261"/>
      <c r="B866" s="261"/>
      <c r="C866" s="522" t="s">
        <v>645</v>
      </c>
      <c r="D866" s="522"/>
      <c r="E866" s="261"/>
      <c r="F866" s="69"/>
      <c r="G866" s="82"/>
      <c r="H866" s="82"/>
      <c r="I866" s="82"/>
      <c r="J866" s="192"/>
      <c r="K866" s="192"/>
      <c r="L866" s="192"/>
      <c r="M866" s="192"/>
      <c r="N866" s="192"/>
      <c r="O866" s="192"/>
      <c r="P866" s="192"/>
      <c r="Q866" s="192"/>
      <c r="R866" s="192"/>
      <c r="S866" s="192"/>
      <c r="T866" s="192"/>
      <c r="U866" s="192"/>
      <c r="V866" s="192"/>
      <c r="W866" s="192"/>
      <c r="X866" s="192"/>
      <c r="Y866" s="286"/>
      <c r="Z866" s="286"/>
      <c r="AA866" s="286"/>
      <c r="AB866" s="286"/>
      <c r="AC866" s="176">
        <v>27000</v>
      </c>
      <c r="AD866" s="203">
        <v>0</v>
      </c>
      <c r="AE866" s="179">
        <v>0</v>
      </c>
      <c r="AF866" s="178">
        <v>0</v>
      </c>
      <c r="AG866" s="288">
        <v>0</v>
      </c>
      <c r="AH866" s="178"/>
      <c r="AI866" s="179"/>
      <c r="AJ866" s="178"/>
      <c r="AK866" s="179"/>
      <c r="AL866" s="178"/>
      <c r="AM866" s="179"/>
      <c r="AN866" s="178"/>
      <c r="AO866" s="84"/>
      <c r="AP866" s="178"/>
      <c r="AQ866" s="84"/>
      <c r="AR866" s="178"/>
      <c r="AS866" s="84"/>
      <c r="AT866" s="178"/>
      <c r="AU866" s="84"/>
      <c r="AV866" s="178"/>
      <c r="AW866" s="84"/>
      <c r="AX866" s="178"/>
      <c r="AY866" s="84"/>
      <c r="AZ866" s="178"/>
      <c r="BA866" s="84"/>
      <c r="BB866" s="179">
        <f t="shared" si="139"/>
        <v>0</v>
      </c>
      <c r="BC866" s="175" t="e">
        <f>+BB866/#REF!*100</f>
        <v>#REF!</v>
      </c>
      <c r="BD866" s="44"/>
      <c r="BE866" s="44"/>
      <c r="BF866" s="181" t="e">
        <f>+BI866-#REF!</f>
        <v>#REF!</v>
      </c>
      <c r="BG866" s="181" t="e">
        <f>+BJ866-#REF!</f>
        <v>#REF!</v>
      </c>
      <c r="BH866" s="182"/>
      <c r="BI866" s="181">
        <v>27000</v>
      </c>
      <c r="BJ866" s="181">
        <v>0</v>
      </c>
      <c r="BK866" s="44"/>
      <c r="BL866" s="44"/>
      <c r="CL866" s="290"/>
    </row>
    <row r="867" spans="1:98" ht="39.75" customHeight="1" x14ac:dyDescent="0.25">
      <c r="A867" s="261"/>
      <c r="B867" s="261"/>
      <c r="C867" s="490" t="s">
        <v>646</v>
      </c>
      <c r="D867" s="490"/>
      <c r="E867" s="261"/>
      <c r="F867" s="69"/>
      <c r="G867" s="82"/>
      <c r="H867" s="82"/>
      <c r="I867" s="82"/>
      <c r="J867" s="192"/>
      <c r="K867" s="192"/>
      <c r="L867" s="192"/>
      <c r="M867" s="192"/>
      <c r="N867" s="192"/>
      <c r="O867" s="192"/>
      <c r="P867" s="192"/>
      <c r="Q867" s="192"/>
      <c r="R867" s="192"/>
      <c r="S867" s="192"/>
      <c r="T867" s="192"/>
      <c r="U867" s="192"/>
      <c r="V867" s="192"/>
      <c r="W867" s="192"/>
      <c r="X867" s="192"/>
      <c r="Y867" s="286"/>
      <c r="Z867" s="286"/>
      <c r="AA867" s="286"/>
      <c r="AB867" s="286"/>
      <c r="AC867" s="176">
        <v>0</v>
      </c>
      <c r="AD867" s="203">
        <v>4600759</v>
      </c>
      <c r="AE867" s="179">
        <v>0</v>
      </c>
      <c r="AF867" s="178">
        <v>0</v>
      </c>
      <c r="AG867" s="288">
        <v>463787.92</v>
      </c>
      <c r="AH867" s="178"/>
      <c r="AI867" s="179"/>
      <c r="AJ867" s="178"/>
      <c r="AK867" s="179"/>
      <c r="AL867" s="178"/>
      <c r="AM867" s="179"/>
      <c r="AN867" s="178"/>
      <c r="AO867" s="84"/>
      <c r="AP867" s="178"/>
      <c r="AQ867" s="84"/>
      <c r="AR867" s="178"/>
      <c r="AS867" s="84"/>
      <c r="AT867" s="178"/>
      <c r="AU867" s="84"/>
      <c r="AV867" s="178"/>
      <c r="AW867" s="84"/>
      <c r="AX867" s="178"/>
      <c r="AY867" s="84"/>
      <c r="AZ867" s="178"/>
      <c r="BA867" s="84"/>
      <c r="BB867" s="179">
        <f t="shared" si="139"/>
        <v>463787.92</v>
      </c>
      <c r="BC867" s="175" t="e">
        <f>+BB867/#REF!*100</f>
        <v>#REF!</v>
      </c>
      <c r="BD867" s="44"/>
      <c r="BE867" s="44"/>
      <c r="BF867" s="181" t="e">
        <f>+BI867-#REF!</f>
        <v>#REF!</v>
      </c>
      <c r="BG867" s="181" t="e">
        <f>+BJ867-#REF!</f>
        <v>#REF!</v>
      </c>
      <c r="BH867" s="182"/>
      <c r="BI867" s="181">
        <v>4600759</v>
      </c>
      <c r="BJ867" s="181">
        <v>463787.92</v>
      </c>
      <c r="BK867" s="44"/>
      <c r="BL867" s="44"/>
      <c r="CL867" s="290"/>
      <c r="CM867" s="230"/>
      <c r="CT867" s="274"/>
    </row>
    <row r="868" spans="1:98" ht="36.75" customHeight="1" x14ac:dyDescent="0.25">
      <c r="A868" s="261"/>
      <c r="B868" s="261"/>
      <c r="C868" s="522" t="s">
        <v>371</v>
      </c>
      <c r="D868" s="522"/>
      <c r="E868" s="261"/>
      <c r="F868" s="69"/>
      <c r="G868" s="82"/>
      <c r="H868" s="82"/>
      <c r="I868" s="82"/>
      <c r="J868" s="192"/>
      <c r="K868" s="192"/>
      <c r="L868" s="192"/>
      <c r="M868" s="192"/>
      <c r="N868" s="192"/>
      <c r="O868" s="192"/>
      <c r="P868" s="192"/>
      <c r="Q868" s="192"/>
      <c r="R868" s="192"/>
      <c r="S868" s="192"/>
      <c r="T868" s="192"/>
      <c r="U868" s="192"/>
      <c r="V868" s="192"/>
      <c r="W868" s="192"/>
      <c r="X868" s="192"/>
      <c r="Y868" s="286"/>
      <c r="Z868" s="286"/>
      <c r="AA868" s="286"/>
      <c r="AB868" s="286"/>
      <c r="AC868" s="176">
        <v>0</v>
      </c>
      <c r="AD868" s="203">
        <v>1540025</v>
      </c>
      <c r="AE868" s="179">
        <v>0</v>
      </c>
      <c r="AF868" s="178">
        <v>0</v>
      </c>
      <c r="AG868" s="288">
        <v>390903.4</v>
      </c>
      <c r="AH868" s="178"/>
      <c r="AI868" s="179"/>
      <c r="AJ868" s="178"/>
      <c r="AK868" s="179"/>
      <c r="AL868" s="178"/>
      <c r="AM868" s="179"/>
      <c r="AN868" s="178"/>
      <c r="AO868" s="84"/>
      <c r="AP868" s="178"/>
      <c r="AQ868" s="84"/>
      <c r="AR868" s="178"/>
      <c r="AS868" s="179"/>
      <c r="AT868" s="178"/>
      <c r="AU868" s="84"/>
      <c r="AV868" s="178"/>
      <c r="AW868" s="84"/>
      <c r="AX868" s="178"/>
      <c r="AY868" s="84"/>
      <c r="AZ868" s="178"/>
      <c r="BA868" s="84"/>
      <c r="BB868" s="179">
        <f t="shared" si="139"/>
        <v>390903.4</v>
      </c>
      <c r="BC868" s="175" t="e">
        <f>+BB868/#REF!*100</f>
        <v>#REF!</v>
      </c>
      <c r="BD868" s="44"/>
      <c r="BE868" s="44"/>
      <c r="BF868" s="181" t="e">
        <f>+BI868-#REF!</f>
        <v>#REF!</v>
      </c>
      <c r="BG868" s="181" t="e">
        <f>+BJ868-#REF!</f>
        <v>#REF!</v>
      </c>
      <c r="BH868" s="182"/>
      <c r="BI868" s="181">
        <v>1540025</v>
      </c>
      <c r="BJ868" s="181">
        <v>390903.4</v>
      </c>
      <c r="BK868" s="44"/>
      <c r="BL868" s="44"/>
      <c r="CL868" s="291"/>
      <c r="CM868" s="193"/>
      <c r="CT868" s="274"/>
    </row>
    <row r="869" spans="1:98" ht="26.25" x14ac:dyDescent="0.25">
      <c r="A869" s="261"/>
      <c r="B869" s="261"/>
      <c r="C869" s="522" t="s">
        <v>221</v>
      </c>
      <c r="D869" s="522"/>
      <c r="E869" s="261"/>
      <c r="F869" s="69"/>
      <c r="G869" s="82"/>
      <c r="H869" s="82"/>
      <c r="I869" s="82"/>
      <c r="J869" s="192"/>
      <c r="K869" s="192"/>
      <c r="L869" s="192"/>
      <c r="M869" s="192"/>
      <c r="N869" s="192"/>
      <c r="O869" s="192"/>
      <c r="P869" s="192"/>
      <c r="Q869" s="192"/>
      <c r="R869" s="192"/>
      <c r="S869" s="192"/>
      <c r="T869" s="192"/>
      <c r="U869" s="192"/>
      <c r="V869" s="192"/>
      <c r="W869" s="192"/>
      <c r="X869" s="192"/>
      <c r="Y869" s="286"/>
      <c r="Z869" s="286"/>
      <c r="AA869" s="286"/>
      <c r="AB869" s="286"/>
      <c r="AC869" s="176">
        <v>0</v>
      </c>
      <c r="AD869" s="203">
        <v>0</v>
      </c>
      <c r="AE869" s="179">
        <v>0</v>
      </c>
      <c r="AF869" s="178">
        <v>0</v>
      </c>
      <c r="AG869" s="179">
        <v>0</v>
      </c>
      <c r="AH869" s="178"/>
      <c r="AI869" s="179"/>
      <c r="AJ869" s="178"/>
      <c r="AK869" s="179"/>
      <c r="AL869" s="178"/>
      <c r="AM869" s="179"/>
      <c r="AN869" s="178"/>
      <c r="AO869" s="84"/>
      <c r="AP869" s="178"/>
      <c r="AQ869" s="84"/>
      <c r="AR869" s="178"/>
      <c r="AS869" s="84"/>
      <c r="AT869" s="178"/>
      <c r="AU869" s="84"/>
      <c r="AV869" s="178"/>
      <c r="AW869" s="84"/>
      <c r="AX869" s="178"/>
      <c r="AY869" s="84"/>
      <c r="AZ869" s="178"/>
      <c r="BA869" s="84"/>
      <c r="BB869" s="179">
        <f t="shared" si="139"/>
        <v>0</v>
      </c>
      <c r="BC869" s="175" t="e">
        <f>+BB869/#REF!*100</f>
        <v>#REF!</v>
      </c>
      <c r="BD869" s="44"/>
      <c r="BE869" s="44"/>
      <c r="BF869" s="181" t="e">
        <f>+BI869-#REF!</f>
        <v>#REF!</v>
      </c>
      <c r="BG869" s="181" t="e">
        <f>+BJ869-#REF!</f>
        <v>#REF!</v>
      </c>
      <c r="BH869" s="182"/>
      <c r="BI869" s="181"/>
      <c r="BJ869" s="181"/>
      <c r="BK869" s="44"/>
      <c r="BL869" s="44"/>
    </row>
    <row r="870" spans="1:98" ht="35.25" customHeight="1" x14ac:dyDescent="0.25">
      <c r="A870" s="261"/>
      <c r="B870" s="261"/>
      <c r="C870" s="522" t="s">
        <v>242</v>
      </c>
      <c r="D870" s="522"/>
      <c r="E870" s="261"/>
      <c r="F870" s="69"/>
      <c r="G870" s="82"/>
      <c r="H870" s="82"/>
      <c r="I870" s="82"/>
      <c r="J870" s="192"/>
      <c r="K870" s="192"/>
      <c r="L870" s="192"/>
      <c r="M870" s="192"/>
      <c r="N870" s="192"/>
      <c r="O870" s="192"/>
      <c r="P870" s="192"/>
      <c r="Q870" s="192"/>
      <c r="R870" s="192"/>
      <c r="S870" s="192"/>
      <c r="T870" s="192"/>
      <c r="U870" s="192"/>
      <c r="V870" s="192"/>
      <c r="W870" s="192"/>
      <c r="X870" s="192"/>
      <c r="Y870" s="286"/>
      <c r="Z870" s="286"/>
      <c r="AA870" s="286"/>
      <c r="AB870" s="286"/>
      <c r="AC870" s="176">
        <v>683183</v>
      </c>
      <c r="AD870" s="203">
        <v>0</v>
      </c>
      <c r="AE870" s="287">
        <v>77686.44</v>
      </c>
      <c r="AF870" s="178">
        <v>17220</v>
      </c>
      <c r="AG870" s="288">
        <v>62766.44</v>
      </c>
      <c r="AH870" s="178"/>
      <c r="AI870" s="179"/>
      <c r="AJ870" s="178"/>
      <c r="AK870" s="179"/>
      <c r="AL870" s="178"/>
      <c r="AM870" s="179"/>
      <c r="AN870" s="178"/>
      <c r="AO870" s="84"/>
      <c r="AP870" s="178"/>
      <c r="AQ870" s="84"/>
      <c r="AR870" s="178"/>
      <c r="AS870" s="84"/>
      <c r="AT870" s="178"/>
      <c r="AU870" s="84"/>
      <c r="AV870" s="178"/>
      <c r="AW870" s="84"/>
      <c r="AX870" s="178"/>
      <c r="AY870" s="84"/>
      <c r="AZ870" s="178"/>
      <c r="BA870" s="84"/>
      <c r="BB870" s="179">
        <f t="shared" si="139"/>
        <v>140452.88</v>
      </c>
      <c r="BC870" s="175" t="e">
        <f>+BB870/#REF!*100</f>
        <v>#REF!</v>
      </c>
      <c r="BD870" s="44"/>
      <c r="BE870" s="44"/>
      <c r="BF870" s="181" t="e">
        <f>+BI870-#REF!</f>
        <v>#REF!</v>
      </c>
      <c r="BG870" s="181" t="e">
        <f>+BJ870-#REF!</f>
        <v>#REF!</v>
      </c>
      <c r="BH870" s="182"/>
      <c r="BI870" s="181">
        <v>700403</v>
      </c>
      <c r="BJ870" s="181">
        <v>140452.88</v>
      </c>
      <c r="BK870" s="44"/>
      <c r="BL870" s="44"/>
      <c r="CL870" s="292"/>
    </row>
    <row r="871" spans="1:98" ht="49.5" customHeight="1" x14ac:dyDescent="0.25">
      <c r="A871" s="261"/>
      <c r="B871" s="261"/>
      <c r="C871" s="522" t="s">
        <v>647</v>
      </c>
      <c r="D871" s="522"/>
      <c r="E871" s="261"/>
      <c r="F871" s="69"/>
      <c r="G871" s="82"/>
      <c r="H871" s="82"/>
      <c r="I871" s="82"/>
      <c r="J871" s="192"/>
      <c r="K871" s="192"/>
      <c r="L871" s="192"/>
      <c r="M871" s="192"/>
      <c r="N871" s="192"/>
      <c r="O871" s="192"/>
      <c r="P871" s="192"/>
      <c r="Q871" s="192"/>
      <c r="R871" s="192"/>
      <c r="S871" s="192"/>
      <c r="T871" s="192"/>
      <c r="U871" s="192"/>
      <c r="V871" s="192"/>
      <c r="W871" s="192"/>
      <c r="X871" s="192"/>
      <c r="Y871" s="286"/>
      <c r="Z871" s="286"/>
      <c r="AA871" s="286"/>
      <c r="AB871" s="286"/>
      <c r="AC871" s="176">
        <v>592410</v>
      </c>
      <c r="AD871" s="203">
        <v>0</v>
      </c>
      <c r="AE871" s="179">
        <v>0</v>
      </c>
      <c r="AF871" s="245">
        <v>0</v>
      </c>
      <c r="AG871" s="293">
        <v>0</v>
      </c>
      <c r="AH871" s="245"/>
      <c r="AI871" s="215"/>
      <c r="AJ871" s="245"/>
      <c r="AK871" s="215"/>
      <c r="AL871" s="245"/>
      <c r="AM871" s="215"/>
      <c r="AN871" s="178"/>
      <c r="AO871" s="246"/>
      <c r="AP871" s="245"/>
      <c r="AQ871" s="246"/>
      <c r="AR871" s="245"/>
      <c r="AS871" s="246"/>
      <c r="AT871" s="245"/>
      <c r="AU871" s="246"/>
      <c r="AV871" s="245"/>
      <c r="AW871" s="246"/>
      <c r="AX871" s="245"/>
      <c r="AY871" s="246"/>
      <c r="AZ871" s="245"/>
      <c r="BA871" s="246"/>
      <c r="BB871" s="179">
        <f t="shared" si="139"/>
        <v>0</v>
      </c>
      <c r="BC871" s="175" t="e">
        <f>+BB871/#REF!*100</f>
        <v>#REF!</v>
      </c>
      <c r="BD871" s="44"/>
      <c r="BE871" s="44"/>
      <c r="BF871" s="181" t="e">
        <f>+BI871-#REF!</f>
        <v>#REF!</v>
      </c>
      <c r="BG871" s="181" t="e">
        <f>+BJ871-#REF!</f>
        <v>#REF!</v>
      </c>
      <c r="BH871" s="182"/>
      <c r="BI871" s="181">
        <v>592410</v>
      </c>
      <c r="BJ871" s="181">
        <v>0</v>
      </c>
      <c r="BK871" s="44"/>
      <c r="BL871" s="44"/>
      <c r="CL871" s="291"/>
      <c r="CM871" s="193"/>
      <c r="CT871" s="274"/>
    </row>
    <row r="872" spans="1:98" s="250" customFormat="1" ht="36" customHeight="1" x14ac:dyDescent="0.25">
      <c r="A872" s="294"/>
      <c r="B872" s="294"/>
      <c r="C872" s="295" t="s">
        <v>648</v>
      </c>
      <c r="D872" s="115"/>
      <c r="E872" s="294"/>
      <c r="F872" s="296"/>
      <c r="G872" s="220"/>
      <c r="H872" s="220"/>
      <c r="I872" s="220"/>
      <c r="J872" s="297"/>
      <c r="K872" s="297"/>
      <c r="L872" s="297"/>
      <c r="M872" s="297"/>
      <c r="N872" s="297"/>
      <c r="O872" s="297"/>
      <c r="P872" s="297"/>
      <c r="Q872" s="297"/>
      <c r="R872" s="297"/>
      <c r="S872" s="297"/>
      <c r="T872" s="297"/>
      <c r="U872" s="297"/>
      <c r="V872" s="297"/>
      <c r="W872" s="297"/>
      <c r="X872" s="297"/>
      <c r="Y872" s="298"/>
      <c r="Z872" s="298"/>
      <c r="AA872" s="298"/>
      <c r="AB872" s="298"/>
      <c r="AC872" s="176">
        <v>913344</v>
      </c>
      <c r="AD872" s="203">
        <v>0</v>
      </c>
      <c r="AE872" s="179">
        <v>0</v>
      </c>
      <c r="AF872" s="245">
        <v>0</v>
      </c>
      <c r="AG872" s="293">
        <v>41983</v>
      </c>
      <c r="AH872" s="214"/>
      <c r="AI872" s="215"/>
      <c r="AJ872" s="245"/>
      <c r="AK872" s="215"/>
      <c r="AL872" s="245"/>
      <c r="AM872" s="215"/>
      <c r="AN872" s="178"/>
      <c r="AO872" s="246"/>
      <c r="AP872" s="245"/>
      <c r="AQ872" s="246"/>
      <c r="AR872" s="245"/>
      <c r="AS872" s="246"/>
      <c r="AT872" s="245"/>
      <c r="AU872" s="246"/>
      <c r="AV872" s="245"/>
      <c r="AW872" s="246"/>
      <c r="AX872" s="245"/>
      <c r="AY872" s="246"/>
      <c r="AZ872" s="245"/>
      <c r="BA872" s="246"/>
      <c r="BB872" s="179">
        <f t="shared" si="139"/>
        <v>41983</v>
      </c>
      <c r="BC872" s="175" t="e">
        <f>+BB872/#REF!*100</f>
        <v>#REF!</v>
      </c>
      <c r="BF872" s="181" t="e">
        <f>+BI872-#REF!</f>
        <v>#REF!</v>
      </c>
      <c r="BG872" s="181" t="e">
        <f>+BJ872-#REF!</f>
        <v>#REF!</v>
      </c>
      <c r="BH872" s="182"/>
      <c r="BI872" s="181">
        <v>913344</v>
      </c>
      <c r="BJ872" s="181">
        <v>41983</v>
      </c>
      <c r="CL872" s="292"/>
      <c r="CM872" s="44"/>
    </row>
    <row r="873" spans="1:98" s="250" customFormat="1" ht="36" customHeight="1" x14ac:dyDescent="0.3">
      <c r="A873" s="294"/>
      <c r="B873" s="294"/>
      <c r="C873" s="299" t="s">
        <v>649</v>
      </c>
      <c r="E873" s="294"/>
      <c r="F873" s="296"/>
      <c r="G873" s="220"/>
      <c r="H873" s="220"/>
      <c r="I873" s="220"/>
      <c r="J873" s="297"/>
      <c r="K873" s="297"/>
      <c r="L873" s="297"/>
      <c r="M873" s="297"/>
      <c r="N873" s="297"/>
      <c r="O873" s="297"/>
      <c r="P873" s="297"/>
      <c r="Q873" s="297"/>
      <c r="R873" s="297"/>
      <c r="S873" s="297"/>
      <c r="T873" s="297"/>
      <c r="U873" s="297"/>
      <c r="V873" s="297"/>
      <c r="W873" s="297"/>
      <c r="X873" s="297"/>
      <c r="Y873" s="298"/>
      <c r="Z873" s="298"/>
      <c r="AA873" s="298"/>
      <c r="AB873" s="298"/>
      <c r="AC873" s="176">
        <v>36543506</v>
      </c>
      <c r="AD873" s="203">
        <v>-1186025</v>
      </c>
      <c r="AE873" s="179">
        <v>2633535.0299999998</v>
      </c>
      <c r="AF873" s="245">
        <v>0</v>
      </c>
      <c r="AG873" s="293">
        <v>3008135.5099999993</v>
      </c>
      <c r="AH873" s="214"/>
      <c r="AI873" s="215"/>
      <c r="AJ873" s="245"/>
      <c r="AK873" s="215"/>
      <c r="AL873" s="245"/>
      <c r="AM873" s="215"/>
      <c r="AN873" s="178"/>
      <c r="AO873" s="246"/>
      <c r="AP873" s="245"/>
      <c r="AQ873" s="246"/>
      <c r="AR873" s="245"/>
      <c r="AS873" s="246"/>
      <c r="AT873" s="245"/>
      <c r="AU873" s="246"/>
      <c r="AV873" s="245"/>
      <c r="AW873" s="246"/>
      <c r="AX873" s="245"/>
      <c r="AY873" s="246"/>
      <c r="AZ873" s="245"/>
      <c r="BA873" s="246"/>
      <c r="BB873" s="179">
        <f t="shared" si="139"/>
        <v>5641670.5399999991</v>
      </c>
      <c r="BC873" s="175" t="e">
        <f>+BB873/#REF!*100</f>
        <v>#REF!</v>
      </c>
      <c r="BF873" s="181" t="e">
        <f>+BI873-#REF!</f>
        <v>#REF!</v>
      </c>
      <c r="BG873" s="181" t="e">
        <f>+BJ873-#REF!</f>
        <v>#REF!</v>
      </c>
      <c r="BH873" s="182"/>
      <c r="BI873" s="252">
        <v>35357481</v>
      </c>
      <c r="BJ873" s="253">
        <v>5641670.5399999991</v>
      </c>
      <c r="CL873" s="300"/>
    </row>
    <row r="874" spans="1:98" ht="31.5" customHeight="1" x14ac:dyDescent="0.25">
      <c r="A874" s="261"/>
      <c r="B874" s="261"/>
      <c r="C874" s="533" t="s">
        <v>650</v>
      </c>
      <c r="D874" s="533"/>
      <c r="E874" s="261"/>
      <c r="F874" s="69"/>
      <c r="G874" s="82"/>
      <c r="H874" s="82"/>
      <c r="I874" s="82"/>
      <c r="J874" s="192"/>
      <c r="K874" s="192"/>
      <c r="L874" s="192"/>
      <c r="M874" s="192"/>
      <c r="N874" s="192"/>
      <c r="O874" s="192"/>
      <c r="P874" s="192"/>
      <c r="Q874" s="192"/>
      <c r="R874" s="192"/>
      <c r="S874" s="192"/>
      <c r="T874" s="192"/>
      <c r="U874" s="192"/>
      <c r="V874" s="192"/>
      <c r="W874" s="192"/>
      <c r="X874" s="192"/>
      <c r="Y874" s="286"/>
      <c r="Z874" s="286"/>
      <c r="AA874" s="286"/>
      <c r="AB874" s="286"/>
      <c r="AC874" s="176"/>
      <c r="AD874" s="203">
        <v>0</v>
      </c>
      <c r="AE874" s="179">
        <v>0</v>
      </c>
      <c r="AF874" s="245">
        <v>0</v>
      </c>
      <c r="AG874" s="215">
        <v>0</v>
      </c>
      <c r="AH874" s="214"/>
      <c r="AI874" s="215"/>
      <c r="AJ874" s="245"/>
      <c r="AK874" s="215"/>
      <c r="AL874" s="245"/>
      <c r="AM874" s="215"/>
      <c r="AN874" s="178"/>
      <c r="AO874" s="246"/>
      <c r="AP874" s="245"/>
      <c r="AQ874" s="246"/>
      <c r="AR874" s="245"/>
      <c r="AS874" s="246"/>
      <c r="AT874" s="245"/>
      <c r="AU874" s="246"/>
      <c r="AV874" s="245"/>
      <c r="AW874" s="246"/>
      <c r="AX874" s="245"/>
      <c r="AY874" s="246"/>
      <c r="AZ874" s="245"/>
      <c r="BA874" s="246"/>
      <c r="BB874" s="179">
        <f t="shared" si="139"/>
        <v>0</v>
      </c>
      <c r="BC874" s="175" t="e">
        <f>+BB874/#REF!*100</f>
        <v>#REF!</v>
      </c>
      <c r="BD874" s="44"/>
      <c r="BE874" s="44"/>
      <c r="BF874" s="181" t="e">
        <f>+BI874-#REF!</f>
        <v>#REF!</v>
      </c>
      <c r="BG874" s="181" t="e">
        <f>+BJ874-#REF!</f>
        <v>#REF!</v>
      </c>
      <c r="BH874" s="182"/>
      <c r="BI874" s="252"/>
      <c r="BJ874" s="253"/>
      <c r="BK874" s="44"/>
      <c r="BL874" s="44"/>
    </row>
    <row r="875" spans="1:98" ht="39.75" customHeight="1" x14ac:dyDescent="0.3">
      <c r="C875" s="534" t="s">
        <v>651</v>
      </c>
      <c r="D875" s="534"/>
      <c r="V875" s="186"/>
      <c r="W875" s="186"/>
      <c r="X875" s="186"/>
      <c r="AA875" s="301"/>
      <c r="AB875" s="301"/>
      <c r="AC875" s="176">
        <v>600000</v>
      </c>
      <c r="AD875" s="203">
        <v>0</v>
      </c>
      <c r="AE875" s="179">
        <v>0</v>
      </c>
      <c r="AF875" s="245">
        <v>0</v>
      </c>
      <c r="AG875" s="293">
        <v>0</v>
      </c>
      <c r="AH875" s="214"/>
      <c r="AI875" s="215"/>
      <c r="AJ875" s="245"/>
      <c r="AK875" s="215"/>
      <c r="AL875" s="245"/>
      <c r="AM875" s="215"/>
      <c r="AN875" s="178"/>
      <c r="AO875" s="246"/>
      <c r="AP875" s="245"/>
      <c r="AQ875" s="246"/>
      <c r="AR875" s="245"/>
      <c r="AS875" s="246"/>
      <c r="AT875" s="245"/>
      <c r="AU875" s="246"/>
      <c r="AV875" s="245"/>
      <c r="AW875" s="246"/>
      <c r="AX875" s="245"/>
      <c r="AY875" s="246"/>
      <c r="AZ875" s="245"/>
      <c r="BA875" s="246"/>
      <c r="BB875" s="179">
        <f t="shared" si="139"/>
        <v>0</v>
      </c>
      <c r="BC875" s="175" t="e">
        <f>+BB875/#REF!*100</f>
        <v>#REF!</v>
      </c>
      <c r="BD875" s="44"/>
      <c r="BE875" s="44"/>
      <c r="BF875" s="181" t="e">
        <f>+BI875-#REF!</f>
        <v>#REF!</v>
      </c>
      <c r="BG875" s="181" t="e">
        <f>+BJ875-#REF!</f>
        <v>#REF!</v>
      </c>
      <c r="BH875" s="182"/>
      <c r="BI875" s="252">
        <v>600000</v>
      </c>
      <c r="BJ875" s="253">
        <v>0</v>
      </c>
      <c r="BK875" s="44"/>
      <c r="BL875" s="44"/>
    </row>
    <row r="876" spans="1:98" x14ac:dyDescent="0.3">
      <c r="C876" s="668" t="s">
        <v>238</v>
      </c>
      <c r="D876" s="668"/>
    </row>
    <row r="877" spans="1:98" x14ac:dyDescent="0.3">
      <c r="C877" s="668" t="s">
        <v>870</v>
      </c>
      <c r="D877" s="668"/>
    </row>
    <row r="881" spans="3:22" x14ac:dyDescent="0.3">
      <c r="C881" s="435" t="s">
        <v>945</v>
      </c>
      <c r="D881" s="436" t="s">
        <v>261</v>
      </c>
    </row>
    <row r="887" spans="3:22" ht="51" x14ac:dyDescent="0.25">
      <c r="C887" s="787" t="s">
        <v>904</v>
      </c>
      <c r="D887" s="785" t="s">
        <v>905</v>
      </c>
      <c r="E887" s="53" t="s">
        <v>906</v>
      </c>
      <c r="F887" s="88" t="s">
        <v>437</v>
      </c>
      <c r="G887" s="96"/>
      <c r="H887" s="96">
        <v>31000</v>
      </c>
      <c r="I887" s="96"/>
      <c r="J887" s="96"/>
      <c r="K887" s="96"/>
      <c r="L887" s="96"/>
      <c r="M887" s="96"/>
      <c r="N887" s="96"/>
      <c r="O887" s="96" t="s">
        <v>907</v>
      </c>
      <c r="P887" s="96"/>
      <c r="Q887" s="96"/>
      <c r="R887" s="96"/>
      <c r="S887" s="96" t="s">
        <v>901</v>
      </c>
      <c r="T887" s="96" t="s">
        <v>902</v>
      </c>
      <c r="U887" s="96" t="s">
        <v>908</v>
      </c>
      <c r="V887" s="96" t="s">
        <v>909</v>
      </c>
    </row>
    <row r="888" spans="3:22" ht="25.5" x14ac:dyDescent="0.25">
      <c r="C888" s="788"/>
      <c r="D888" s="786"/>
      <c r="E888" s="53" t="s">
        <v>910</v>
      </c>
      <c r="F888" s="394" t="s">
        <v>911</v>
      </c>
      <c r="G888" s="96"/>
      <c r="H888" s="96">
        <v>16850</v>
      </c>
      <c r="I888" s="96"/>
      <c r="J888" s="96"/>
      <c r="K888" s="96"/>
      <c r="L888" s="96"/>
      <c r="M888" s="96"/>
      <c r="N888" s="96"/>
      <c r="O888" s="96" t="s">
        <v>900</v>
      </c>
      <c r="P888" s="96"/>
      <c r="Q888" s="96"/>
      <c r="R888" s="96" t="s">
        <v>900</v>
      </c>
      <c r="S888" s="96"/>
      <c r="T888" s="96" t="s">
        <v>901</v>
      </c>
      <c r="U888" s="96" t="s">
        <v>902</v>
      </c>
      <c r="V888" s="96" t="s">
        <v>903</v>
      </c>
    </row>
  </sheetData>
  <autoFilter ref="A1:AA860" xr:uid="{00000000-0009-0000-0000-000000000000}"/>
  <mergeCells count="1100">
    <mergeCell ref="B207:B208"/>
    <mergeCell ref="C207:C208"/>
    <mergeCell ref="B209:B218"/>
    <mergeCell ref="C209:E209"/>
    <mergeCell ref="C210:C218"/>
    <mergeCell ref="C175:C176"/>
    <mergeCell ref="B177:B179"/>
    <mergeCell ref="C177:C179"/>
    <mergeCell ref="C159:C160"/>
    <mergeCell ref="B161:B163"/>
    <mergeCell ref="C161:C163"/>
    <mergeCell ref="B164:B172"/>
    <mergeCell ref="C164:E164"/>
    <mergeCell ref="B175:B176"/>
    <mergeCell ref="B148:B150"/>
    <mergeCell ref="C148:C150"/>
    <mergeCell ref="B151:B153"/>
    <mergeCell ref="C151:C153"/>
    <mergeCell ref="B154:B158"/>
    <mergeCell ref="C154:E154"/>
    <mergeCell ref="B219:B226"/>
    <mergeCell ref="C219:E219"/>
    <mergeCell ref="C220:C226"/>
    <mergeCell ref="E234:E237"/>
    <mergeCell ref="C317:C318"/>
    <mergeCell ref="B319:B323"/>
    <mergeCell ref="C319:E319"/>
    <mergeCell ref="B324:B328"/>
    <mergeCell ref="C324:E324"/>
    <mergeCell ref="C325:C326"/>
    <mergeCell ref="C327:C328"/>
    <mergeCell ref="A2:H2"/>
    <mergeCell ref="B3:D3"/>
    <mergeCell ref="B4:D4"/>
    <mergeCell ref="B5:D5"/>
    <mergeCell ref="B6:D6"/>
    <mergeCell ref="B8:D8"/>
    <mergeCell ref="C35:E35"/>
    <mergeCell ref="C36:C39"/>
    <mergeCell ref="C40:C42"/>
    <mergeCell ref="A17:A66"/>
    <mergeCell ref="A84:A134"/>
    <mergeCell ref="B84:B86"/>
    <mergeCell ref="C84:C86"/>
    <mergeCell ref="B87:B88"/>
    <mergeCell ref="C87:C88"/>
    <mergeCell ref="B129:B132"/>
    <mergeCell ref="C129:C132"/>
    <mergeCell ref="F144:F147"/>
    <mergeCell ref="G144:I144"/>
    <mergeCell ref="B173:B174"/>
    <mergeCell ref="A148:A194"/>
    <mergeCell ref="G13:I13"/>
    <mergeCell ref="J13:U13"/>
    <mergeCell ref="AC13:AC16"/>
    <mergeCell ref="AE13:AE16"/>
    <mergeCell ref="AF13:BB13"/>
    <mergeCell ref="G14:I14"/>
    <mergeCell ref="J14:U14"/>
    <mergeCell ref="AF14:AG14"/>
    <mergeCell ref="AH14:AI14"/>
    <mergeCell ref="AJ14:AK14"/>
    <mergeCell ref="B10:H10"/>
    <mergeCell ref="C11:H11"/>
    <mergeCell ref="J11:M11"/>
    <mergeCell ref="G12:H12"/>
    <mergeCell ref="A13:A16"/>
    <mergeCell ref="B13:B16"/>
    <mergeCell ref="C13:C16"/>
    <mergeCell ref="D13:D16"/>
    <mergeCell ref="E13:E16"/>
    <mergeCell ref="F13:F16"/>
    <mergeCell ref="AI15:AI16"/>
    <mergeCell ref="AJ15:AJ16"/>
    <mergeCell ref="AK15:AK16"/>
    <mergeCell ref="AL15:AL16"/>
    <mergeCell ref="AM15:AM16"/>
    <mergeCell ref="AX14:AY14"/>
    <mergeCell ref="AZ14:BA14"/>
    <mergeCell ref="BB14:BC14"/>
    <mergeCell ref="AY15:AY16"/>
    <mergeCell ref="AN15:AN16"/>
    <mergeCell ref="AO15:AO16"/>
    <mergeCell ref="AP15:AP16"/>
    <mergeCell ref="BD14:BD16"/>
    <mergeCell ref="BE14:BE16"/>
    <mergeCell ref="G15:G16"/>
    <mergeCell ref="H15:H16"/>
    <mergeCell ref="I15:I16"/>
    <mergeCell ref="AF15:AF16"/>
    <mergeCell ref="AG15:AG16"/>
    <mergeCell ref="AL14:AM14"/>
    <mergeCell ref="AN14:AO14"/>
    <mergeCell ref="AP14:AQ14"/>
    <mergeCell ref="AR14:AS14"/>
    <mergeCell ref="AT14:AU14"/>
    <mergeCell ref="AV14:AW14"/>
    <mergeCell ref="C22:C23"/>
    <mergeCell ref="B24:B34"/>
    <mergeCell ref="C24:E24"/>
    <mergeCell ref="C25:C30"/>
    <mergeCell ref="C31:C34"/>
    <mergeCell ref="AZ15:AZ16"/>
    <mergeCell ref="BA15:BA16"/>
    <mergeCell ref="BB15:BB16"/>
    <mergeCell ref="BC15:BC16"/>
    <mergeCell ref="B17:B21"/>
    <mergeCell ref="C17:E17"/>
    <mergeCell ref="C18:C19"/>
    <mergeCell ref="C20:C21"/>
    <mergeCell ref="B22:B23"/>
    <mergeCell ref="AT15:AT16"/>
    <mergeCell ref="AU15:AU16"/>
    <mergeCell ref="AV15:AV16"/>
    <mergeCell ref="AW15:AW16"/>
    <mergeCell ref="AX15:AX16"/>
    <mergeCell ref="AQ15:AQ16"/>
    <mergeCell ref="AR15:AR16"/>
    <mergeCell ref="AS15:AS16"/>
    <mergeCell ref="AH15:AH16"/>
    <mergeCell ref="C79:H79"/>
    <mergeCell ref="A80:A83"/>
    <mergeCell ref="B80:B83"/>
    <mergeCell ref="C80:C83"/>
    <mergeCell ref="D80:D83"/>
    <mergeCell ref="E80:E83"/>
    <mergeCell ref="F80:F83"/>
    <mergeCell ref="G80:I80"/>
    <mergeCell ref="B63:B64"/>
    <mergeCell ref="C63:C64"/>
    <mergeCell ref="B65:B66"/>
    <mergeCell ref="C65:C66"/>
    <mergeCell ref="A67:H69"/>
    <mergeCell ref="B78:H78"/>
    <mergeCell ref="B43:B44"/>
    <mergeCell ref="C43:C44"/>
    <mergeCell ref="B45:B53"/>
    <mergeCell ref="C45:C53"/>
    <mergeCell ref="B54:B61"/>
    <mergeCell ref="C54:E54"/>
    <mergeCell ref="C55:C58"/>
    <mergeCell ref="C59:C61"/>
    <mergeCell ref="J80:U80"/>
    <mergeCell ref="B35:B42"/>
    <mergeCell ref="AZ81:BA81"/>
    <mergeCell ref="BB81:BC81"/>
    <mergeCell ref="BD81:BD83"/>
    <mergeCell ref="BE81:BE83"/>
    <mergeCell ref="G82:G83"/>
    <mergeCell ref="H82:H83"/>
    <mergeCell ref="I82:I83"/>
    <mergeCell ref="AF82:AF83"/>
    <mergeCell ref="AG82:AG83"/>
    <mergeCell ref="AH82:AH83"/>
    <mergeCell ref="AN81:AO81"/>
    <mergeCell ref="AP81:AQ81"/>
    <mergeCell ref="AR81:AS81"/>
    <mergeCell ref="AT81:AU81"/>
    <mergeCell ref="AV81:AW81"/>
    <mergeCell ref="AX81:AY81"/>
    <mergeCell ref="AC80:AC83"/>
    <mergeCell ref="AE80:AE83"/>
    <mergeCell ref="AF80:BB80"/>
    <mergeCell ref="G81:I81"/>
    <mergeCell ref="J81:U81"/>
    <mergeCell ref="AF81:AG81"/>
    <mergeCell ref="AH81:AI81"/>
    <mergeCell ref="AJ81:AK81"/>
    <mergeCell ref="AL81:AM81"/>
    <mergeCell ref="BA82:BA83"/>
    <mergeCell ref="BB82:BB83"/>
    <mergeCell ref="BC82:BC83"/>
    <mergeCell ref="AU82:AU83"/>
    <mergeCell ref="AV82:AV83"/>
    <mergeCell ref="AW82:AW83"/>
    <mergeCell ref="AZ82:AZ83"/>
    <mergeCell ref="AO82:AO83"/>
    <mergeCell ref="AP82:AP83"/>
    <mergeCell ref="AQ82:AQ83"/>
    <mergeCell ref="AR82:AR83"/>
    <mergeCell ref="AS82:AS83"/>
    <mergeCell ref="AT82:AT83"/>
    <mergeCell ref="AI82:AI83"/>
    <mergeCell ref="AJ82:AJ83"/>
    <mergeCell ref="AK82:AK83"/>
    <mergeCell ref="AL82:AL83"/>
    <mergeCell ref="AM82:AM83"/>
    <mergeCell ref="AN82:AN83"/>
    <mergeCell ref="B125:B126"/>
    <mergeCell ref="C125:C126"/>
    <mergeCell ref="B127:B128"/>
    <mergeCell ref="C127:C128"/>
    <mergeCell ref="B112:B113"/>
    <mergeCell ref="C112:C113"/>
    <mergeCell ref="B114:B122"/>
    <mergeCell ref="C114:C122"/>
    <mergeCell ref="B123:B124"/>
    <mergeCell ref="C123:C124"/>
    <mergeCell ref="B89:B90"/>
    <mergeCell ref="C89:C90"/>
    <mergeCell ref="B91:B99"/>
    <mergeCell ref="C91:C99"/>
    <mergeCell ref="B100:B111"/>
    <mergeCell ref="C100:C111"/>
    <mergeCell ref="AX82:AX83"/>
    <mergeCell ref="AY82:AY83"/>
    <mergeCell ref="J144:U144"/>
    <mergeCell ref="AC144:AC147"/>
    <mergeCell ref="AE144:AE147"/>
    <mergeCell ref="AF144:BB144"/>
    <mergeCell ref="G145:I145"/>
    <mergeCell ref="J145:U145"/>
    <mergeCell ref="AF145:AG145"/>
    <mergeCell ref="AH145:AI145"/>
    <mergeCell ref="B133:B134"/>
    <mergeCell ref="C133:C134"/>
    <mergeCell ref="A135:E137"/>
    <mergeCell ref="B142:H142"/>
    <mergeCell ref="C143:H143"/>
    <mergeCell ref="A144:A147"/>
    <mergeCell ref="B144:B147"/>
    <mergeCell ref="C144:C147"/>
    <mergeCell ref="D144:D147"/>
    <mergeCell ref="E144:E147"/>
    <mergeCell ref="G146:G147"/>
    <mergeCell ref="AV145:AW145"/>
    <mergeCell ref="AX145:AY145"/>
    <mergeCell ref="AZ145:BA145"/>
    <mergeCell ref="BB145:BC145"/>
    <mergeCell ref="AI146:AI147"/>
    <mergeCell ref="H146:H147"/>
    <mergeCell ref="I146:I147"/>
    <mergeCell ref="AF146:AF147"/>
    <mergeCell ref="AG146:AG147"/>
    <mergeCell ref="AH146:AH147"/>
    <mergeCell ref="BD145:BD147"/>
    <mergeCell ref="BE145:BE147"/>
    <mergeCell ref="BA146:BA147"/>
    <mergeCell ref="BB146:BB147"/>
    <mergeCell ref="BC146:BC147"/>
    <mergeCell ref="AJ145:AK145"/>
    <mergeCell ref="AL145:AM145"/>
    <mergeCell ref="AN145:AO145"/>
    <mergeCell ref="AP145:AQ145"/>
    <mergeCell ref="AR145:AS145"/>
    <mergeCell ref="AT145:AU145"/>
    <mergeCell ref="AU146:AU147"/>
    <mergeCell ref="AV146:AV147"/>
    <mergeCell ref="AW146:AW147"/>
    <mergeCell ref="AX146:AX147"/>
    <mergeCell ref="AY146:AY147"/>
    <mergeCell ref="AZ146:AZ147"/>
    <mergeCell ref="AO146:AO147"/>
    <mergeCell ref="AP146:AP147"/>
    <mergeCell ref="AQ146:AQ147"/>
    <mergeCell ref="AR146:AR147"/>
    <mergeCell ref="AS146:AS147"/>
    <mergeCell ref="AT146:AT147"/>
    <mergeCell ref="AJ146:AJ147"/>
    <mergeCell ref="AK146:AK147"/>
    <mergeCell ref="AL146:AL147"/>
    <mergeCell ref="AM146:AM147"/>
    <mergeCell ref="AN146:AN147"/>
    <mergeCell ref="C155:C156"/>
    <mergeCell ref="C157:C158"/>
    <mergeCell ref="B159:B160"/>
    <mergeCell ref="B187:B188"/>
    <mergeCell ref="C187:C188"/>
    <mergeCell ref="B189:B190"/>
    <mergeCell ref="C189:C190"/>
    <mergeCell ref="B180:B182"/>
    <mergeCell ref="C180:C182"/>
    <mergeCell ref="D180:E180"/>
    <mergeCell ref="B183:B184"/>
    <mergeCell ref="C183:C184"/>
    <mergeCell ref="B185:B186"/>
    <mergeCell ref="B193:B194"/>
    <mergeCell ref="C193:C194"/>
    <mergeCell ref="AZ204:BA204"/>
    <mergeCell ref="BB204:BC204"/>
    <mergeCell ref="C165:C172"/>
    <mergeCell ref="B191:B192"/>
    <mergeCell ref="C191:C192"/>
    <mergeCell ref="C173:C174"/>
    <mergeCell ref="A195:F195"/>
    <mergeCell ref="B201:H201"/>
    <mergeCell ref="C202:H202"/>
    <mergeCell ref="A203:A206"/>
    <mergeCell ref="B203:B206"/>
    <mergeCell ref="C203:C206"/>
    <mergeCell ref="D203:D206"/>
    <mergeCell ref="E203:E206"/>
    <mergeCell ref="F203:F206"/>
    <mergeCell ref="G203:I203"/>
    <mergeCell ref="C185:C186"/>
    <mergeCell ref="BD204:BD206"/>
    <mergeCell ref="BE204:BE206"/>
    <mergeCell ref="G205:G206"/>
    <mergeCell ref="H205:H206"/>
    <mergeCell ref="I205:I206"/>
    <mergeCell ref="AF205:AF206"/>
    <mergeCell ref="AG205:AG206"/>
    <mergeCell ref="AH205:AH206"/>
    <mergeCell ref="AN204:AO204"/>
    <mergeCell ref="AP204:AQ204"/>
    <mergeCell ref="AR204:AS204"/>
    <mergeCell ref="AT204:AU204"/>
    <mergeCell ref="AV204:AW204"/>
    <mergeCell ref="AX204:AY204"/>
    <mergeCell ref="J203:U203"/>
    <mergeCell ref="AC203:AC206"/>
    <mergeCell ref="AE203:AE206"/>
    <mergeCell ref="AF203:BB203"/>
    <mergeCell ref="G204:I204"/>
    <mergeCell ref="J204:U204"/>
    <mergeCell ref="AF204:AG204"/>
    <mergeCell ref="AH204:AI204"/>
    <mergeCell ref="AJ204:AK204"/>
    <mergeCell ref="AL204:AM204"/>
    <mergeCell ref="BA205:BA206"/>
    <mergeCell ref="BB205:BB206"/>
    <mergeCell ref="BC205:BC206"/>
    <mergeCell ref="AU205:AU206"/>
    <mergeCell ref="AV205:AV206"/>
    <mergeCell ref="AW205:AW206"/>
    <mergeCell ref="AX205:AX206"/>
    <mergeCell ref="AY205:AY206"/>
    <mergeCell ref="AZ205:AZ206"/>
    <mergeCell ref="AO205:AO206"/>
    <mergeCell ref="AP205:AP206"/>
    <mergeCell ref="AQ205:AQ206"/>
    <mergeCell ref="AR205:AR206"/>
    <mergeCell ref="AS205:AS206"/>
    <mergeCell ref="AT205:AT206"/>
    <mergeCell ref="AI205:AI206"/>
    <mergeCell ref="AJ205:AJ206"/>
    <mergeCell ref="AK205:AK206"/>
    <mergeCell ref="AL205:AL206"/>
    <mergeCell ref="AM205:AM206"/>
    <mergeCell ref="AN205:AN206"/>
    <mergeCell ref="C887:C888"/>
    <mergeCell ref="F234:F237"/>
    <mergeCell ref="G234:I234"/>
    <mergeCell ref="J234:U234"/>
    <mergeCell ref="AC234:AC237"/>
    <mergeCell ref="AE234:AE237"/>
    <mergeCell ref="AF234:BB234"/>
    <mergeCell ref="G235:I235"/>
    <mergeCell ref="J235:U235"/>
    <mergeCell ref="AF235:AG235"/>
    <mergeCell ref="AH235:AI235"/>
    <mergeCell ref="A227:F227"/>
    <mergeCell ref="B232:H232"/>
    <mergeCell ref="C233:H233"/>
    <mergeCell ref="A234:A237"/>
    <mergeCell ref="B234:B237"/>
    <mergeCell ref="C234:C237"/>
    <mergeCell ref="D234:D237"/>
    <mergeCell ref="AV235:AW235"/>
    <mergeCell ref="AX235:AY235"/>
    <mergeCell ref="AZ235:BA235"/>
    <mergeCell ref="BB235:BC235"/>
    <mergeCell ref="AI236:AI237"/>
    <mergeCell ref="D887:D888"/>
    <mergeCell ref="A396:F396"/>
    <mergeCell ref="B400:D400"/>
    <mergeCell ref="C375:E375"/>
    <mergeCell ref="BE235:BE237"/>
    <mergeCell ref="BA236:BA237"/>
    <mergeCell ref="BB236:BB237"/>
    <mergeCell ref="BC236:BC237"/>
    <mergeCell ref="AJ235:AK235"/>
    <mergeCell ref="AL235:AM235"/>
    <mergeCell ref="AN235:AO235"/>
    <mergeCell ref="AP235:AQ235"/>
    <mergeCell ref="AR235:AS235"/>
    <mergeCell ref="AT235:AU235"/>
    <mergeCell ref="AU236:AU237"/>
    <mergeCell ref="AV236:AV237"/>
    <mergeCell ref="AW236:AW237"/>
    <mergeCell ref="AX236:AX237"/>
    <mergeCell ref="AY236:AY237"/>
    <mergeCell ref="AZ236:AZ237"/>
    <mergeCell ref="AO236:AO237"/>
    <mergeCell ref="AP236:AP237"/>
    <mergeCell ref="AQ236:AQ237"/>
    <mergeCell ref="AR236:AR237"/>
    <mergeCell ref="AS236:AS237"/>
    <mergeCell ref="AT236:AT237"/>
    <mergeCell ref="AJ236:AJ237"/>
    <mergeCell ref="AK236:AK237"/>
    <mergeCell ref="AL236:AL237"/>
    <mergeCell ref="AM236:AM237"/>
    <mergeCell ref="AN236:AN237"/>
    <mergeCell ref="B279:B284"/>
    <mergeCell ref="C279:C284"/>
    <mergeCell ref="B285:B287"/>
    <mergeCell ref="C285:C287"/>
    <mergeCell ref="C255:C256"/>
    <mergeCell ref="B257:B260"/>
    <mergeCell ref="C257:C260"/>
    <mergeCell ref="B261:B265"/>
    <mergeCell ref="C261:C265"/>
    <mergeCell ref="B266:B270"/>
    <mergeCell ref="C266:C270"/>
    <mergeCell ref="G236:G237"/>
    <mergeCell ref="H236:H237"/>
    <mergeCell ref="I236:I237"/>
    <mergeCell ref="AF236:AF237"/>
    <mergeCell ref="A207:A226"/>
    <mergeCell ref="BD235:BD237"/>
    <mergeCell ref="AG236:AG237"/>
    <mergeCell ref="AH236:AH237"/>
    <mergeCell ref="A238:A299"/>
    <mergeCell ref="B238:B239"/>
    <mergeCell ref="C238:C239"/>
    <mergeCell ref="B240:B245"/>
    <mergeCell ref="C240:C245"/>
    <mergeCell ref="B246:B249"/>
    <mergeCell ref="C246:C249"/>
    <mergeCell ref="B250:B254"/>
    <mergeCell ref="C250:C254"/>
    <mergeCell ref="B255:B256"/>
    <mergeCell ref="C288:C292"/>
    <mergeCell ref="F304:F307"/>
    <mergeCell ref="G304:I304"/>
    <mergeCell ref="J304:U304"/>
    <mergeCell ref="G305:I305"/>
    <mergeCell ref="J305:U305"/>
    <mergeCell ref="G306:G307"/>
    <mergeCell ref="H306:H307"/>
    <mergeCell ref="I306:I307"/>
    <mergeCell ref="B299:F299"/>
    <mergeCell ref="B302:H302"/>
    <mergeCell ref="C303:H303"/>
    <mergeCell ref="A304:A307"/>
    <mergeCell ref="B304:B307"/>
    <mergeCell ref="C304:C307"/>
    <mergeCell ref="D304:D307"/>
    <mergeCell ref="E304:E307"/>
    <mergeCell ref="B293:B294"/>
    <mergeCell ref="C293:C294"/>
    <mergeCell ref="B295:B298"/>
    <mergeCell ref="B271:B278"/>
    <mergeCell ref="C271:C278"/>
    <mergeCell ref="A308:A332"/>
    <mergeCell ref="B308:B309"/>
    <mergeCell ref="C308:C309"/>
    <mergeCell ref="B310:B314"/>
    <mergeCell ref="C310:E310"/>
    <mergeCell ref="C311:C312"/>
    <mergeCell ref="C313:C314"/>
    <mergeCell ref="B315:B316"/>
    <mergeCell ref="C315:C316"/>
    <mergeCell ref="B317:B318"/>
    <mergeCell ref="J339:U339"/>
    <mergeCell ref="G340:I340"/>
    <mergeCell ref="J340:U340"/>
    <mergeCell ref="C320:C321"/>
    <mergeCell ref="C322:C323"/>
    <mergeCell ref="C295:C298"/>
    <mergeCell ref="G341:G342"/>
    <mergeCell ref="H341:H342"/>
    <mergeCell ref="I341:I342"/>
    <mergeCell ref="C338:H338"/>
    <mergeCell ref="A339:A342"/>
    <mergeCell ref="B339:B342"/>
    <mergeCell ref="C339:C342"/>
    <mergeCell ref="D339:D342"/>
    <mergeCell ref="E339:E342"/>
    <mergeCell ref="F339:F342"/>
    <mergeCell ref="G339:I339"/>
    <mergeCell ref="B329:B330"/>
    <mergeCell ref="C329:C330"/>
    <mergeCell ref="B331:B332"/>
    <mergeCell ref="C331:C332"/>
    <mergeCell ref="A333:F333"/>
    <mergeCell ref="B337:H337"/>
    <mergeCell ref="J361:U361"/>
    <mergeCell ref="G362:I362"/>
    <mergeCell ref="J362:U362"/>
    <mergeCell ref="G363:G364"/>
    <mergeCell ref="H363:H364"/>
    <mergeCell ref="I363:I364"/>
    <mergeCell ref="A354:F354"/>
    <mergeCell ref="B359:H359"/>
    <mergeCell ref="C360:H360"/>
    <mergeCell ref="A361:A364"/>
    <mergeCell ref="B361:B364"/>
    <mergeCell ref="C361:C364"/>
    <mergeCell ref="D361:D364"/>
    <mergeCell ref="E361:E364"/>
    <mergeCell ref="F361:F364"/>
    <mergeCell ref="G361:I361"/>
    <mergeCell ref="A343:A353"/>
    <mergeCell ref="B343:B351"/>
    <mergeCell ref="C343:E343"/>
    <mergeCell ref="C344:C345"/>
    <mergeCell ref="C346:C351"/>
    <mergeCell ref="B352:B353"/>
    <mergeCell ref="C352:C353"/>
    <mergeCell ref="C376:C377"/>
    <mergeCell ref="C378:C379"/>
    <mergeCell ref="B380:B383"/>
    <mergeCell ref="C380:C383"/>
    <mergeCell ref="B384:B390"/>
    <mergeCell ref="C384:E384"/>
    <mergeCell ref="C385:C386"/>
    <mergeCell ref="C387:C388"/>
    <mergeCell ref="C389:C390"/>
    <mergeCell ref="A365:A395"/>
    <mergeCell ref="B365:B369"/>
    <mergeCell ref="C365:E365"/>
    <mergeCell ref="C366:C367"/>
    <mergeCell ref="C368:C369"/>
    <mergeCell ref="B370:B374"/>
    <mergeCell ref="C370:E370"/>
    <mergeCell ref="C371:C372"/>
    <mergeCell ref="C373:C374"/>
    <mergeCell ref="B375:B379"/>
    <mergeCell ref="B391:B395"/>
    <mergeCell ref="C391:E391"/>
    <mergeCell ref="C392:C393"/>
    <mergeCell ref="C394:C395"/>
    <mergeCell ref="J403:U403"/>
    <mergeCell ref="AC403:AC406"/>
    <mergeCell ref="AE403:AE406"/>
    <mergeCell ref="AF403:BB403"/>
    <mergeCell ref="G404:I404"/>
    <mergeCell ref="J404:U404"/>
    <mergeCell ref="AF404:AG404"/>
    <mergeCell ref="AH404:AI404"/>
    <mergeCell ref="AJ404:AK404"/>
    <mergeCell ref="AL404:AM404"/>
    <mergeCell ref="B401:H401"/>
    <mergeCell ref="C402:H402"/>
    <mergeCell ref="A403:A406"/>
    <mergeCell ref="B403:B406"/>
    <mergeCell ref="C403:C406"/>
    <mergeCell ref="D403:D406"/>
    <mergeCell ref="E403:E406"/>
    <mergeCell ref="F403:F406"/>
    <mergeCell ref="G403:I403"/>
    <mergeCell ref="AR405:AR406"/>
    <mergeCell ref="AS405:AS406"/>
    <mergeCell ref="AT405:AT406"/>
    <mergeCell ref="AI405:AI406"/>
    <mergeCell ref="AJ405:AJ406"/>
    <mergeCell ref="AK405:AK406"/>
    <mergeCell ref="AL405:AL406"/>
    <mergeCell ref="AM405:AM406"/>
    <mergeCell ref="AN405:AN406"/>
    <mergeCell ref="AZ404:BA404"/>
    <mergeCell ref="BB404:BC404"/>
    <mergeCell ref="AU405:AU406"/>
    <mergeCell ref="AV405:AV406"/>
    <mergeCell ref="AW405:AW406"/>
    <mergeCell ref="AX405:AX406"/>
    <mergeCell ref="AY405:AY406"/>
    <mergeCell ref="AZ405:AZ406"/>
    <mergeCell ref="AO405:AO406"/>
    <mergeCell ref="AP405:AP406"/>
    <mergeCell ref="AQ405:AQ406"/>
    <mergeCell ref="A427:E427"/>
    <mergeCell ref="BD404:BD406"/>
    <mergeCell ref="BE404:BE406"/>
    <mergeCell ref="G405:G406"/>
    <mergeCell ref="H405:H406"/>
    <mergeCell ref="I405:I406"/>
    <mergeCell ref="AF405:AF406"/>
    <mergeCell ref="AG405:AG406"/>
    <mergeCell ref="AH405:AH406"/>
    <mergeCell ref="AN404:AO404"/>
    <mergeCell ref="AP404:AQ404"/>
    <mergeCell ref="AR404:AS404"/>
    <mergeCell ref="AT404:AU404"/>
    <mergeCell ref="AV404:AW404"/>
    <mergeCell ref="AX404:AY404"/>
    <mergeCell ref="B421:B422"/>
    <mergeCell ref="C421:C422"/>
    <mergeCell ref="BA405:BA406"/>
    <mergeCell ref="BB405:BB406"/>
    <mergeCell ref="BC405:BC406"/>
    <mergeCell ref="F435:F438"/>
    <mergeCell ref="B423:B424"/>
    <mergeCell ref="C423:C424"/>
    <mergeCell ref="B425:B426"/>
    <mergeCell ref="C425:C426"/>
    <mergeCell ref="C413:C414"/>
    <mergeCell ref="D413:E413"/>
    <mergeCell ref="C415:C416"/>
    <mergeCell ref="D415:E415"/>
    <mergeCell ref="C417:C418"/>
    <mergeCell ref="C419:C420"/>
    <mergeCell ref="A407:A426"/>
    <mergeCell ref="B407:B411"/>
    <mergeCell ref="C407:E407"/>
    <mergeCell ref="C408:C409"/>
    <mergeCell ref="C410:C411"/>
    <mergeCell ref="B412:B420"/>
    <mergeCell ref="C412:E412"/>
    <mergeCell ref="C434:H434"/>
    <mergeCell ref="A435:A438"/>
    <mergeCell ref="B435:B438"/>
    <mergeCell ref="C435:C438"/>
    <mergeCell ref="D435:D438"/>
    <mergeCell ref="E435:E438"/>
    <mergeCell ref="G435:I435"/>
    <mergeCell ref="J435:U435"/>
    <mergeCell ref="Z435:AA435"/>
    <mergeCell ref="AC435:AC438"/>
    <mergeCell ref="AE435:AE438"/>
    <mergeCell ref="AF435:BB435"/>
    <mergeCell ref="G436:I436"/>
    <mergeCell ref="J436:U436"/>
    <mergeCell ref="Z436:Z438"/>
    <mergeCell ref="AF436:AG436"/>
    <mergeCell ref="AR437:AR438"/>
    <mergeCell ref="AS437:AS438"/>
    <mergeCell ref="AT437:AT438"/>
    <mergeCell ref="AU437:AU438"/>
    <mergeCell ref="AV437:AV438"/>
    <mergeCell ref="AW437:AW438"/>
    <mergeCell ref="AL437:AL438"/>
    <mergeCell ref="AM437:AM438"/>
    <mergeCell ref="AN437:AN438"/>
    <mergeCell ref="AO437:AO438"/>
    <mergeCell ref="AP437:AP438"/>
    <mergeCell ref="AQ437:AQ438"/>
    <mergeCell ref="BE436:BE438"/>
    <mergeCell ref="G437:G438"/>
    <mergeCell ref="H437:H438"/>
    <mergeCell ref="I437:I438"/>
    <mergeCell ref="AF437:AF438"/>
    <mergeCell ref="AG437:AG438"/>
    <mergeCell ref="AH437:AH438"/>
    <mergeCell ref="AI437:AI438"/>
    <mergeCell ref="AJ437:AJ438"/>
    <mergeCell ref="AK437:AK438"/>
    <mergeCell ref="AT436:AU436"/>
    <mergeCell ref="AV436:AW436"/>
    <mergeCell ref="AX436:AY436"/>
    <mergeCell ref="AZ436:BA436"/>
    <mergeCell ref="BB436:BC436"/>
    <mergeCell ref="BD436:BD438"/>
    <mergeCell ref="AX437:AX438"/>
    <mergeCell ref="AY437:AY438"/>
    <mergeCell ref="AZ437:AZ438"/>
    <mergeCell ref="BA437:BA438"/>
    <mergeCell ref="AH436:AI436"/>
    <mergeCell ref="AJ436:AK436"/>
    <mergeCell ref="AL436:AM436"/>
    <mergeCell ref="AN436:AO436"/>
    <mergeCell ref="AP436:AQ436"/>
    <mergeCell ref="AR436:AS436"/>
    <mergeCell ref="BB437:BB438"/>
    <mergeCell ref="BC437:BC438"/>
    <mergeCell ref="J456:U456"/>
    <mergeCell ref="V456:Y456"/>
    <mergeCell ref="AC456:AC459"/>
    <mergeCell ref="AE456:AE459"/>
    <mergeCell ref="AF456:BB456"/>
    <mergeCell ref="G457:I457"/>
    <mergeCell ref="J457:U457"/>
    <mergeCell ref="V457:V459"/>
    <mergeCell ref="Y457:Y459"/>
    <mergeCell ref="A451:E451"/>
    <mergeCell ref="B454:H454"/>
    <mergeCell ref="C455:H455"/>
    <mergeCell ref="A456:A459"/>
    <mergeCell ref="B456:B459"/>
    <mergeCell ref="C456:C459"/>
    <mergeCell ref="D456:D459"/>
    <mergeCell ref="E456:E459"/>
    <mergeCell ref="F456:F459"/>
    <mergeCell ref="G456:I456"/>
    <mergeCell ref="AI458:AI459"/>
    <mergeCell ref="AJ458:AJ459"/>
    <mergeCell ref="AK458:AK459"/>
    <mergeCell ref="AL458:AL459"/>
    <mergeCell ref="AM458:AM459"/>
    <mergeCell ref="AN458:AN459"/>
    <mergeCell ref="AY458:AY459"/>
    <mergeCell ref="AZ458:AZ459"/>
    <mergeCell ref="AO458:AO459"/>
    <mergeCell ref="AP458:AP459"/>
    <mergeCell ref="AQ458:AQ459"/>
    <mergeCell ref="AR458:AR459"/>
    <mergeCell ref="CI457:CI459"/>
    <mergeCell ref="CJ457:CJ459"/>
    <mergeCell ref="G458:G459"/>
    <mergeCell ref="H458:H459"/>
    <mergeCell ref="I458:I459"/>
    <mergeCell ref="AF458:AF459"/>
    <mergeCell ref="AG458:AG459"/>
    <mergeCell ref="AH458:AH459"/>
    <mergeCell ref="AR457:AS457"/>
    <mergeCell ref="AT457:AU457"/>
    <mergeCell ref="AV457:AW457"/>
    <mergeCell ref="AX457:AY457"/>
    <mergeCell ref="AZ457:BA457"/>
    <mergeCell ref="BB457:BC457"/>
    <mergeCell ref="AF457:AG457"/>
    <mergeCell ref="AH457:AI457"/>
    <mergeCell ref="AJ457:AK457"/>
    <mergeCell ref="AL457:AM457"/>
    <mergeCell ref="AN457:AO457"/>
    <mergeCell ref="AP457:AQ457"/>
    <mergeCell ref="BA458:BA459"/>
    <mergeCell ref="BB458:BB459"/>
    <mergeCell ref="BC458:BC459"/>
    <mergeCell ref="BN458:BN459"/>
    <mergeCell ref="BO458:BO459"/>
    <mergeCell ref="BP458:BP459"/>
    <mergeCell ref="AU458:AU459"/>
    <mergeCell ref="AV458:AV459"/>
    <mergeCell ref="AW458:AW459"/>
    <mergeCell ref="AX458:AX459"/>
    <mergeCell ref="AS458:AS459"/>
    <mergeCell ref="AT458:AT459"/>
    <mergeCell ref="CC458:CC459"/>
    <mergeCell ref="CD458:CD459"/>
    <mergeCell ref="CE458:CE459"/>
    <mergeCell ref="CF458:CF459"/>
    <mergeCell ref="CG458:CG459"/>
    <mergeCell ref="CH458:CH459"/>
    <mergeCell ref="BW458:BW459"/>
    <mergeCell ref="BX458:BX459"/>
    <mergeCell ref="BY458:BY459"/>
    <mergeCell ref="BZ458:BZ459"/>
    <mergeCell ref="CA458:CA459"/>
    <mergeCell ref="CB458:CB459"/>
    <mergeCell ref="BQ458:BQ459"/>
    <mergeCell ref="BR458:BR459"/>
    <mergeCell ref="BS458:BS459"/>
    <mergeCell ref="BT458:BT459"/>
    <mergeCell ref="BU458:BU459"/>
    <mergeCell ref="BV458:BV459"/>
    <mergeCell ref="BD457:BD459"/>
    <mergeCell ref="BE457:BE459"/>
    <mergeCell ref="BS463:BS464"/>
    <mergeCell ref="A465:E465"/>
    <mergeCell ref="B471:D471"/>
    <mergeCell ref="B472:H472"/>
    <mergeCell ref="C473:H473"/>
    <mergeCell ref="A474:A477"/>
    <mergeCell ref="B474:B477"/>
    <mergeCell ref="C474:C477"/>
    <mergeCell ref="D474:D477"/>
    <mergeCell ref="E474:E477"/>
    <mergeCell ref="BP461:BP462"/>
    <mergeCell ref="BQ461:BQ462"/>
    <mergeCell ref="BR461:BR462"/>
    <mergeCell ref="BS461:BS462"/>
    <mergeCell ref="C463:C464"/>
    <mergeCell ref="BN463:BN464"/>
    <mergeCell ref="BO463:BO464"/>
    <mergeCell ref="BP463:BP464"/>
    <mergeCell ref="BQ463:BQ464"/>
    <mergeCell ref="BR463:BR464"/>
    <mergeCell ref="B460:B464"/>
    <mergeCell ref="C460:E460"/>
    <mergeCell ref="A461:A464"/>
    <mergeCell ref="C461:C462"/>
    <mergeCell ref="BN461:BN462"/>
    <mergeCell ref="BO461:BO462"/>
    <mergeCell ref="AV475:AW475"/>
    <mergeCell ref="AX475:AY475"/>
    <mergeCell ref="AZ475:BA475"/>
    <mergeCell ref="BB475:BC475"/>
    <mergeCell ref="BD475:BD477"/>
    <mergeCell ref="BE475:BE477"/>
    <mergeCell ref="BA476:BA477"/>
    <mergeCell ref="BB476:BB477"/>
    <mergeCell ref="BC476:BC477"/>
    <mergeCell ref="AJ475:AK475"/>
    <mergeCell ref="AL475:AM475"/>
    <mergeCell ref="AN475:AO475"/>
    <mergeCell ref="AP475:AQ475"/>
    <mergeCell ref="AR475:AS475"/>
    <mergeCell ref="AT475:AU475"/>
    <mergeCell ref="F474:F477"/>
    <mergeCell ref="G474:I474"/>
    <mergeCell ref="J474:U474"/>
    <mergeCell ref="AC474:AC477"/>
    <mergeCell ref="AE474:AE477"/>
    <mergeCell ref="AF474:BB474"/>
    <mergeCell ref="G475:I475"/>
    <mergeCell ref="J475:U475"/>
    <mergeCell ref="AF475:AG475"/>
    <mergeCell ref="AH475:AI475"/>
    <mergeCell ref="AV476:AV477"/>
    <mergeCell ref="AW476:AW477"/>
    <mergeCell ref="AX476:AX477"/>
    <mergeCell ref="AY476:AY477"/>
    <mergeCell ref="AZ476:AZ477"/>
    <mergeCell ref="AO476:AO477"/>
    <mergeCell ref="AP476:AP477"/>
    <mergeCell ref="AQ476:AQ477"/>
    <mergeCell ref="AR476:AR477"/>
    <mergeCell ref="AS476:AS477"/>
    <mergeCell ref="AT476:AT477"/>
    <mergeCell ref="AI476:AI477"/>
    <mergeCell ref="AJ476:AJ477"/>
    <mergeCell ref="AU476:AU477"/>
    <mergeCell ref="G476:G477"/>
    <mergeCell ref="H476:H477"/>
    <mergeCell ref="I476:I477"/>
    <mergeCell ref="AF476:AF477"/>
    <mergeCell ref="AG476:AG477"/>
    <mergeCell ref="AH476:AH477"/>
    <mergeCell ref="C509:C510"/>
    <mergeCell ref="D509:E509"/>
    <mergeCell ref="A513:A514"/>
    <mergeCell ref="B513:B515"/>
    <mergeCell ref="C513:C515"/>
    <mergeCell ref="D513:E513"/>
    <mergeCell ref="A497:A508"/>
    <mergeCell ref="C497:C498"/>
    <mergeCell ref="D497:E497"/>
    <mergeCell ref="B503:B506"/>
    <mergeCell ref="C503:C506"/>
    <mergeCell ref="D503:E503"/>
    <mergeCell ref="B507:B508"/>
    <mergeCell ref="C507:C508"/>
    <mergeCell ref="D507:E507"/>
    <mergeCell ref="AK476:AK477"/>
    <mergeCell ref="AL476:AL477"/>
    <mergeCell ref="AM476:AM477"/>
    <mergeCell ref="AN476:AN477"/>
    <mergeCell ref="A493:A494"/>
    <mergeCell ref="B493:B494"/>
    <mergeCell ref="C493:C494"/>
    <mergeCell ref="B497:B500"/>
    <mergeCell ref="G545:I545"/>
    <mergeCell ref="G546:I546"/>
    <mergeCell ref="G547:G548"/>
    <mergeCell ref="H547:H548"/>
    <mergeCell ref="I547:I548"/>
    <mergeCell ref="A550:E550"/>
    <mergeCell ref="D521:E521"/>
    <mergeCell ref="A536:E536"/>
    <mergeCell ref="B542:D542"/>
    <mergeCell ref="B543:H543"/>
    <mergeCell ref="C544:H544"/>
    <mergeCell ref="A545:A548"/>
    <mergeCell ref="B545:B548"/>
    <mergeCell ref="C545:C548"/>
    <mergeCell ref="D545:D548"/>
    <mergeCell ref="E545:E548"/>
    <mergeCell ref="A516:A517"/>
    <mergeCell ref="B516:B517"/>
    <mergeCell ref="C516:C517"/>
    <mergeCell ref="D516:E516"/>
    <mergeCell ref="B518:B522"/>
    <mergeCell ref="C518:E518"/>
    <mergeCell ref="C519:C520"/>
    <mergeCell ref="D519:E519"/>
    <mergeCell ref="C521:C522"/>
    <mergeCell ref="A518:A522"/>
    <mergeCell ref="G559:G560"/>
    <mergeCell ref="H559:H560"/>
    <mergeCell ref="AF598:AV598"/>
    <mergeCell ref="AF599:AV599"/>
    <mergeCell ref="AF600:AF601"/>
    <mergeCell ref="AH600:AH601"/>
    <mergeCell ref="AJ600:AJ601"/>
    <mergeCell ref="AL600:AL601"/>
    <mergeCell ref="AN600:AN601"/>
    <mergeCell ref="AP600:AP601"/>
    <mergeCell ref="B554:D554"/>
    <mergeCell ref="B555:H555"/>
    <mergeCell ref="C556:H556"/>
    <mergeCell ref="A557:A558"/>
    <mergeCell ref="B557:B558"/>
    <mergeCell ref="C557:C558"/>
    <mergeCell ref="D557:D558"/>
    <mergeCell ref="E557:E558"/>
    <mergeCell ref="G557:H557"/>
    <mergeCell ref="G558:H558"/>
    <mergeCell ref="G606:I606"/>
    <mergeCell ref="G607:I607"/>
    <mergeCell ref="G608:G609"/>
    <mergeCell ref="H608:H609"/>
    <mergeCell ref="I608:I609"/>
    <mergeCell ref="A610:A672"/>
    <mergeCell ref="B610:B672"/>
    <mergeCell ref="C610:C672"/>
    <mergeCell ref="D610:E610"/>
    <mergeCell ref="AR600:AR601"/>
    <mergeCell ref="AT600:AT601"/>
    <mergeCell ref="AV600:AV601"/>
    <mergeCell ref="B604:H604"/>
    <mergeCell ref="C605:H605"/>
    <mergeCell ref="A606:A609"/>
    <mergeCell ref="B606:B609"/>
    <mergeCell ref="C606:C609"/>
    <mergeCell ref="D606:D609"/>
    <mergeCell ref="E606:E609"/>
    <mergeCell ref="G681:I681"/>
    <mergeCell ref="G682:G683"/>
    <mergeCell ref="H682:H683"/>
    <mergeCell ref="I682:I683"/>
    <mergeCell ref="A684:A689"/>
    <mergeCell ref="B684:B689"/>
    <mergeCell ref="C684:C689"/>
    <mergeCell ref="D684:E684"/>
    <mergeCell ref="D686:E686"/>
    <mergeCell ref="A673:E673"/>
    <mergeCell ref="B677:D677"/>
    <mergeCell ref="B678:H678"/>
    <mergeCell ref="C679:H679"/>
    <mergeCell ref="A680:A683"/>
    <mergeCell ref="B680:B683"/>
    <mergeCell ref="C680:C683"/>
    <mergeCell ref="D680:D683"/>
    <mergeCell ref="E680:E683"/>
    <mergeCell ref="G680:I680"/>
    <mergeCell ref="G698:I698"/>
    <mergeCell ref="G699:G700"/>
    <mergeCell ref="H699:H700"/>
    <mergeCell ref="I699:I700"/>
    <mergeCell ref="A701:A709"/>
    <mergeCell ref="B701:B709"/>
    <mergeCell ref="C701:C709"/>
    <mergeCell ref="D701:E701"/>
    <mergeCell ref="A690:E690"/>
    <mergeCell ref="B694:D694"/>
    <mergeCell ref="B695:H695"/>
    <mergeCell ref="C696:H696"/>
    <mergeCell ref="A697:A700"/>
    <mergeCell ref="B697:B700"/>
    <mergeCell ref="C697:C700"/>
    <mergeCell ref="D697:D700"/>
    <mergeCell ref="E697:E700"/>
    <mergeCell ref="G697:I697"/>
    <mergeCell ref="G723:G724"/>
    <mergeCell ref="H723:H724"/>
    <mergeCell ref="I723:I724"/>
    <mergeCell ref="A725:A733"/>
    <mergeCell ref="B725:B733"/>
    <mergeCell ref="C730:C733"/>
    <mergeCell ref="D730:E730"/>
    <mergeCell ref="A710:E710"/>
    <mergeCell ref="B719:H719"/>
    <mergeCell ref="C720:H720"/>
    <mergeCell ref="A721:A724"/>
    <mergeCell ref="B721:B724"/>
    <mergeCell ref="C721:C724"/>
    <mergeCell ref="D721:D724"/>
    <mergeCell ref="E721:E724"/>
    <mergeCell ref="G721:I721"/>
    <mergeCell ref="G722:I722"/>
    <mergeCell ref="G740:I740"/>
    <mergeCell ref="G741:G742"/>
    <mergeCell ref="H741:H742"/>
    <mergeCell ref="I741:I742"/>
    <mergeCell ref="A743:A753"/>
    <mergeCell ref="B743:B753"/>
    <mergeCell ref="C743:C753"/>
    <mergeCell ref="D743:E743"/>
    <mergeCell ref="A734:E734"/>
    <mergeCell ref="B736:D736"/>
    <mergeCell ref="B737:H737"/>
    <mergeCell ref="C738:H738"/>
    <mergeCell ref="A739:A742"/>
    <mergeCell ref="B739:B742"/>
    <mergeCell ref="C739:C742"/>
    <mergeCell ref="D739:D742"/>
    <mergeCell ref="E739:E742"/>
    <mergeCell ref="G739:I739"/>
    <mergeCell ref="G764:G765"/>
    <mergeCell ref="H764:H765"/>
    <mergeCell ref="I764:I765"/>
    <mergeCell ref="A766:A767"/>
    <mergeCell ref="B766:B767"/>
    <mergeCell ref="C766:C767"/>
    <mergeCell ref="D766:E766"/>
    <mergeCell ref="A754:E754"/>
    <mergeCell ref="B760:H760"/>
    <mergeCell ref="C761:H761"/>
    <mergeCell ref="A762:A765"/>
    <mergeCell ref="B762:B765"/>
    <mergeCell ref="C762:C765"/>
    <mergeCell ref="D762:D765"/>
    <mergeCell ref="E762:E765"/>
    <mergeCell ref="G762:I762"/>
    <mergeCell ref="G763:I763"/>
    <mergeCell ref="G776:G777"/>
    <mergeCell ref="H776:H777"/>
    <mergeCell ref="I776:I777"/>
    <mergeCell ref="A778:A783"/>
    <mergeCell ref="B778:B783"/>
    <mergeCell ref="C778:C783"/>
    <mergeCell ref="D778:E778"/>
    <mergeCell ref="A768:E768"/>
    <mergeCell ref="B772:H772"/>
    <mergeCell ref="C773:H773"/>
    <mergeCell ref="A774:A777"/>
    <mergeCell ref="B774:B777"/>
    <mergeCell ref="C774:C777"/>
    <mergeCell ref="D774:D777"/>
    <mergeCell ref="E774:E777"/>
    <mergeCell ref="G774:I774"/>
    <mergeCell ref="G775:I775"/>
    <mergeCell ref="G791:I791"/>
    <mergeCell ref="G792:G793"/>
    <mergeCell ref="H792:H793"/>
    <mergeCell ref="I792:I793"/>
    <mergeCell ref="A794:A806"/>
    <mergeCell ref="B794:B806"/>
    <mergeCell ref="C794:C806"/>
    <mergeCell ref="D794:E794"/>
    <mergeCell ref="A784:E784"/>
    <mergeCell ref="B787:D787"/>
    <mergeCell ref="B788:H788"/>
    <mergeCell ref="C789:H789"/>
    <mergeCell ref="A790:A793"/>
    <mergeCell ref="B790:B793"/>
    <mergeCell ref="C790:C793"/>
    <mergeCell ref="D790:D793"/>
    <mergeCell ref="E790:E793"/>
    <mergeCell ref="G790:I790"/>
    <mergeCell ref="G826:H826"/>
    <mergeCell ref="A827:E827"/>
    <mergeCell ref="A828:E828"/>
    <mergeCell ref="G815:I815"/>
    <mergeCell ref="G816:G817"/>
    <mergeCell ref="H816:H817"/>
    <mergeCell ref="I816:I817"/>
    <mergeCell ref="A818:A822"/>
    <mergeCell ref="B818:B822"/>
    <mergeCell ref="C818:C822"/>
    <mergeCell ref="D818:E818"/>
    <mergeCell ref="A807:E807"/>
    <mergeCell ref="B811:D811"/>
    <mergeCell ref="B812:H812"/>
    <mergeCell ref="C813:H813"/>
    <mergeCell ref="A814:A817"/>
    <mergeCell ref="B814:B817"/>
    <mergeCell ref="C814:C817"/>
    <mergeCell ref="D814:D817"/>
    <mergeCell ref="E814:E817"/>
    <mergeCell ref="G814:I814"/>
    <mergeCell ref="C876:D876"/>
    <mergeCell ref="C877:D877"/>
    <mergeCell ref="C869:D869"/>
    <mergeCell ref="C870:D870"/>
    <mergeCell ref="C871:D871"/>
    <mergeCell ref="C874:D874"/>
    <mergeCell ref="C875:D875"/>
    <mergeCell ref="B288:B292"/>
    <mergeCell ref="C863:D863"/>
    <mergeCell ref="C864:D864"/>
    <mergeCell ref="C865:D865"/>
    <mergeCell ref="C866:D866"/>
    <mergeCell ref="C867:D867"/>
    <mergeCell ref="C868:D868"/>
    <mergeCell ref="A823:E823"/>
    <mergeCell ref="A825:E825"/>
    <mergeCell ref="B826:E826"/>
    <mergeCell ref="D493:E493"/>
    <mergeCell ref="A495:A496"/>
    <mergeCell ref="B495:B496"/>
    <mergeCell ref="C495:C496"/>
    <mergeCell ref="D495:E495"/>
    <mergeCell ref="A478:A492"/>
    <mergeCell ref="B478:B486"/>
    <mergeCell ref="C478:C486"/>
    <mergeCell ref="D478:E478"/>
    <mergeCell ref="B487:B492"/>
    <mergeCell ref="C487:E487"/>
    <mergeCell ref="C441:C442"/>
    <mergeCell ref="C439:C440"/>
    <mergeCell ref="B432:D432"/>
    <mergeCell ref="B433:H433"/>
    <mergeCell ref="B439:B446"/>
    <mergeCell ref="C488:C490"/>
    <mergeCell ref="A523:A535"/>
    <mergeCell ref="B523:B525"/>
    <mergeCell ref="C523:C525"/>
    <mergeCell ref="B526:B535"/>
    <mergeCell ref="C526:C535"/>
    <mergeCell ref="C443:C444"/>
    <mergeCell ref="D501:E501"/>
    <mergeCell ref="C501:C502"/>
    <mergeCell ref="B501:B502"/>
    <mergeCell ref="A509:A512"/>
    <mergeCell ref="B509:B512"/>
    <mergeCell ref="C511:C512"/>
    <mergeCell ref="D511:E511"/>
    <mergeCell ref="C491:C492"/>
    <mergeCell ref="A445:A448"/>
    <mergeCell ref="C445:C446"/>
    <mergeCell ref="B447:B448"/>
    <mergeCell ref="C447:C448"/>
    <mergeCell ref="C499:C500"/>
    <mergeCell ref="D499:E499"/>
    <mergeCell ref="B449:B450"/>
    <mergeCell ref="C449:C450"/>
  </mergeCells>
  <conditionalFormatting sqref="BC863:BC875 BE145:BE194 BE204:BE226 BE475:BE535">
    <cfRule type="cellIs" dxfId="67" priority="9" operator="between">
      <formula>0.081</formula>
      <formula>0.169</formula>
    </cfRule>
    <cfRule type="cellIs" dxfId="66" priority="10" operator="greaterThan">
      <formula>0.17</formula>
    </cfRule>
    <cfRule type="cellIs" dxfId="65" priority="11" operator="lessThan">
      <formula>0.08</formula>
    </cfRule>
    <cfRule type="cellIs" dxfId="64" priority="12" operator="greaterThan">
      <formula>0.17</formula>
    </cfRule>
  </conditionalFormatting>
  <conditionalFormatting sqref="BE14:BE66">
    <cfRule type="cellIs" dxfId="63" priority="5" operator="between">
      <formula>0.081</formula>
      <formula>0.169</formula>
    </cfRule>
    <cfRule type="cellIs" dxfId="62" priority="6" operator="greaterThan">
      <formula>0.17</formula>
    </cfRule>
    <cfRule type="cellIs" dxfId="61" priority="7" operator="lessThan">
      <formula>0.08</formula>
    </cfRule>
    <cfRule type="cellIs" dxfId="60" priority="8" operator="greaterThan">
      <formula>0.17</formula>
    </cfRule>
  </conditionalFormatting>
  <conditionalFormatting sqref="BE81:BE134 BE235:BE299 BE365:BE395 BE404:BE426 BE436:BE450">
    <cfRule type="cellIs" dxfId="59" priority="37" operator="between">
      <formula>0.081</formula>
      <formula>0.169</formula>
    </cfRule>
    <cfRule type="cellIs" dxfId="58" priority="38" operator="greaterThan">
      <formula>0.17</formula>
    </cfRule>
    <cfRule type="cellIs" dxfId="57" priority="39" operator="lessThan">
      <formula>0.08</formula>
    </cfRule>
    <cfRule type="cellIs" dxfId="56" priority="40" operator="greaterThan">
      <formula>0.17</formula>
    </cfRule>
  </conditionalFormatting>
  <conditionalFormatting sqref="BE308:BE332">
    <cfRule type="cellIs" dxfId="55" priority="25" operator="between">
      <formula>0.081</formula>
      <formula>0.169</formula>
    </cfRule>
    <cfRule type="cellIs" dxfId="54" priority="26" operator="greaterThan">
      <formula>0.17</formula>
    </cfRule>
    <cfRule type="cellIs" dxfId="53" priority="27" operator="lessThan">
      <formula>0.08</formula>
    </cfRule>
    <cfRule type="cellIs" dxfId="52" priority="28" operator="greaterThan">
      <formula>0.17</formula>
    </cfRule>
  </conditionalFormatting>
  <conditionalFormatting sqref="BE344:BE353">
    <cfRule type="cellIs" dxfId="51" priority="21" operator="between">
      <formula>0.081</formula>
      <formula>0.169</formula>
    </cfRule>
    <cfRule type="cellIs" dxfId="50" priority="22" operator="greaterThan">
      <formula>0.17</formula>
    </cfRule>
    <cfRule type="cellIs" dxfId="49" priority="23" operator="lessThan">
      <formula>0.08</formula>
    </cfRule>
    <cfRule type="cellIs" dxfId="48" priority="24" operator="greaterThan">
      <formula>0.17</formula>
    </cfRule>
  </conditionalFormatting>
  <conditionalFormatting sqref="BE457:BE464">
    <cfRule type="cellIs" dxfId="47" priority="17" operator="between">
      <formula>0.081</formula>
      <formula>0.169</formula>
    </cfRule>
    <cfRule type="cellIs" dxfId="46" priority="18" operator="greaterThan">
      <formula>0.17</formula>
    </cfRule>
    <cfRule type="cellIs" dxfId="45" priority="19" operator="lessThan">
      <formula>0.08</formula>
    </cfRule>
    <cfRule type="cellIs" dxfId="44" priority="20" operator="greaterThan">
      <formula>0.17</formula>
    </cfRule>
  </conditionalFormatting>
  <conditionalFormatting sqref="BE542:BE572">
    <cfRule type="cellIs" dxfId="43" priority="29" operator="between">
      <formula>0.081</formula>
      <formula>0.169</formula>
    </cfRule>
    <cfRule type="cellIs" dxfId="42" priority="30" operator="greaterThan">
      <formula>0.17</formula>
    </cfRule>
    <cfRule type="cellIs" dxfId="41" priority="31" operator="lessThan">
      <formula>0.08</formula>
    </cfRule>
    <cfRule type="cellIs" dxfId="40" priority="32" operator="greaterThan">
      <formula>0.17</formula>
    </cfRule>
  </conditionalFormatting>
  <conditionalFormatting sqref="BE577:BE587">
    <cfRule type="cellIs" dxfId="39" priority="33" operator="between">
      <formula>0.081</formula>
      <formula>0.169</formula>
    </cfRule>
    <cfRule type="cellIs" dxfId="38" priority="34" operator="greaterThan">
      <formula>0.17</formula>
    </cfRule>
    <cfRule type="cellIs" dxfId="37" priority="35" operator="lessThan">
      <formula>0.08</formula>
    </cfRule>
    <cfRule type="cellIs" dxfId="36" priority="36" operator="greaterThan">
      <formula>0.17</formula>
    </cfRule>
  </conditionalFormatting>
  <printOptions horizontalCentered="1" verticalCentered="1"/>
  <pageMargins left="0.55118110236220474" right="0.35433070866141736" top="0.59055118110236227" bottom="0.59055118110236227" header="0.51181102362204722" footer="0.51181102362204722"/>
  <pageSetup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2683D-113E-44C4-9204-9A1B88E40716}">
  <dimension ref="B4:D5"/>
  <sheetViews>
    <sheetView workbookViewId="0">
      <selection activeCell="B4" sqref="B4:D5"/>
    </sheetView>
  </sheetViews>
  <sheetFormatPr baseColWidth="10" defaultRowHeight="15" x14ac:dyDescent="0.25"/>
  <sheetData>
    <row r="4" spans="2:4" ht="102" x14ac:dyDescent="0.25">
      <c r="B4" s="657" t="s">
        <v>905</v>
      </c>
      <c r="C4" s="489" t="s">
        <v>439</v>
      </c>
      <c r="D4" s="412"/>
    </row>
    <row r="5" spans="2:4" ht="204" x14ac:dyDescent="0.25">
      <c r="B5" s="657"/>
      <c r="C5" s="434" t="s">
        <v>919</v>
      </c>
      <c r="D5" s="487" t="s">
        <v>455</v>
      </c>
    </row>
  </sheetData>
  <mergeCells count="1">
    <mergeCell ref="B4:B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EA0E-1BEE-4D99-AA14-C7BCF2874F3B}">
  <dimension ref="A1:CT842"/>
  <sheetViews>
    <sheetView topLeftCell="A453" zoomScale="75" zoomScaleNormal="75" workbookViewId="0">
      <selection activeCell="D478" sqref="D478"/>
    </sheetView>
  </sheetViews>
  <sheetFormatPr baseColWidth="10" defaultRowHeight="18.75" x14ac:dyDescent="0.3"/>
  <cols>
    <col min="1" max="1" width="21.5703125" style="5" customWidth="1"/>
    <col min="2" max="2" width="31.42578125" style="4" customWidth="1"/>
    <col min="3" max="3" width="34.28515625" style="6" customWidth="1"/>
    <col min="4" max="4" width="54.85546875" style="6" customWidth="1"/>
    <col min="5" max="5" width="23.5703125" style="5" customWidth="1"/>
    <col min="6" max="6" width="26.5703125" style="103" customWidth="1"/>
    <col min="7" max="9" width="12.7109375" style="99" hidden="1" customWidth="1"/>
    <col min="10" max="21" width="12.7109375" style="100" customWidth="1"/>
    <col min="22" max="23" width="7.28515625" style="44" customWidth="1"/>
    <col min="24" max="24" width="11.42578125" style="44"/>
    <col min="25" max="25" width="36.5703125" style="5" customWidth="1"/>
    <col min="26" max="26" width="11.42578125" style="5"/>
    <col min="27" max="27" width="11.42578125" style="44"/>
    <col min="28" max="28" width="17.42578125" style="44" customWidth="1"/>
    <col min="29" max="29" width="29.7109375" style="44" customWidth="1"/>
    <col min="30" max="30" width="28.7109375" style="193" customWidth="1"/>
    <col min="31" max="31" width="29.140625" style="44" customWidth="1"/>
    <col min="32" max="32" width="24" style="191" customWidth="1"/>
    <col min="33" max="33" width="23.140625" style="191" customWidth="1"/>
    <col min="34" max="34" width="25" style="191" customWidth="1"/>
    <col min="35" max="35" width="23.140625" style="191" customWidth="1"/>
    <col min="36" max="36" width="25.5703125" style="191" customWidth="1"/>
    <col min="37" max="37" width="23.42578125" style="191" customWidth="1"/>
    <col min="38" max="38" width="22.7109375" style="191" customWidth="1"/>
    <col min="39" max="39" width="25.28515625" style="191" customWidth="1"/>
    <col min="40" max="41" width="20.140625" style="191" customWidth="1"/>
    <col min="42" max="43" width="20" style="191" customWidth="1"/>
    <col min="44" max="45" width="19" style="191" customWidth="1"/>
    <col min="46" max="47" width="21.42578125" style="191" customWidth="1"/>
    <col min="48" max="49" width="25.7109375" style="191" customWidth="1"/>
    <col min="50" max="51" width="22.28515625" style="191" customWidth="1"/>
    <col min="52" max="55" width="19.42578125" style="191" customWidth="1"/>
    <col min="56" max="56" width="27.7109375" style="191" customWidth="1"/>
    <col min="57" max="57" width="12.7109375" style="191" customWidth="1"/>
    <col min="58" max="59" width="11.42578125" style="44"/>
    <col min="60" max="61" width="17" style="192" customWidth="1"/>
    <col min="62" max="62" width="12.42578125" style="170" customWidth="1"/>
    <col min="63" max="63" width="17.7109375" style="169" customWidth="1"/>
    <col min="64" max="64" width="18.5703125" style="169" customWidth="1"/>
    <col min="65" max="16384" width="11.42578125" style="44"/>
  </cols>
  <sheetData>
    <row r="1" spans="1:65" x14ac:dyDescent="0.3">
      <c r="A1" s="1"/>
      <c r="B1" s="3"/>
      <c r="C1" s="2"/>
      <c r="D1" s="2"/>
      <c r="E1" s="1"/>
      <c r="F1" s="97"/>
      <c r="G1" s="98"/>
      <c r="H1" s="98"/>
      <c r="AC1" s="189"/>
      <c r="AD1" s="190"/>
      <c r="AE1" s="189"/>
    </row>
    <row r="2" spans="1:65" x14ac:dyDescent="0.3">
      <c r="A2" s="665"/>
      <c r="B2" s="665"/>
      <c r="C2" s="665"/>
      <c r="D2" s="665"/>
      <c r="E2" s="665"/>
      <c r="F2" s="665"/>
      <c r="G2" s="665"/>
      <c r="H2" s="665"/>
      <c r="I2" s="101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AF2" s="194"/>
      <c r="AG2" s="194"/>
      <c r="AH2" s="195"/>
      <c r="AI2" s="195"/>
      <c r="AJ2" s="195"/>
      <c r="AK2" s="195"/>
      <c r="AL2" s="195"/>
      <c r="AM2" s="195"/>
      <c r="AN2" s="195"/>
      <c r="AO2" s="195"/>
      <c r="AP2" s="195"/>
      <c r="AQ2" s="195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95"/>
      <c r="BD2" s="195"/>
      <c r="BE2" s="195"/>
    </row>
    <row r="3" spans="1:65" ht="21" customHeight="1" x14ac:dyDescent="0.3">
      <c r="A3" s="7" t="s">
        <v>0</v>
      </c>
      <c r="B3" s="666" t="s">
        <v>769</v>
      </c>
      <c r="C3" s="666"/>
      <c r="D3" s="666"/>
    </row>
    <row r="4" spans="1:65" ht="21" customHeight="1" x14ac:dyDescent="0.3">
      <c r="A4" s="7" t="s">
        <v>1</v>
      </c>
      <c r="B4" s="666" t="s">
        <v>2</v>
      </c>
      <c r="C4" s="666"/>
      <c r="D4" s="666"/>
    </row>
    <row r="5" spans="1:65" ht="21" customHeight="1" x14ac:dyDescent="0.3">
      <c r="A5" s="7" t="s">
        <v>3</v>
      </c>
      <c r="B5" s="666" t="s">
        <v>4</v>
      </c>
      <c r="C5" s="666"/>
      <c r="D5" s="666"/>
    </row>
    <row r="6" spans="1:65" ht="21" customHeight="1" x14ac:dyDescent="0.3">
      <c r="A6" s="7" t="s">
        <v>5</v>
      </c>
      <c r="B6" s="666" t="s">
        <v>6</v>
      </c>
      <c r="C6" s="666"/>
      <c r="D6" s="666"/>
    </row>
    <row r="7" spans="1:65" ht="37.5" customHeight="1" x14ac:dyDescent="0.5">
      <c r="A7" s="7" t="s">
        <v>7</v>
      </c>
      <c r="B7" s="66" t="s">
        <v>430</v>
      </c>
      <c r="C7" s="52" t="s">
        <v>659</v>
      </c>
      <c r="D7" s="65"/>
    </row>
    <row r="8" spans="1:65" ht="21" customHeight="1" x14ac:dyDescent="0.35">
      <c r="A8" s="7" t="s">
        <v>8</v>
      </c>
      <c r="B8" s="666" t="s">
        <v>432</v>
      </c>
      <c r="C8" s="666"/>
      <c r="D8" s="666"/>
      <c r="E8" s="42"/>
      <c r="F8" s="104"/>
      <c r="AC8" s="196"/>
      <c r="AD8" s="197"/>
      <c r="AE8" s="196"/>
    </row>
    <row r="9" spans="1:65" x14ac:dyDescent="0.3">
      <c r="A9" s="6"/>
    </row>
    <row r="10" spans="1:65" ht="27.75" customHeight="1" x14ac:dyDescent="0.3">
      <c r="A10" s="8" t="s">
        <v>9</v>
      </c>
      <c r="B10" s="668" t="s">
        <v>10</v>
      </c>
      <c r="C10" s="668"/>
      <c r="D10" s="668"/>
      <c r="E10" s="668"/>
      <c r="F10" s="668"/>
      <c r="G10" s="668"/>
      <c r="H10" s="668"/>
      <c r="I10" s="105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AF10" s="194"/>
      <c r="AG10" s="194"/>
      <c r="AH10" s="198"/>
      <c r="AI10" s="198"/>
      <c r="AJ10" s="198"/>
      <c r="AK10" s="198"/>
      <c r="AL10" s="198"/>
      <c r="AM10" s="198"/>
      <c r="AN10" s="198"/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198"/>
      <c r="BA10" s="198"/>
      <c r="BB10" s="198"/>
      <c r="BC10" s="198"/>
      <c r="BD10" s="198"/>
      <c r="BE10" s="198"/>
    </row>
    <row r="11" spans="1:65" ht="38.25" customHeight="1" x14ac:dyDescent="0.7">
      <c r="A11" s="6"/>
      <c r="B11" s="319" t="s">
        <v>11</v>
      </c>
      <c r="C11" s="668" t="s">
        <v>833</v>
      </c>
      <c r="D11" s="668"/>
      <c r="E11" s="668"/>
      <c r="F11" s="668"/>
      <c r="G11" s="668"/>
      <c r="H11" s="668"/>
      <c r="I11" s="105"/>
      <c r="J11" s="697"/>
      <c r="K11" s="697"/>
      <c r="L11" s="697"/>
      <c r="M11" s="697"/>
      <c r="N11" s="106"/>
      <c r="O11" s="106"/>
      <c r="P11" s="106"/>
      <c r="Q11" s="106"/>
      <c r="R11" s="106"/>
      <c r="S11" s="106"/>
      <c r="T11" s="106"/>
      <c r="U11" s="106"/>
      <c r="AF11" s="194"/>
      <c r="AG11" s="194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198"/>
      <c r="AW11" s="198"/>
      <c r="AX11" s="198"/>
      <c r="AY11" s="198"/>
      <c r="AZ11" s="198"/>
      <c r="BA11" s="198"/>
      <c r="BB11" s="198"/>
      <c r="BC11" s="198"/>
      <c r="BD11" s="198"/>
      <c r="BE11" s="198"/>
    </row>
    <row r="12" spans="1:65" ht="15" customHeight="1" x14ac:dyDescent="0.3">
      <c r="A12" s="6"/>
      <c r="B12" s="319"/>
      <c r="C12" s="320"/>
      <c r="D12" s="320"/>
      <c r="E12" s="321"/>
      <c r="F12" s="322"/>
      <c r="G12" s="667"/>
      <c r="H12" s="667"/>
      <c r="I12" s="105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AC12" s="78"/>
      <c r="AD12" s="199"/>
      <c r="AE12" s="78"/>
      <c r="AF12" s="194"/>
      <c r="AG12" s="194"/>
      <c r="AH12" s="198"/>
      <c r="AI12" s="198"/>
      <c r="AJ12" s="198"/>
      <c r="AK12" s="198"/>
      <c r="AL12" s="198"/>
      <c r="AM12" s="198"/>
      <c r="AN12" s="198"/>
      <c r="AO12" s="198"/>
      <c r="AP12" s="198"/>
      <c r="AQ12" s="198"/>
      <c r="AR12" s="198"/>
      <c r="AS12" s="198"/>
      <c r="AT12" s="198"/>
      <c r="AU12" s="198"/>
      <c r="AV12" s="198"/>
      <c r="AW12" s="198"/>
      <c r="AX12" s="198"/>
      <c r="AY12" s="198"/>
      <c r="AZ12" s="198"/>
      <c r="BA12" s="198"/>
      <c r="BB12" s="198"/>
      <c r="BC12" s="198"/>
      <c r="BD12" s="198"/>
      <c r="BE12" s="198"/>
    </row>
    <row r="13" spans="1:65" ht="21.75" customHeight="1" x14ac:dyDescent="0.35">
      <c r="A13" s="536" t="s">
        <v>12</v>
      </c>
      <c r="B13" s="526" t="s">
        <v>13</v>
      </c>
      <c r="C13" s="526" t="s">
        <v>14</v>
      </c>
      <c r="D13" s="521" t="s">
        <v>434</v>
      </c>
      <c r="E13" s="521" t="s">
        <v>16</v>
      </c>
      <c r="F13" s="570" t="s">
        <v>660</v>
      </c>
      <c r="G13" s="540" t="s">
        <v>433</v>
      </c>
      <c r="H13" s="541"/>
      <c r="I13" s="541"/>
      <c r="J13" s="535" t="s">
        <v>662</v>
      </c>
      <c r="K13" s="535"/>
      <c r="L13" s="535"/>
      <c r="M13" s="535"/>
      <c r="N13" s="535"/>
      <c r="O13" s="535"/>
      <c r="P13" s="535"/>
      <c r="Q13" s="535"/>
      <c r="R13" s="535"/>
      <c r="S13" s="535"/>
      <c r="T13" s="535"/>
      <c r="U13" s="535"/>
      <c r="Y13" s="5" t="s">
        <v>454</v>
      </c>
      <c r="AA13" s="172"/>
      <c r="AB13" s="172"/>
      <c r="AC13" s="604" t="s">
        <v>871</v>
      </c>
      <c r="AD13" s="166"/>
      <c r="AE13" s="604" t="s">
        <v>871</v>
      </c>
      <c r="AF13" s="599" t="s">
        <v>612</v>
      </c>
      <c r="AG13" s="680"/>
      <c r="AH13" s="680"/>
      <c r="AI13" s="680"/>
      <c r="AJ13" s="680"/>
      <c r="AK13" s="680"/>
      <c r="AL13" s="680"/>
      <c r="AM13" s="680"/>
      <c r="AN13" s="680"/>
      <c r="AO13" s="680"/>
      <c r="AP13" s="680"/>
      <c r="AQ13" s="680"/>
      <c r="AR13" s="680"/>
      <c r="AS13" s="680"/>
      <c r="AT13" s="680"/>
      <c r="AU13" s="680"/>
      <c r="AV13" s="680"/>
      <c r="AW13" s="680"/>
      <c r="AX13" s="680"/>
      <c r="AY13" s="680"/>
      <c r="AZ13" s="680"/>
      <c r="BA13" s="680"/>
      <c r="BB13" s="600"/>
      <c r="BC13" s="167"/>
      <c r="BD13" s="168"/>
      <c r="BE13" s="168"/>
      <c r="BF13" s="172"/>
      <c r="BG13" s="172"/>
      <c r="BH13" s="200"/>
      <c r="BI13" s="200"/>
      <c r="BJ13" s="182"/>
      <c r="BK13" s="181"/>
      <c r="BL13" s="181"/>
      <c r="BM13" s="172"/>
    </row>
    <row r="14" spans="1:65" ht="42.75" customHeight="1" x14ac:dyDescent="0.25">
      <c r="A14" s="537"/>
      <c r="B14" s="527"/>
      <c r="C14" s="527"/>
      <c r="D14" s="521"/>
      <c r="E14" s="521"/>
      <c r="F14" s="571"/>
      <c r="G14" s="556" t="s">
        <v>661</v>
      </c>
      <c r="H14" s="556"/>
      <c r="I14" s="540"/>
      <c r="J14" s="535" t="s">
        <v>526</v>
      </c>
      <c r="K14" s="535"/>
      <c r="L14" s="535"/>
      <c r="M14" s="535"/>
      <c r="N14" s="535"/>
      <c r="O14" s="535"/>
      <c r="P14" s="535"/>
      <c r="Q14" s="535"/>
      <c r="R14" s="535"/>
      <c r="S14" s="535"/>
      <c r="T14" s="535"/>
      <c r="U14" s="535"/>
      <c r="AC14" s="605"/>
      <c r="AD14" s="171"/>
      <c r="AE14" s="605"/>
      <c r="AF14" s="599" t="s">
        <v>600</v>
      </c>
      <c r="AG14" s="600"/>
      <c r="AH14" s="599" t="s">
        <v>601</v>
      </c>
      <c r="AI14" s="600"/>
      <c r="AJ14" s="599" t="s">
        <v>602</v>
      </c>
      <c r="AK14" s="600"/>
      <c r="AL14" s="599" t="s">
        <v>603</v>
      </c>
      <c r="AM14" s="600"/>
      <c r="AN14" s="599" t="s">
        <v>604</v>
      </c>
      <c r="AO14" s="600"/>
      <c r="AP14" s="599" t="s">
        <v>605</v>
      </c>
      <c r="AQ14" s="600"/>
      <c r="AR14" s="599" t="s">
        <v>606</v>
      </c>
      <c r="AS14" s="600"/>
      <c r="AT14" s="599" t="s">
        <v>607</v>
      </c>
      <c r="AU14" s="600"/>
      <c r="AV14" s="599" t="s">
        <v>608</v>
      </c>
      <c r="AW14" s="600"/>
      <c r="AX14" s="599" t="s">
        <v>609</v>
      </c>
      <c r="AY14" s="600"/>
      <c r="AZ14" s="599" t="s">
        <v>610</v>
      </c>
      <c r="BA14" s="600"/>
      <c r="BB14" s="599" t="s">
        <v>611</v>
      </c>
      <c r="BC14" s="600"/>
      <c r="BD14" s="682" t="s">
        <v>614</v>
      </c>
      <c r="BE14" s="683" t="s">
        <v>613</v>
      </c>
      <c r="BH14" s="200"/>
      <c r="BI14" s="200"/>
      <c r="BJ14" s="182"/>
      <c r="BK14" s="181"/>
      <c r="BL14" s="181"/>
    </row>
    <row r="15" spans="1:65" ht="27" customHeight="1" x14ac:dyDescent="0.25">
      <c r="A15" s="537"/>
      <c r="B15" s="527"/>
      <c r="C15" s="527"/>
      <c r="D15" s="521"/>
      <c r="E15" s="521"/>
      <c r="F15" s="571"/>
      <c r="G15" s="585">
        <v>2024</v>
      </c>
      <c r="H15" s="585">
        <v>2025</v>
      </c>
      <c r="I15" s="585">
        <v>2026</v>
      </c>
      <c r="J15" s="308"/>
      <c r="K15" s="308"/>
      <c r="L15" s="308"/>
      <c r="M15" s="308"/>
      <c r="N15" s="308"/>
      <c r="O15" s="308"/>
      <c r="P15" s="308"/>
      <c r="Q15" s="308"/>
      <c r="R15" s="308"/>
      <c r="S15" s="308"/>
      <c r="T15" s="308"/>
      <c r="U15" s="308"/>
      <c r="AC15" s="605"/>
      <c r="AD15" s="171"/>
      <c r="AE15" s="605"/>
      <c r="AF15" s="598" t="s">
        <v>615</v>
      </c>
      <c r="AG15" s="596" t="s">
        <v>616</v>
      </c>
      <c r="AH15" s="598" t="s">
        <v>615</v>
      </c>
      <c r="AI15" s="596" t="s">
        <v>616</v>
      </c>
      <c r="AJ15" s="598" t="s">
        <v>615</v>
      </c>
      <c r="AK15" s="596" t="s">
        <v>616</v>
      </c>
      <c r="AL15" s="598" t="s">
        <v>615</v>
      </c>
      <c r="AM15" s="596" t="s">
        <v>616</v>
      </c>
      <c r="AN15" s="598" t="s">
        <v>615</v>
      </c>
      <c r="AO15" s="596" t="s">
        <v>616</v>
      </c>
      <c r="AP15" s="598" t="s">
        <v>615</v>
      </c>
      <c r="AQ15" s="596" t="s">
        <v>616</v>
      </c>
      <c r="AR15" s="598" t="s">
        <v>615</v>
      </c>
      <c r="AS15" s="596" t="s">
        <v>616</v>
      </c>
      <c r="AT15" s="598" t="s">
        <v>615</v>
      </c>
      <c r="AU15" s="596" t="s">
        <v>616</v>
      </c>
      <c r="AV15" s="598" t="s">
        <v>615</v>
      </c>
      <c r="AW15" s="596" t="s">
        <v>616</v>
      </c>
      <c r="AX15" s="598" t="s">
        <v>615</v>
      </c>
      <c r="AY15" s="596" t="s">
        <v>616</v>
      </c>
      <c r="AZ15" s="598" t="s">
        <v>615</v>
      </c>
      <c r="BA15" s="596" t="s">
        <v>616</v>
      </c>
      <c r="BB15" s="598" t="s">
        <v>615</v>
      </c>
      <c r="BC15" s="596" t="s">
        <v>616</v>
      </c>
      <c r="BD15" s="682"/>
      <c r="BE15" s="683"/>
      <c r="BH15" s="200"/>
      <c r="BI15" s="200"/>
      <c r="BJ15" s="182"/>
      <c r="BK15" s="181"/>
      <c r="BL15" s="181"/>
    </row>
    <row r="16" spans="1:65" ht="51" customHeight="1" x14ac:dyDescent="0.2">
      <c r="A16" s="538"/>
      <c r="B16" s="528"/>
      <c r="C16" s="528"/>
      <c r="D16" s="521"/>
      <c r="E16" s="521"/>
      <c r="F16" s="572"/>
      <c r="G16" s="586"/>
      <c r="H16" s="586"/>
      <c r="I16" s="586"/>
      <c r="J16" s="309" t="s">
        <v>499</v>
      </c>
      <c r="K16" s="309" t="s">
        <v>500</v>
      </c>
      <c r="L16" s="309" t="s">
        <v>501</v>
      </c>
      <c r="M16" s="309" t="s">
        <v>502</v>
      </c>
      <c r="N16" s="309" t="s">
        <v>503</v>
      </c>
      <c r="O16" s="309" t="s">
        <v>504</v>
      </c>
      <c r="P16" s="309" t="s">
        <v>505</v>
      </c>
      <c r="Q16" s="309" t="s">
        <v>506</v>
      </c>
      <c r="R16" s="309" t="s">
        <v>507</v>
      </c>
      <c r="S16" s="309" t="s">
        <v>508</v>
      </c>
      <c r="T16" s="309" t="s">
        <v>509</v>
      </c>
      <c r="U16" s="309" t="s">
        <v>510</v>
      </c>
      <c r="AC16" s="606"/>
      <c r="AD16" s="174"/>
      <c r="AE16" s="606"/>
      <c r="AF16" s="598"/>
      <c r="AG16" s="597"/>
      <c r="AH16" s="598"/>
      <c r="AI16" s="597"/>
      <c r="AJ16" s="598"/>
      <c r="AK16" s="597"/>
      <c r="AL16" s="598"/>
      <c r="AM16" s="597"/>
      <c r="AN16" s="598"/>
      <c r="AO16" s="597"/>
      <c r="AP16" s="598"/>
      <c r="AQ16" s="597"/>
      <c r="AR16" s="598"/>
      <c r="AS16" s="597"/>
      <c r="AT16" s="598"/>
      <c r="AU16" s="597"/>
      <c r="AV16" s="598"/>
      <c r="AW16" s="597"/>
      <c r="AX16" s="598"/>
      <c r="AY16" s="597"/>
      <c r="AZ16" s="598"/>
      <c r="BA16" s="597"/>
      <c r="BB16" s="598"/>
      <c r="BC16" s="597"/>
      <c r="BD16" s="682"/>
      <c r="BE16" s="683"/>
      <c r="BH16" s="201" t="s">
        <v>635</v>
      </c>
      <c r="BI16" s="201" t="s">
        <v>636</v>
      </c>
      <c r="BJ16" s="202"/>
      <c r="BK16" s="201" t="s">
        <v>635</v>
      </c>
      <c r="BL16" s="201" t="s">
        <v>636</v>
      </c>
    </row>
    <row r="17" spans="1:64" ht="51" customHeight="1" x14ac:dyDescent="0.2">
      <c r="A17" s="536" t="s">
        <v>520</v>
      </c>
      <c r="B17" s="526" t="s">
        <v>446</v>
      </c>
      <c r="C17" s="559" t="s">
        <v>851</v>
      </c>
      <c r="D17" s="560"/>
      <c r="E17" s="561"/>
      <c r="F17" s="360">
        <f>+F18+F20</f>
        <v>16</v>
      </c>
      <c r="G17" s="360">
        <f t="shared" ref="G17:U17" si="0">+G18+G20</f>
        <v>16</v>
      </c>
      <c r="H17" s="360">
        <f t="shared" si="0"/>
        <v>16</v>
      </c>
      <c r="I17" s="360">
        <f t="shared" si="0"/>
        <v>16</v>
      </c>
      <c r="J17" s="360">
        <f t="shared" si="0"/>
        <v>1</v>
      </c>
      <c r="K17" s="360">
        <f t="shared" si="0"/>
        <v>1</v>
      </c>
      <c r="L17" s="360">
        <f t="shared" si="0"/>
        <v>2</v>
      </c>
      <c r="M17" s="360">
        <f t="shared" si="0"/>
        <v>1</v>
      </c>
      <c r="N17" s="360">
        <f t="shared" si="0"/>
        <v>1</v>
      </c>
      <c r="O17" s="360">
        <f t="shared" si="0"/>
        <v>2</v>
      </c>
      <c r="P17" s="360">
        <f t="shared" si="0"/>
        <v>1</v>
      </c>
      <c r="Q17" s="360">
        <f t="shared" si="0"/>
        <v>1</v>
      </c>
      <c r="R17" s="360">
        <f t="shared" si="0"/>
        <v>2</v>
      </c>
      <c r="S17" s="360">
        <f t="shared" si="0"/>
        <v>1</v>
      </c>
      <c r="T17" s="360">
        <f t="shared" si="0"/>
        <v>1</v>
      </c>
      <c r="U17" s="360">
        <f t="shared" si="0"/>
        <v>2</v>
      </c>
      <c r="AC17" s="173" t="s">
        <v>615</v>
      </c>
      <c r="AD17" s="177" t="s">
        <v>616</v>
      </c>
      <c r="AE17" s="176" t="s">
        <v>637</v>
      </c>
      <c r="AF17" s="173"/>
      <c r="AG17" s="355"/>
      <c r="AH17" s="173"/>
      <c r="AI17" s="355"/>
      <c r="AJ17" s="173"/>
      <c r="AK17" s="355"/>
      <c r="AL17" s="173"/>
      <c r="AM17" s="355"/>
      <c r="AN17" s="173"/>
      <c r="AO17" s="355"/>
      <c r="AP17" s="173"/>
      <c r="AQ17" s="355"/>
      <c r="AR17" s="173"/>
      <c r="AS17" s="355"/>
      <c r="AT17" s="173"/>
      <c r="AU17" s="355"/>
      <c r="AV17" s="173"/>
      <c r="AW17" s="355"/>
      <c r="AX17" s="173"/>
      <c r="AY17" s="355"/>
      <c r="AZ17" s="173"/>
      <c r="BA17" s="355"/>
      <c r="BB17" s="173"/>
      <c r="BC17" s="355"/>
      <c r="BD17" s="353"/>
      <c r="BE17" s="354"/>
      <c r="BH17" s="201"/>
      <c r="BI17" s="201"/>
      <c r="BJ17" s="202"/>
      <c r="BK17" s="201"/>
      <c r="BL17" s="201"/>
    </row>
    <row r="18" spans="1:64" ht="54.75" customHeight="1" x14ac:dyDescent="0.25">
      <c r="A18" s="537"/>
      <c r="B18" s="527"/>
      <c r="C18" s="829" t="s">
        <v>799</v>
      </c>
      <c r="D18" s="306" t="s">
        <v>439</v>
      </c>
      <c r="E18" s="306"/>
      <c r="F18" s="310">
        <f>+F19</f>
        <v>12</v>
      </c>
      <c r="G18" s="310">
        <f t="shared" ref="G18:U18" si="1">+G19</f>
        <v>12</v>
      </c>
      <c r="H18" s="310">
        <f t="shared" si="1"/>
        <v>12</v>
      </c>
      <c r="I18" s="310">
        <f t="shared" si="1"/>
        <v>12</v>
      </c>
      <c r="J18" s="310">
        <f t="shared" si="1"/>
        <v>1</v>
      </c>
      <c r="K18" s="310">
        <f t="shared" si="1"/>
        <v>1</v>
      </c>
      <c r="L18" s="310">
        <f t="shared" si="1"/>
        <v>1</v>
      </c>
      <c r="M18" s="310">
        <f t="shared" si="1"/>
        <v>1</v>
      </c>
      <c r="N18" s="310">
        <f t="shared" si="1"/>
        <v>1</v>
      </c>
      <c r="O18" s="310">
        <f t="shared" si="1"/>
        <v>1</v>
      </c>
      <c r="P18" s="310">
        <f t="shared" si="1"/>
        <v>1</v>
      </c>
      <c r="Q18" s="310">
        <f t="shared" si="1"/>
        <v>1</v>
      </c>
      <c r="R18" s="310">
        <f t="shared" si="1"/>
        <v>1</v>
      </c>
      <c r="S18" s="310">
        <f t="shared" si="1"/>
        <v>1</v>
      </c>
      <c r="T18" s="310">
        <f t="shared" si="1"/>
        <v>1</v>
      </c>
      <c r="U18" s="310">
        <f t="shared" si="1"/>
        <v>1</v>
      </c>
      <c r="AC18" s="176">
        <f>+AE18+AF18+AH18+AJ18+AL18+AN18+AP18+AR18+AT18+AV18+AX18+AZ18+BB18</f>
        <v>0</v>
      </c>
      <c r="AD18" s="177">
        <f>+AG18+AI18+AK18+AM18+AO18+AQ18+AS18+AU18+AW18+AY18+BA18+BC18</f>
        <v>0</v>
      </c>
      <c r="AE18" s="176">
        <v>0</v>
      </c>
      <c r="AF18" s="206"/>
      <c r="AG18" s="179"/>
      <c r="AH18" s="206"/>
      <c r="AI18" s="179"/>
      <c r="AJ18" s="206"/>
      <c r="AK18" s="207"/>
      <c r="AL18" s="206"/>
      <c r="AM18" s="179"/>
      <c r="AN18" s="203"/>
      <c r="AO18" s="179"/>
      <c r="AP18" s="203"/>
      <c r="AQ18" s="179"/>
      <c r="AR18" s="203"/>
      <c r="AS18" s="179"/>
      <c r="AT18" s="203"/>
      <c r="AU18" s="179"/>
      <c r="AV18" s="203"/>
      <c r="AW18" s="179"/>
      <c r="AX18" s="203"/>
      <c r="AY18" s="179"/>
      <c r="AZ18" s="203"/>
      <c r="BA18" s="179"/>
      <c r="BB18" s="203"/>
      <c r="BC18" s="179"/>
      <c r="BD18" s="204">
        <f t="shared" ref="BD18" si="2">+AG18+AI18+AK18+AM18+AO18+AQ18+AS18+AU18+AW18+AY18+BA18+BC18</f>
        <v>0</v>
      </c>
      <c r="BE18" s="175" t="e">
        <f>+BD18/AC18*100</f>
        <v>#DIV/0!</v>
      </c>
      <c r="BH18" s="181">
        <f>+BK18-AC18</f>
        <v>0</v>
      </c>
      <c r="BI18" s="181">
        <f>+BL18-AD18</f>
        <v>0</v>
      </c>
      <c r="BJ18" s="208"/>
      <c r="BK18" s="181"/>
      <c r="BL18" s="181"/>
    </row>
    <row r="19" spans="1:64" ht="54.75" customHeight="1" x14ac:dyDescent="0.25">
      <c r="A19" s="537"/>
      <c r="B19" s="527"/>
      <c r="C19" s="830"/>
      <c r="D19" s="53" t="s">
        <v>491</v>
      </c>
      <c r="E19" s="59" t="s">
        <v>46</v>
      </c>
      <c r="F19" s="310">
        <f>SUM(J19:U19)</f>
        <v>12</v>
      </c>
      <c r="G19" s="96">
        <v>12</v>
      </c>
      <c r="H19" s="96">
        <v>12</v>
      </c>
      <c r="I19" s="96">
        <v>12</v>
      </c>
      <c r="J19" s="278">
        <v>1</v>
      </c>
      <c r="K19" s="278">
        <v>1</v>
      </c>
      <c r="L19" s="278">
        <v>1</v>
      </c>
      <c r="M19" s="278">
        <v>1</v>
      </c>
      <c r="N19" s="278">
        <v>1</v>
      </c>
      <c r="O19" s="278">
        <v>1</v>
      </c>
      <c r="P19" s="278">
        <v>1</v>
      </c>
      <c r="Q19" s="278">
        <v>1</v>
      </c>
      <c r="R19" s="278">
        <v>1</v>
      </c>
      <c r="S19" s="278">
        <v>1</v>
      </c>
      <c r="T19" s="278">
        <v>1</v>
      </c>
      <c r="U19" s="278">
        <v>1</v>
      </c>
      <c r="AC19" s="176"/>
      <c r="AD19" s="177"/>
      <c r="AE19" s="176"/>
      <c r="AF19" s="206"/>
      <c r="AG19" s="179"/>
      <c r="AH19" s="206"/>
      <c r="AI19" s="179"/>
      <c r="AJ19" s="206"/>
      <c r="AK19" s="207"/>
      <c r="AL19" s="206"/>
      <c r="AM19" s="179"/>
      <c r="AN19" s="203"/>
      <c r="AO19" s="179"/>
      <c r="AP19" s="203"/>
      <c r="AQ19" s="179"/>
      <c r="AR19" s="203"/>
      <c r="AS19" s="179"/>
      <c r="AT19" s="203"/>
      <c r="AU19" s="179"/>
      <c r="AV19" s="203"/>
      <c r="AW19" s="179"/>
      <c r="AX19" s="203"/>
      <c r="AY19" s="179"/>
      <c r="AZ19" s="203"/>
      <c r="BA19" s="179"/>
      <c r="BB19" s="203"/>
      <c r="BC19" s="179"/>
      <c r="BD19" s="204"/>
      <c r="BE19" s="175"/>
      <c r="BH19" s="181"/>
      <c r="BI19" s="181"/>
      <c r="BJ19" s="208"/>
      <c r="BK19" s="181"/>
      <c r="BL19" s="181"/>
    </row>
    <row r="20" spans="1:64" ht="54.75" customHeight="1" x14ac:dyDescent="0.25">
      <c r="A20" s="537"/>
      <c r="B20" s="527"/>
      <c r="C20" s="607" t="s">
        <v>47</v>
      </c>
      <c r="D20" s="306" t="s">
        <v>439</v>
      </c>
      <c r="E20" s="306"/>
      <c r="F20" s="310">
        <f>+F21</f>
        <v>4</v>
      </c>
      <c r="G20" s="310">
        <f t="shared" ref="G20:U20" si="3">+G21</f>
        <v>4</v>
      </c>
      <c r="H20" s="310">
        <f t="shared" si="3"/>
        <v>4</v>
      </c>
      <c r="I20" s="310">
        <f t="shared" si="3"/>
        <v>4</v>
      </c>
      <c r="J20" s="310">
        <f t="shared" si="3"/>
        <v>0</v>
      </c>
      <c r="K20" s="310">
        <f t="shared" si="3"/>
        <v>0</v>
      </c>
      <c r="L20" s="310">
        <f t="shared" si="3"/>
        <v>1</v>
      </c>
      <c r="M20" s="310">
        <f t="shared" si="3"/>
        <v>0</v>
      </c>
      <c r="N20" s="310">
        <f t="shared" si="3"/>
        <v>0</v>
      </c>
      <c r="O20" s="310">
        <f t="shared" si="3"/>
        <v>1</v>
      </c>
      <c r="P20" s="310">
        <f t="shared" si="3"/>
        <v>0</v>
      </c>
      <c r="Q20" s="310">
        <f t="shared" si="3"/>
        <v>0</v>
      </c>
      <c r="R20" s="310">
        <f t="shared" si="3"/>
        <v>1</v>
      </c>
      <c r="S20" s="310">
        <f t="shared" si="3"/>
        <v>0</v>
      </c>
      <c r="T20" s="310">
        <f t="shared" si="3"/>
        <v>0</v>
      </c>
      <c r="U20" s="310">
        <f t="shared" si="3"/>
        <v>1</v>
      </c>
      <c r="AC20" s="176">
        <f>+AE20+AF20+AH20+AJ20+AL20+AN20+AP20+AR20+AT20+AV20+AX20+AZ20+BB20</f>
        <v>1922665</v>
      </c>
      <c r="AD20" s="177">
        <f>+AG20+AI20+AK20+AM20+AO20+AQ20+AS20+AU20+AW20+AY20+BA20+BC20</f>
        <v>0</v>
      </c>
      <c r="AE20" s="176">
        <v>1922665</v>
      </c>
      <c r="AF20" s="178"/>
      <c r="AG20" s="179"/>
      <c r="AH20" s="178"/>
      <c r="AI20" s="179"/>
      <c r="AJ20" s="178"/>
      <c r="AK20" s="207"/>
      <c r="AL20" s="178"/>
      <c r="AM20" s="179"/>
      <c r="AN20" s="203"/>
      <c r="AO20" s="179"/>
      <c r="AP20" s="203"/>
      <c r="AQ20" s="179"/>
      <c r="AR20" s="203"/>
      <c r="AS20" s="179"/>
      <c r="AT20" s="203"/>
      <c r="AU20" s="179"/>
      <c r="AV20" s="203"/>
      <c r="AW20" s="179"/>
      <c r="AX20" s="203"/>
      <c r="AY20" s="179"/>
      <c r="AZ20" s="203"/>
      <c r="BA20" s="179"/>
      <c r="BB20" s="203"/>
      <c r="BC20" s="179"/>
      <c r="BD20" s="204">
        <f t="shared" ref="BD20:BD65" si="4">+AG20+AI20+AK20+AM20+AO20+AQ20+AS20+AU20+AW20+AY20+BA20+BC20</f>
        <v>0</v>
      </c>
      <c r="BE20" s="175">
        <f t="shared" ref="BE20:BE65" si="5">+BD20/AC20*100</f>
        <v>0</v>
      </c>
      <c r="BH20" s="181">
        <f>+BK20-AC20</f>
        <v>-1922665</v>
      </c>
      <c r="BI20" s="181">
        <f>+BL20-AD20</f>
        <v>0</v>
      </c>
      <c r="BJ20" s="208"/>
      <c r="BK20" s="181"/>
      <c r="BL20" s="181"/>
    </row>
    <row r="21" spans="1:64" ht="54.75" customHeight="1" x14ac:dyDescent="0.25">
      <c r="A21" s="537"/>
      <c r="B21" s="528"/>
      <c r="C21" s="607"/>
      <c r="D21" s="53" t="s">
        <v>850</v>
      </c>
      <c r="E21" s="59" t="s">
        <v>46</v>
      </c>
      <c r="F21" s="310">
        <f>SUM(J21:U21)</f>
        <v>4</v>
      </c>
      <c r="G21" s="96">
        <v>4</v>
      </c>
      <c r="H21" s="96">
        <v>4</v>
      </c>
      <c r="I21" s="96">
        <v>4</v>
      </c>
      <c r="J21" s="278">
        <v>0</v>
      </c>
      <c r="K21" s="278">
        <v>0</v>
      </c>
      <c r="L21" s="278">
        <v>1</v>
      </c>
      <c r="M21" s="278">
        <v>0</v>
      </c>
      <c r="N21" s="278">
        <v>0</v>
      </c>
      <c r="O21" s="278">
        <v>1</v>
      </c>
      <c r="P21" s="278">
        <v>0</v>
      </c>
      <c r="Q21" s="278">
        <v>0</v>
      </c>
      <c r="R21" s="278">
        <v>1</v>
      </c>
      <c r="S21" s="278">
        <v>0</v>
      </c>
      <c r="T21" s="278">
        <v>0</v>
      </c>
      <c r="U21" s="278">
        <v>1</v>
      </c>
      <c r="AC21" s="176"/>
      <c r="AD21" s="177"/>
      <c r="AE21" s="176"/>
      <c r="AF21" s="206"/>
      <c r="AG21" s="179"/>
      <c r="AH21" s="206"/>
      <c r="AI21" s="179"/>
      <c r="AJ21" s="206"/>
      <c r="AK21" s="207"/>
      <c r="AL21" s="206"/>
      <c r="AM21" s="179"/>
      <c r="AN21" s="203"/>
      <c r="AO21" s="179"/>
      <c r="AP21" s="203"/>
      <c r="AQ21" s="179"/>
      <c r="AR21" s="203"/>
      <c r="AS21" s="179"/>
      <c r="AT21" s="203"/>
      <c r="AU21" s="179"/>
      <c r="AV21" s="203"/>
      <c r="AW21" s="179"/>
      <c r="AX21" s="203"/>
      <c r="AY21" s="179"/>
      <c r="AZ21" s="203"/>
      <c r="BA21" s="179"/>
      <c r="BB21" s="203"/>
      <c r="BC21" s="179"/>
      <c r="BD21" s="204"/>
      <c r="BE21" s="175"/>
      <c r="BF21" s="193"/>
      <c r="BH21" s="169"/>
      <c r="BI21" s="169"/>
      <c r="BJ21" s="210"/>
    </row>
    <row r="22" spans="1:64" ht="54.75" customHeight="1" x14ac:dyDescent="0.25">
      <c r="A22" s="537"/>
      <c r="B22" s="568" t="s">
        <v>770</v>
      </c>
      <c r="C22" s="828" t="s">
        <v>776</v>
      </c>
      <c r="D22" s="306" t="s">
        <v>439</v>
      </c>
      <c r="E22" s="306"/>
      <c r="F22" s="310">
        <f>+F23</f>
        <v>12</v>
      </c>
      <c r="G22" s="310">
        <f t="shared" ref="G22:U22" si="6">+G23</f>
        <v>12</v>
      </c>
      <c r="H22" s="310">
        <f t="shared" si="6"/>
        <v>12</v>
      </c>
      <c r="I22" s="310">
        <f t="shared" si="6"/>
        <v>12</v>
      </c>
      <c r="J22" s="310">
        <f t="shared" si="6"/>
        <v>1</v>
      </c>
      <c r="K22" s="310">
        <f t="shared" si="6"/>
        <v>1</v>
      </c>
      <c r="L22" s="310">
        <f t="shared" si="6"/>
        <v>1</v>
      </c>
      <c r="M22" s="310">
        <f t="shared" si="6"/>
        <v>1</v>
      </c>
      <c r="N22" s="310">
        <f t="shared" si="6"/>
        <v>1</v>
      </c>
      <c r="O22" s="310">
        <f t="shared" si="6"/>
        <v>1</v>
      </c>
      <c r="P22" s="310">
        <f t="shared" si="6"/>
        <v>1</v>
      </c>
      <c r="Q22" s="310">
        <f t="shared" si="6"/>
        <v>1</v>
      </c>
      <c r="R22" s="310">
        <f t="shared" si="6"/>
        <v>1</v>
      </c>
      <c r="S22" s="310">
        <f t="shared" si="6"/>
        <v>1</v>
      </c>
      <c r="T22" s="310">
        <f t="shared" si="6"/>
        <v>1</v>
      </c>
      <c r="U22" s="310">
        <f t="shared" si="6"/>
        <v>1</v>
      </c>
      <c r="AC22" s="176">
        <f>+AE22+AF22+AH22+AJ22+AL22+AN22+AP22+AR22+AT22+AV22+AX22+AZ22+BB22</f>
        <v>328464</v>
      </c>
      <c r="AD22" s="177">
        <f>+AG22+AI22+AK22+AM22+AO22+AQ22+AS22+AU22+AW22+AY22+BA22+BC22</f>
        <v>0</v>
      </c>
      <c r="AE22" s="176">
        <v>328464</v>
      </c>
      <c r="AF22" s="178"/>
      <c r="AG22" s="179"/>
      <c r="AH22" s="178"/>
      <c r="AI22" s="179"/>
      <c r="AJ22" s="178"/>
      <c r="AK22" s="207"/>
      <c r="AL22" s="178"/>
      <c r="AM22" s="179"/>
      <c r="AN22" s="203"/>
      <c r="AO22" s="179"/>
      <c r="AP22" s="203"/>
      <c r="AQ22" s="179"/>
      <c r="AR22" s="203"/>
      <c r="AS22" s="179"/>
      <c r="AT22" s="203"/>
      <c r="AU22" s="179"/>
      <c r="AV22" s="203"/>
      <c r="AW22" s="179"/>
      <c r="AX22" s="203"/>
      <c r="AY22" s="179"/>
      <c r="AZ22" s="203"/>
      <c r="BA22" s="179"/>
      <c r="BB22" s="203"/>
      <c r="BC22" s="179"/>
      <c r="BD22" s="204">
        <f t="shared" si="4"/>
        <v>0</v>
      </c>
      <c r="BE22" s="175">
        <f t="shared" si="5"/>
        <v>0</v>
      </c>
      <c r="BH22" s="181">
        <f>+BK22-AC22</f>
        <v>-328464</v>
      </c>
      <c r="BI22" s="181">
        <f>+BL22-AD22</f>
        <v>0</v>
      </c>
      <c r="BJ22" s="208"/>
      <c r="BK22" s="181"/>
      <c r="BL22" s="181"/>
    </row>
    <row r="23" spans="1:64" ht="54.75" customHeight="1" x14ac:dyDescent="0.25">
      <c r="A23" s="537"/>
      <c r="B23" s="568"/>
      <c r="C23" s="828"/>
      <c r="D23" s="53" t="s">
        <v>48</v>
      </c>
      <c r="E23" s="59" t="s">
        <v>49</v>
      </c>
      <c r="F23" s="310">
        <f>SUM(J23:U23)</f>
        <v>12</v>
      </c>
      <c r="G23" s="125">
        <v>12</v>
      </c>
      <c r="H23" s="125">
        <v>12</v>
      </c>
      <c r="I23" s="125">
        <v>12</v>
      </c>
      <c r="J23" s="278">
        <v>1</v>
      </c>
      <c r="K23" s="278">
        <v>1</v>
      </c>
      <c r="L23" s="278">
        <v>1</v>
      </c>
      <c r="M23" s="278">
        <v>1</v>
      </c>
      <c r="N23" s="278">
        <v>1</v>
      </c>
      <c r="O23" s="278">
        <v>1</v>
      </c>
      <c r="P23" s="278">
        <v>1</v>
      </c>
      <c r="Q23" s="278">
        <v>1</v>
      </c>
      <c r="R23" s="278">
        <v>1</v>
      </c>
      <c r="S23" s="278">
        <v>1</v>
      </c>
      <c r="T23" s="278">
        <v>1</v>
      </c>
      <c r="U23" s="278">
        <v>1</v>
      </c>
      <c r="AC23" s="176"/>
      <c r="AD23" s="177"/>
      <c r="AE23" s="176"/>
      <c r="AF23" s="206"/>
      <c r="AG23" s="179"/>
      <c r="AH23" s="206"/>
      <c r="AI23" s="179"/>
      <c r="AJ23" s="206"/>
      <c r="AK23" s="207"/>
      <c r="AL23" s="206"/>
      <c r="AM23" s="179"/>
      <c r="AN23" s="203"/>
      <c r="AO23" s="179"/>
      <c r="AP23" s="203"/>
      <c r="AQ23" s="179"/>
      <c r="AR23" s="203"/>
      <c r="AS23" s="179"/>
      <c r="AT23" s="203"/>
      <c r="AU23" s="179"/>
      <c r="AV23" s="203"/>
      <c r="AW23" s="179"/>
      <c r="AX23" s="203"/>
      <c r="AY23" s="179"/>
      <c r="AZ23" s="203"/>
      <c r="BA23" s="179"/>
      <c r="BB23" s="203"/>
      <c r="BC23" s="179"/>
      <c r="BD23" s="204"/>
      <c r="BE23" s="175"/>
      <c r="BH23" s="169"/>
      <c r="BI23" s="169"/>
      <c r="BJ23" s="210"/>
    </row>
    <row r="24" spans="1:64" ht="54.75" customHeight="1" x14ac:dyDescent="0.25">
      <c r="A24" s="537"/>
      <c r="B24" s="526" t="s">
        <v>771</v>
      </c>
      <c r="C24" s="559" t="s">
        <v>851</v>
      </c>
      <c r="D24" s="560"/>
      <c r="E24" s="561"/>
      <c r="F24" s="361">
        <f>+F25+F31</f>
        <v>34937</v>
      </c>
      <c r="G24" s="361">
        <f t="shared" ref="G24:U24" si="7">+G25+G31</f>
        <v>46237</v>
      </c>
      <c r="H24" s="361">
        <f t="shared" si="7"/>
        <v>46237</v>
      </c>
      <c r="I24" s="361">
        <f t="shared" si="7"/>
        <v>46237</v>
      </c>
      <c r="J24" s="361">
        <f t="shared" si="7"/>
        <v>2909</v>
      </c>
      <c r="K24" s="361">
        <f t="shared" si="7"/>
        <v>2909</v>
      </c>
      <c r="L24" s="361">
        <f t="shared" si="7"/>
        <v>2916</v>
      </c>
      <c r="M24" s="361">
        <f t="shared" si="7"/>
        <v>2915</v>
      </c>
      <c r="N24" s="361">
        <f t="shared" si="7"/>
        <v>2914</v>
      </c>
      <c r="O24" s="361">
        <f t="shared" si="7"/>
        <v>2913</v>
      </c>
      <c r="P24" s="361">
        <f t="shared" si="7"/>
        <v>2915</v>
      </c>
      <c r="Q24" s="361">
        <f t="shared" si="7"/>
        <v>2909</v>
      </c>
      <c r="R24" s="361">
        <f t="shared" si="7"/>
        <v>2909</v>
      </c>
      <c r="S24" s="361">
        <f t="shared" si="7"/>
        <v>2909</v>
      </c>
      <c r="T24" s="361">
        <f t="shared" si="7"/>
        <v>2910</v>
      </c>
      <c r="U24" s="361">
        <f t="shared" si="7"/>
        <v>2909</v>
      </c>
      <c r="AC24" s="176"/>
      <c r="AD24" s="177"/>
      <c r="AE24" s="176"/>
      <c r="AF24" s="206"/>
      <c r="AG24" s="179"/>
      <c r="AH24" s="206"/>
      <c r="AI24" s="179"/>
      <c r="AJ24" s="206"/>
      <c r="AK24" s="207"/>
      <c r="AL24" s="206"/>
      <c r="AM24" s="179"/>
      <c r="AN24" s="203"/>
      <c r="AO24" s="179"/>
      <c r="AP24" s="203"/>
      <c r="AQ24" s="179"/>
      <c r="AR24" s="203"/>
      <c r="AS24" s="179"/>
      <c r="AT24" s="203"/>
      <c r="AU24" s="179"/>
      <c r="AV24" s="203"/>
      <c r="AW24" s="179"/>
      <c r="AX24" s="203"/>
      <c r="AY24" s="179"/>
      <c r="AZ24" s="203"/>
      <c r="BA24" s="179"/>
      <c r="BB24" s="203"/>
      <c r="BC24" s="179"/>
      <c r="BD24" s="204"/>
      <c r="BE24" s="175"/>
      <c r="BH24" s="169"/>
      <c r="BI24" s="169"/>
      <c r="BJ24" s="210"/>
    </row>
    <row r="25" spans="1:64" ht="54.75" customHeight="1" x14ac:dyDescent="0.25">
      <c r="A25" s="537"/>
      <c r="B25" s="527"/>
      <c r="C25" s="607" t="s">
        <v>444</v>
      </c>
      <c r="D25" s="306" t="s">
        <v>439</v>
      </c>
      <c r="E25" s="306"/>
      <c r="F25" s="310">
        <f>SUM(F26:F30)</f>
        <v>30592</v>
      </c>
      <c r="G25" s="310">
        <f t="shared" ref="G25:U25" si="8">SUM(G26:G30)</f>
        <v>39509</v>
      </c>
      <c r="H25" s="310">
        <f t="shared" si="8"/>
        <v>39509</v>
      </c>
      <c r="I25" s="310">
        <f t="shared" si="8"/>
        <v>39509</v>
      </c>
      <c r="J25" s="310">
        <f t="shared" si="8"/>
        <v>2547</v>
      </c>
      <c r="K25" s="310">
        <f t="shared" si="8"/>
        <v>2547</v>
      </c>
      <c r="L25" s="310">
        <f t="shared" si="8"/>
        <v>2554</v>
      </c>
      <c r="M25" s="310">
        <f t="shared" si="8"/>
        <v>2553</v>
      </c>
      <c r="N25" s="310">
        <f t="shared" si="8"/>
        <v>2552</v>
      </c>
      <c r="O25" s="310">
        <f t="shared" si="8"/>
        <v>2551</v>
      </c>
      <c r="P25" s="310">
        <f t="shared" si="8"/>
        <v>2553</v>
      </c>
      <c r="Q25" s="310">
        <f t="shared" si="8"/>
        <v>2547</v>
      </c>
      <c r="R25" s="310">
        <f t="shared" si="8"/>
        <v>2547</v>
      </c>
      <c r="S25" s="310">
        <f t="shared" si="8"/>
        <v>2547</v>
      </c>
      <c r="T25" s="310">
        <f t="shared" si="8"/>
        <v>2547</v>
      </c>
      <c r="U25" s="310">
        <f t="shared" si="8"/>
        <v>2547</v>
      </c>
      <c r="AC25" s="176">
        <f>+AE25+AF25+AH25+AJ25+AL25+AN25+AP25+AR25+AT25+AV25+AX25+AZ25+BB25</f>
        <v>13306164</v>
      </c>
      <c r="AD25" s="177">
        <f>+AG25+AI25+AK25+AM25+AO25+AQ25+AS25+AU25+AW25+AY25+BA25+BC25</f>
        <v>0</v>
      </c>
      <c r="AE25" s="176">
        <v>13306164</v>
      </c>
      <c r="AF25" s="206"/>
      <c r="AG25" s="179"/>
      <c r="AH25" s="206"/>
      <c r="AI25" s="179"/>
      <c r="AJ25" s="178"/>
      <c r="AK25" s="207"/>
      <c r="AL25" s="206"/>
      <c r="AM25" s="179"/>
      <c r="AN25" s="203"/>
      <c r="AO25" s="179"/>
      <c r="AP25" s="203"/>
      <c r="AQ25" s="179"/>
      <c r="AR25" s="203"/>
      <c r="AS25" s="179"/>
      <c r="AT25" s="203"/>
      <c r="AU25" s="179"/>
      <c r="AV25" s="203"/>
      <c r="AW25" s="179"/>
      <c r="AX25" s="203"/>
      <c r="AY25" s="179"/>
      <c r="AZ25" s="203"/>
      <c r="BA25" s="179"/>
      <c r="BB25" s="203"/>
      <c r="BC25" s="179"/>
      <c r="BD25" s="204">
        <f t="shared" si="4"/>
        <v>0</v>
      </c>
      <c r="BE25" s="175">
        <f t="shared" si="5"/>
        <v>0</v>
      </c>
      <c r="BH25" s="181">
        <f>+BK25-AC25</f>
        <v>-13306164</v>
      </c>
      <c r="BI25" s="181">
        <f>+BL25-AD25</f>
        <v>0</v>
      </c>
      <c r="BJ25" s="208"/>
      <c r="BK25" s="181"/>
      <c r="BL25" s="181"/>
    </row>
    <row r="26" spans="1:64" ht="54.75" customHeight="1" x14ac:dyDescent="0.25">
      <c r="A26" s="537"/>
      <c r="B26" s="527"/>
      <c r="C26" s="607"/>
      <c r="D26" s="49" t="s">
        <v>34</v>
      </c>
      <c r="E26" s="41" t="s">
        <v>27</v>
      </c>
      <c r="F26" s="310">
        <f>SUM(J26:U26)</f>
        <v>17938</v>
      </c>
      <c r="G26" s="125">
        <v>21264</v>
      </c>
      <c r="H26" s="125">
        <v>21264</v>
      </c>
      <c r="I26" s="125">
        <v>21264</v>
      </c>
      <c r="J26" s="279">
        <v>1494</v>
      </c>
      <c r="K26" s="279">
        <v>1494</v>
      </c>
      <c r="L26" s="279">
        <v>1496</v>
      </c>
      <c r="M26" s="279">
        <v>1496</v>
      </c>
      <c r="N26" s="279">
        <v>1496</v>
      </c>
      <c r="O26" s="279">
        <v>1496</v>
      </c>
      <c r="P26" s="279">
        <v>1496</v>
      </c>
      <c r="Q26" s="279">
        <v>1494</v>
      </c>
      <c r="R26" s="279">
        <v>1494</v>
      </c>
      <c r="S26" s="279">
        <v>1494</v>
      </c>
      <c r="T26" s="279">
        <v>1494</v>
      </c>
      <c r="U26" s="279">
        <v>1494</v>
      </c>
      <c r="AC26" s="176"/>
      <c r="AD26" s="177"/>
      <c r="AE26" s="173"/>
      <c r="AF26" s="206"/>
      <c r="AG26" s="179"/>
      <c r="AH26" s="206"/>
      <c r="AI26" s="179"/>
      <c r="AJ26" s="206"/>
      <c r="AK26" s="83"/>
      <c r="AL26" s="206"/>
      <c r="AM26" s="179"/>
      <c r="AN26" s="203"/>
      <c r="AO26" s="179"/>
      <c r="AP26" s="203"/>
      <c r="AQ26" s="179"/>
      <c r="AR26" s="203"/>
      <c r="AS26" s="179"/>
      <c r="AT26" s="203"/>
      <c r="AU26" s="179"/>
      <c r="AV26" s="203"/>
      <c r="AW26" s="179"/>
      <c r="AX26" s="203"/>
      <c r="AY26" s="179"/>
      <c r="AZ26" s="203"/>
      <c r="BA26" s="179"/>
      <c r="BB26" s="203"/>
      <c r="BC26" s="179"/>
      <c r="BD26" s="204"/>
      <c r="BE26" s="175"/>
      <c r="BH26" s="169"/>
      <c r="BI26" s="169"/>
      <c r="BJ26" s="210"/>
    </row>
    <row r="27" spans="1:64" ht="54.75" customHeight="1" x14ac:dyDescent="0.25">
      <c r="A27" s="537"/>
      <c r="B27" s="527"/>
      <c r="C27" s="607"/>
      <c r="D27" s="53" t="s">
        <v>35</v>
      </c>
      <c r="E27" s="9" t="s">
        <v>27</v>
      </c>
      <c r="F27" s="310">
        <f>SUM(J27:U27)</f>
        <v>12058</v>
      </c>
      <c r="G27" s="125">
        <v>17487</v>
      </c>
      <c r="H27" s="125">
        <v>17487</v>
      </c>
      <c r="I27" s="125">
        <v>17487</v>
      </c>
      <c r="J27" s="279">
        <v>1004</v>
      </c>
      <c r="K27" s="279">
        <v>1004</v>
      </c>
      <c r="L27" s="279">
        <v>1006</v>
      </c>
      <c r="M27" s="279">
        <v>1006</v>
      </c>
      <c r="N27" s="279">
        <v>1006</v>
      </c>
      <c r="O27" s="279">
        <v>1006</v>
      </c>
      <c r="P27" s="279">
        <v>1006</v>
      </c>
      <c r="Q27" s="279">
        <v>1004</v>
      </c>
      <c r="R27" s="279">
        <v>1004</v>
      </c>
      <c r="S27" s="279">
        <v>1004</v>
      </c>
      <c r="T27" s="279">
        <v>1004</v>
      </c>
      <c r="U27" s="279">
        <v>1004</v>
      </c>
      <c r="AA27" s="170"/>
      <c r="AB27" s="242"/>
      <c r="AC27" s="176"/>
      <c r="AD27" s="177"/>
      <c r="AE27" s="173"/>
      <c r="AF27" s="178"/>
      <c r="AG27" s="179"/>
      <c r="AH27" s="178"/>
      <c r="AI27" s="179"/>
      <c r="AJ27" s="178"/>
      <c r="AK27" s="179"/>
      <c r="AL27" s="178"/>
      <c r="AM27" s="179"/>
      <c r="AN27" s="203"/>
      <c r="AO27" s="179"/>
      <c r="AP27" s="203"/>
      <c r="AQ27" s="179"/>
      <c r="AR27" s="203"/>
      <c r="AS27" s="179"/>
      <c r="AT27" s="203"/>
      <c r="AU27" s="179"/>
      <c r="AV27" s="203"/>
      <c r="AW27" s="179"/>
      <c r="AX27" s="203"/>
      <c r="AY27" s="179"/>
      <c r="AZ27" s="203"/>
      <c r="BA27" s="179"/>
      <c r="BB27" s="203"/>
      <c r="BC27" s="179"/>
      <c r="BD27" s="204"/>
      <c r="BE27" s="175"/>
      <c r="BH27" s="169"/>
      <c r="BI27" s="169"/>
      <c r="BJ27" s="210"/>
    </row>
    <row r="28" spans="1:64" ht="54.75" customHeight="1" x14ac:dyDescent="0.25">
      <c r="A28" s="537"/>
      <c r="B28" s="527"/>
      <c r="C28" s="607"/>
      <c r="D28" s="53" t="s">
        <v>36</v>
      </c>
      <c r="E28" s="9" t="s">
        <v>27</v>
      </c>
      <c r="F28" s="310">
        <f>SUM(J28:U28)</f>
        <v>505</v>
      </c>
      <c r="G28" s="125">
        <v>672</v>
      </c>
      <c r="H28" s="125">
        <v>672</v>
      </c>
      <c r="I28" s="125">
        <v>672</v>
      </c>
      <c r="J28" s="278">
        <v>42</v>
      </c>
      <c r="K28" s="278">
        <v>42</v>
      </c>
      <c r="L28" s="278">
        <v>43</v>
      </c>
      <c r="M28" s="278">
        <v>42</v>
      </c>
      <c r="N28" s="278">
        <v>42</v>
      </c>
      <c r="O28" s="278">
        <v>42</v>
      </c>
      <c r="P28" s="278">
        <v>42</v>
      </c>
      <c r="Q28" s="278">
        <v>42</v>
      </c>
      <c r="R28" s="278">
        <v>42</v>
      </c>
      <c r="S28" s="278">
        <v>42</v>
      </c>
      <c r="T28" s="278">
        <v>42</v>
      </c>
      <c r="U28" s="278">
        <v>42</v>
      </c>
      <c r="AB28" s="210"/>
      <c r="AC28" s="176"/>
      <c r="AD28" s="177"/>
      <c r="AE28" s="173"/>
      <c r="AF28" s="178"/>
      <c r="AG28" s="179"/>
      <c r="AH28" s="178"/>
      <c r="AI28" s="179"/>
      <c r="AJ28" s="178"/>
      <c r="AK28" s="179"/>
      <c r="AL28" s="178"/>
      <c r="AM28" s="179"/>
      <c r="AN28" s="203"/>
      <c r="AO28" s="179"/>
      <c r="AP28" s="203"/>
      <c r="AQ28" s="179"/>
      <c r="AR28" s="203"/>
      <c r="AS28" s="179"/>
      <c r="AT28" s="203"/>
      <c r="AU28" s="179"/>
      <c r="AV28" s="203"/>
      <c r="AW28" s="179"/>
      <c r="AX28" s="203"/>
      <c r="AY28" s="179"/>
      <c r="AZ28" s="203"/>
      <c r="BA28" s="179"/>
      <c r="BB28" s="203"/>
      <c r="BC28" s="179"/>
      <c r="BD28" s="204"/>
      <c r="BE28" s="175"/>
      <c r="BH28" s="169"/>
      <c r="BI28" s="169"/>
      <c r="BJ28" s="210"/>
    </row>
    <row r="29" spans="1:64" ht="54.75" customHeight="1" x14ac:dyDescent="0.25">
      <c r="A29" s="537"/>
      <c r="B29" s="527"/>
      <c r="C29" s="607"/>
      <c r="D29" s="53" t="s">
        <v>37</v>
      </c>
      <c r="E29" s="9" t="s">
        <v>431</v>
      </c>
      <c r="F29" s="310">
        <f>SUM(J29:U29)</f>
        <v>40</v>
      </c>
      <c r="G29" s="125">
        <v>37</v>
      </c>
      <c r="H29" s="125">
        <v>37</v>
      </c>
      <c r="I29" s="125">
        <v>37</v>
      </c>
      <c r="J29" s="278">
        <v>3</v>
      </c>
      <c r="K29" s="278">
        <v>3</v>
      </c>
      <c r="L29" s="278">
        <v>4</v>
      </c>
      <c r="M29" s="278">
        <v>4</v>
      </c>
      <c r="N29" s="278">
        <v>4</v>
      </c>
      <c r="O29" s="278">
        <v>3</v>
      </c>
      <c r="P29" s="278">
        <v>4</v>
      </c>
      <c r="Q29" s="278">
        <v>3</v>
      </c>
      <c r="R29" s="278">
        <v>3</v>
      </c>
      <c r="S29" s="278">
        <v>3</v>
      </c>
      <c r="T29" s="278">
        <v>3</v>
      </c>
      <c r="U29" s="278">
        <v>3</v>
      </c>
      <c r="AC29" s="176"/>
      <c r="AD29" s="177"/>
      <c r="AE29" s="173"/>
      <c r="AF29" s="178"/>
      <c r="AG29" s="179"/>
      <c r="AH29" s="178"/>
      <c r="AI29" s="179"/>
      <c r="AJ29" s="178"/>
      <c r="AK29" s="179"/>
      <c r="AL29" s="178"/>
      <c r="AM29" s="179"/>
      <c r="AN29" s="203"/>
      <c r="AO29" s="179"/>
      <c r="AP29" s="203"/>
      <c r="AQ29" s="179"/>
      <c r="AR29" s="203"/>
      <c r="AS29" s="179"/>
      <c r="AT29" s="203"/>
      <c r="AU29" s="179"/>
      <c r="AV29" s="203"/>
      <c r="AW29" s="179"/>
      <c r="AX29" s="203"/>
      <c r="AY29" s="179"/>
      <c r="AZ29" s="203"/>
      <c r="BA29" s="179"/>
      <c r="BB29" s="203"/>
      <c r="BC29" s="179"/>
      <c r="BD29" s="204"/>
      <c r="BE29" s="175"/>
      <c r="BH29" s="169"/>
      <c r="BI29" s="169"/>
      <c r="BJ29" s="210"/>
    </row>
    <row r="30" spans="1:64" ht="54.75" customHeight="1" x14ac:dyDescent="0.25">
      <c r="A30" s="537"/>
      <c r="B30" s="527"/>
      <c r="C30" s="607"/>
      <c r="D30" s="53" t="s">
        <v>533</v>
      </c>
      <c r="E30" s="9" t="s">
        <v>431</v>
      </c>
      <c r="F30" s="310">
        <f>SUM(J30:U30)</f>
        <v>51</v>
      </c>
      <c r="G30" s="187">
        <v>49</v>
      </c>
      <c r="H30" s="187">
        <v>49</v>
      </c>
      <c r="I30" s="187">
        <v>49</v>
      </c>
      <c r="J30" s="278">
        <v>4</v>
      </c>
      <c r="K30" s="278">
        <v>4</v>
      </c>
      <c r="L30" s="278">
        <v>5</v>
      </c>
      <c r="M30" s="278">
        <v>5</v>
      </c>
      <c r="N30" s="278">
        <v>4</v>
      </c>
      <c r="O30" s="278">
        <v>4</v>
      </c>
      <c r="P30" s="278">
        <v>5</v>
      </c>
      <c r="Q30" s="278">
        <v>4</v>
      </c>
      <c r="R30" s="278">
        <v>4</v>
      </c>
      <c r="S30" s="278">
        <v>4</v>
      </c>
      <c r="T30" s="278">
        <v>4</v>
      </c>
      <c r="U30" s="278">
        <v>4</v>
      </c>
      <c r="AC30" s="176"/>
      <c r="AD30" s="177"/>
      <c r="AE30" s="176"/>
      <c r="AF30" s="178"/>
      <c r="AG30" s="179"/>
      <c r="AH30" s="178"/>
      <c r="AI30" s="179"/>
      <c r="AJ30" s="178"/>
      <c r="AK30" s="179"/>
      <c r="AL30" s="178"/>
      <c r="AM30" s="179"/>
      <c r="AN30" s="203"/>
      <c r="AO30" s="179"/>
      <c r="AP30" s="203"/>
      <c r="AQ30" s="179"/>
      <c r="AR30" s="203"/>
      <c r="AS30" s="179"/>
      <c r="AT30" s="203"/>
      <c r="AU30" s="179"/>
      <c r="AV30" s="203"/>
      <c r="AW30" s="179"/>
      <c r="AX30" s="203"/>
      <c r="AY30" s="179"/>
      <c r="AZ30" s="203"/>
      <c r="BA30" s="179"/>
      <c r="BB30" s="203"/>
      <c r="BC30" s="179"/>
      <c r="BD30" s="204"/>
      <c r="BE30" s="175"/>
      <c r="BF30" s="193"/>
      <c r="BH30" s="169"/>
      <c r="BI30" s="169"/>
      <c r="BJ30" s="210"/>
    </row>
    <row r="31" spans="1:64" ht="54.75" customHeight="1" x14ac:dyDescent="0.25">
      <c r="A31" s="537"/>
      <c r="B31" s="527"/>
      <c r="C31" s="607" t="s">
        <v>443</v>
      </c>
      <c r="D31" s="306" t="s">
        <v>439</v>
      </c>
      <c r="E31" s="306"/>
      <c r="F31" s="310">
        <f>SUM(F32:F34)</f>
        <v>4345</v>
      </c>
      <c r="G31" s="310">
        <f t="shared" ref="G31:U31" si="9">SUM(G32:G34)</f>
        <v>6728</v>
      </c>
      <c r="H31" s="310">
        <f t="shared" si="9"/>
        <v>6728</v>
      </c>
      <c r="I31" s="310">
        <f t="shared" si="9"/>
        <v>6728</v>
      </c>
      <c r="J31" s="310">
        <f t="shared" si="9"/>
        <v>362</v>
      </c>
      <c r="K31" s="310">
        <f t="shared" si="9"/>
        <v>362</v>
      </c>
      <c r="L31" s="310">
        <f t="shared" si="9"/>
        <v>362</v>
      </c>
      <c r="M31" s="310">
        <f t="shared" si="9"/>
        <v>362</v>
      </c>
      <c r="N31" s="310">
        <f t="shared" si="9"/>
        <v>362</v>
      </c>
      <c r="O31" s="310">
        <f t="shared" si="9"/>
        <v>362</v>
      </c>
      <c r="P31" s="310">
        <f t="shared" si="9"/>
        <v>362</v>
      </c>
      <c r="Q31" s="310">
        <f t="shared" si="9"/>
        <v>362</v>
      </c>
      <c r="R31" s="310">
        <f t="shared" si="9"/>
        <v>362</v>
      </c>
      <c r="S31" s="310">
        <f t="shared" si="9"/>
        <v>362</v>
      </c>
      <c r="T31" s="310">
        <f t="shared" si="9"/>
        <v>363</v>
      </c>
      <c r="U31" s="310">
        <f t="shared" si="9"/>
        <v>362</v>
      </c>
      <c r="AC31" s="176">
        <f>+AE31+AF27+AH27+AJ27+AL27+AN27+AP27+AR27+AT27+AV27+AX27+AZ27+BB27</f>
        <v>48478</v>
      </c>
      <c r="AD31" s="177">
        <f>+AG27+AI27+AK27+AM27+AO27+AQ27+AS27+AU27+AW27+AY27+BA27+BC27</f>
        <v>0</v>
      </c>
      <c r="AE31" s="176">
        <v>48478</v>
      </c>
      <c r="AF31" s="178"/>
      <c r="AG31" s="179"/>
      <c r="AH31" s="178"/>
      <c r="AI31" s="179"/>
      <c r="AJ31" s="178"/>
      <c r="AK31" s="179"/>
      <c r="AL31" s="178"/>
      <c r="AM31" s="179"/>
      <c r="AN31" s="203"/>
      <c r="AO31" s="179"/>
      <c r="AP31" s="203"/>
      <c r="AQ31" s="179"/>
      <c r="AR31" s="203"/>
      <c r="AS31" s="179"/>
      <c r="AT31" s="203"/>
      <c r="AU31" s="179"/>
      <c r="AV31" s="203"/>
      <c r="AW31" s="179"/>
      <c r="AX31" s="203"/>
      <c r="AY31" s="179"/>
      <c r="AZ31" s="203"/>
      <c r="BA31" s="179"/>
      <c r="BB31" s="203"/>
      <c r="BC31" s="179"/>
      <c r="BD31" s="204">
        <f t="shared" si="4"/>
        <v>0</v>
      </c>
      <c r="BE31" s="175">
        <f t="shared" si="5"/>
        <v>0</v>
      </c>
      <c r="BH31" s="181">
        <f>+BK31-AC31</f>
        <v>-48478</v>
      </c>
      <c r="BI31" s="181">
        <f>+BL31-AD31</f>
        <v>0</v>
      </c>
      <c r="BJ31" s="208"/>
      <c r="BK31" s="181"/>
      <c r="BL31" s="181"/>
    </row>
    <row r="32" spans="1:64" ht="54.75" customHeight="1" x14ac:dyDescent="0.25">
      <c r="A32" s="537"/>
      <c r="B32" s="527"/>
      <c r="C32" s="607"/>
      <c r="D32" s="53" t="s">
        <v>38</v>
      </c>
      <c r="E32" s="59" t="s">
        <v>27</v>
      </c>
      <c r="F32" s="310">
        <f>SUM(J32:U32)</f>
        <v>2832</v>
      </c>
      <c r="G32" s="125">
        <v>4505</v>
      </c>
      <c r="H32" s="125">
        <v>4505</v>
      </c>
      <c r="I32" s="125">
        <v>4505</v>
      </c>
      <c r="J32" s="278">
        <v>236</v>
      </c>
      <c r="K32" s="278">
        <v>236</v>
      </c>
      <c r="L32" s="278">
        <v>236</v>
      </c>
      <c r="M32" s="278">
        <v>236</v>
      </c>
      <c r="N32" s="278">
        <v>236</v>
      </c>
      <c r="O32" s="278">
        <v>236</v>
      </c>
      <c r="P32" s="278">
        <v>236</v>
      </c>
      <c r="Q32" s="278">
        <v>236</v>
      </c>
      <c r="R32" s="278">
        <v>236</v>
      </c>
      <c r="S32" s="278">
        <v>236</v>
      </c>
      <c r="T32" s="278">
        <v>236</v>
      </c>
      <c r="U32" s="278">
        <v>236</v>
      </c>
      <c r="AC32" s="176"/>
      <c r="AD32" s="177"/>
      <c r="AE32" s="176"/>
      <c r="AF32" s="206"/>
      <c r="AG32" s="179"/>
      <c r="AH32" s="206"/>
      <c r="AI32" s="179"/>
      <c r="AJ32" s="206"/>
      <c r="AK32" s="179"/>
      <c r="AL32" s="206"/>
      <c r="AM32" s="179"/>
      <c r="AN32" s="203"/>
      <c r="AO32" s="179"/>
      <c r="AP32" s="203"/>
      <c r="AQ32" s="179"/>
      <c r="AR32" s="203"/>
      <c r="AS32" s="179"/>
      <c r="AT32" s="203"/>
      <c r="AU32" s="179"/>
      <c r="AV32" s="203"/>
      <c r="AW32" s="179"/>
      <c r="AX32" s="203"/>
      <c r="AY32" s="179"/>
      <c r="AZ32" s="203"/>
      <c r="BA32" s="179"/>
      <c r="BB32" s="203"/>
      <c r="BC32" s="179"/>
      <c r="BD32" s="204"/>
      <c r="BE32" s="175"/>
      <c r="BH32" s="169"/>
      <c r="BI32" s="169"/>
      <c r="BJ32" s="210"/>
    </row>
    <row r="33" spans="1:64" ht="54.75" customHeight="1" x14ac:dyDescent="0.25">
      <c r="A33" s="537"/>
      <c r="B33" s="527"/>
      <c r="C33" s="607"/>
      <c r="D33" s="53" t="s">
        <v>39</v>
      </c>
      <c r="E33" s="9" t="s">
        <v>27</v>
      </c>
      <c r="F33" s="310">
        <f>SUM(J33:U33)</f>
        <v>13</v>
      </c>
      <c r="G33" s="125">
        <v>38</v>
      </c>
      <c r="H33" s="125">
        <v>38</v>
      </c>
      <c r="I33" s="125">
        <v>38</v>
      </c>
      <c r="J33" s="278">
        <v>1</v>
      </c>
      <c r="K33" s="278">
        <v>1</v>
      </c>
      <c r="L33" s="278">
        <v>1</v>
      </c>
      <c r="M33" s="278">
        <v>1</v>
      </c>
      <c r="N33" s="278">
        <v>1</v>
      </c>
      <c r="O33" s="278">
        <v>1</v>
      </c>
      <c r="P33" s="278">
        <v>1</v>
      </c>
      <c r="Q33" s="278">
        <v>1</v>
      </c>
      <c r="R33" s="278">
        <v>1</v>
      </c>
      <c r="S33" s="278">
        <v>1</v>
      </c>
      <c r="T33" s="278">
        <v>2</v>
      </c>
      <c r="U33" s="278">
        <v>1</v>
      </c>
      <c r="AC33" s="176"/>
      <c r="AD33" s="177"/>
      <c r="AE33" s="176"/>
      <c r="AF33" s="206"/>
      <c r="AG33" s="179"/>
      <c r="AH33" s="206"/>
      <c r="AI33" s="179"/>
      <c r="AJ33" s="206"/>
      <c r="AK33" s="179"/>
      <c r="AL33" s="206"/>
      <c r="AM33" s="179"/>
      <c r="AN33" s="203"/>
      <c r="AO33" s="179"/>
      <c r="AP33" s="203"/>
      <c r="AQ33" s="179"/>
      <c r="AR33" s="203"/>
      <c r="AS33" s="179"/>
      <c r="AT33" s="203"/>
      <c r="AU33" s="179"/>
      <c r="AV33" s="203"/>
      <c r="AW33" s="179"/>
      <c r="AX33" s="203"/>
      <c r="AY33" s="179"/>
      <c r="AZ33" s="203"/>
      <c r="BA33" s="179"/>
      <c r="BB33" s="203"/>
      <c r="BC33" s="179"/>
      <c r="BD33" s="204"/>
      <c r="BE33" s="175"/>
      <c r="BH33" s="169"/>
      <c r="BI33" s="169"/>
      <c r="BJ33" s="210"/>
    </row>
    <row r="34" spans="1:64" ht="54.75" customHeight="1" x14ac:dyDescent="0.25">
      <c r="A34" s="537"/>
      <c r="B34" s="528"/>
      <c r="C34" s="607"/>
      <c r="D34" s="53" t="s">
        <v>40</v>
      </c>
      <c r="E34" s="9" t="s">
        <v>27</v>
      </c>
      <c r="F34" s="310">
        <f>SUM(J34:U34)</f>
        <v>1500</v>
      </c>
      <c r="G34" s="125">
        <v>2185</v>
      </c>
      <c r="H34" s="125">
        <v>2185</v>
      </c>
      <c r="I34" s="125">
        <v>2185</v>
      </c>
      <c r="J34" s="278">
        <v>125</v>
      </c>
      <c r="K34" s="278">
        <v>125</v>
      </c>
      <c r="L34" s="278">
        <v>125</v>
      </c>
      <c r="M34" s="278">
        <v>125</v>
      </c>
      <c r="N34" s="278">
        <v>125</v>
      </c>
      <c r="O34" s="278">
        <v>125</v>
      </c>
      <c r="P34" s="278">
        <v>125</v>
      </c>
      <c r="Q34" s="278">
        <v>125</v>
      </c>
      <c r="R34" s="278">
        <v>125</v>
      </c>
      <c r="S34" s="278">
        <v>125</v>
      </c>
      <c r="T34" s="278">
        <v>125</v>
      </c>
      <c r="U34" s="278">
        <v>125</v>
      </c>
      <c r="AC34" s="176"/>
      <c r="AD34" s="177"/>
      <c r="AE34" s="176"/>
      <c r="AF34" s="206"/>
      <c r="AG34" s="179"/>
      <c r="AH34" s="206"/>
      <c r="AI34" s="179"/>
      <c r="AJ34" s="206"/>
      <c r="AK34" s="179"/>
      <c r="AL34" s="206"/>
      <c r="AM34" s="179"/>
      <c r="AN34" s="203"/>
      <c r="AO34" s="179"/>
      <c r="AP34" s="203"/>
      <c r="AQ34" s="179"/>
      <c r="AR34" s="203"/>
      <c r="AS34" s="179"/>
      <c r="AT34" s="203"/>
      <c r="AU34" s="179"/>
      <c r="AV34" s="203"/>
      <c r="AW34" s="179"/>
      <c r="AX34" s="203"/>
      <c r="AY34" s="179"/>
      <c r="AZ34" s="203"/>
      <c r="BA34" s="179"/>
      <c r="BB34" s="203"/>
      <c r="BC34" s="179"/>
      <c r="BD34" s="204"/>
      <c r="BE34" s="175"/>
      <c r="BH34" s="169"/>
      <c r="BI34" s="169"/>
      <c r="BJ34" s="210"/>
    </row>
    <row r="35" spans="1:64" ht="54.75" customHeight="1" x14ac:dyDescent="0.25">
      <c r="A35" s="537"/>
      <c r="B35" s="526" t="s">
        <v>772</v>
      </c>
      <c r="C35" s="559" t="s">
        <v>851</v>
      </c>
      <c r="D35" s="560"/>
      <c r="E35" s="561"/>
      <c r="F35" s="361">
        <f>+F36+F40</f>
        <v>206</v>
      </c>
      <c r="G35" s="361">
        <f t="shared" ref="G35:U35" si="10">+G36+G40</f>
        <v>555</v>
      </c>
      <c r="H35" s="361">
        <f t="shared" si="10"/>
        <v>555</v>
      </c>
      <c r="I35" s="361">
        <f t="shared" si="10"/>
        <v>555</v>
      </c>
      <c r="J35" s="361">
        <f t="shared" si="10"/>
        <v>18</v>
      </c>
      <c r="K35" s="361">
        <f t="shared" si="10"/>
        <v>20</v>
      </c>
      <c r="L35" s="361">
        <f t="shared" si="10"/>
        <v>17</v>
      </c>
      <c r="M35" s="361">
        <f t="shared" si="10"/>
        <v>17</v>
      </c>
      <c r="N35" s="361">
        <f t="shared" si="10"/>
        <v>17</v>
      </c>
      <c r="O35" s="361">
        <f t="shared" si="10"/>
        <v>17</v>
      </c>
      <c r="P35" s="361">
        <f t="shared" si="10"/>
        <v>17</v>
      </c>
      <c r="Q35" s="361">
        <f t="shared" si="10"/>
        <v>17</v>
      </c>
      <c r="R35" s="361">
        <f t="shared" si="10"/>
        <v>17</v>
      </c>
      <c r="S35" s="361">
        <f t="shared" si="10"/>
        <v>17</v>
      </c>
      <c r="T35" s="361">
        <f t="shared" si="10"/>
        <v>16</v>
      </c>
      <c r="U35" s="361">
        <f t="shared" si="10"/>
        <v>16</v>
      </c>
      <c r="AC35" s="176"/>
      <c r="AD35" s="177"/>
      <c r="AE35" s="176"/>
      <c r="AF35" s="206"/>
      <c r="AG35" s="179"/>
      <c r="AH35" s="206"/>
      <c r="AI35" s="179"/>
      <c r="AJ35" s="206"/>
      <c r="AK35" s="179"/>
      <c r="AL35" s="206"/>
      <c r="AM35" s="179"/>
      <c r="AN35" s="203"/>
      <c r="AO35" s="179"/>
      <c r="AP35" s="203"/>
      <c r="AQ35" s="179"/>
      <c r="AR35" s="203"/>
      <c r="AS35" s="179"/>
      <c r="AT35" s="203"/>
      <c r="AU35" s="179"/>
      <c r="AV35" s="203"/>
      <c r="AW35" s="179"/>
      <c r="AX35" s="203"/>
      <c r="AY35" s="179"/>
      <c r="AZ35" s="203"/>
      <c r="BA35" s="179"/>
      <c r="BB35" s="203"/>
      <c r="BC35" s="179"/>
      <c r="BD35" s="204"/>
      <c r="BE35" s="175"/>
      <c r="BH35" s="169"/>
      <c r="BI35" s="169"/>
      <c r="BJ35" s="210"/>
    </row>
    <row r="36" spans="1:64" ht="54.75" customHeight="1" x14ac:dyDescent="0.25">
      <c r="A36" s="537"/>
      <c r="B36" s="527"/>
      <c r="C36" s="607" t="s">
        <v>777</v>
      </c>
      <c r="D36" s="306" t="s">
        <v>439</v>
      </c>
      <c r="E36" s="306"/>
      <c r="F36" s="310">
        <f>SUM(F37+F38+F39)</f>
        <v>156</v>
      </c>
      <c r="G36" s="310">
        <f t="shared" ref="G36:U36" si="11">SUM(G37+G38+G39)</f>
        <v>479</v>
      </c>
      <c r="H36" s="310">
        <f t="shared" si="11"/>
        <v>479</v>
      </c>
      <c r="I36" s="310">
        <f t="shared" si="11"/>
        <v>479</v>
      </c>
      <c r="J36" s="310">
        <f t="shared" si="11"/>
        <v>14</v>
      </c>
      <c r="K36" s="310">
        <f t="shared" si="11"/>
        <v>14</v>
      </c>
      <c r="L36" s="310">
        <f t="shared" si="11"/>
        <v>13</v>
      </c>
      <c r="M36" s="310">
        <f t="shared" si="11"/>
        <v>13</v>
      </c>
      <c r="N36" s="310">
        <f t="shared" si="11"/>
        <v>13</v>
      </c>
      <c r="O36" s="310">
        <f t="shared" si="11"/>
        <v>13</v>
      </c>
      <c r="P36" s="310">
        <f t="shared" si="11"/>
        <v>13</v>
      </c>
      <c r="Q36" s="310">
        <f t="shared" si="11"/>
        <v>13</v>
      </c>
      <c r="R36" s="310">
        <f t="shared" si="11"/>
        <v>13</v>
      </c>
      <c r="S36" s="310">
        <f t="shared" si="11"/>
        <v>13</v>
      </c>
      <c r="T36" s="310">
        <f t="shared" si="11"/>
        <v>12</v>
      </c>
      <c r="U36" s="310">
        <f t="shared" si="11"/>
        <v>12</v>
      </c>
      <c r="AC36" s="176">
        <f>+AE36+AF36+AH36+AJ36+AL36+AN36+AP36+AR36+AT36+AV36+AX36+AZ36+BB36</f>
        <v>2671</v>
      </c>
      <c r="AD36" s="177">
        <f>+AG36+AI36+AK36+AM36+AO36+AQ36+AS36+AU36+AW36+AY36+BA36+BC36</f>
        <v>0</v>
      </c>
      <c r="AE36" s="176">
        <v>2671</v>
      </c>
      <c r="AF36" s="178"/>
      <c r="AG36" s="179"/>
      <c r="AH36" s="178"/>
      <c r="AI36" s="179"/>
      <c r="AJ36" s="178"/>
      <c r="AK36" s="179"/>
      <c r="AL36" s="178"/>
      <c r="AM36" s="179"/>
      <c r="AN36" s="203"/>
      <c r="AO36" s="179"/>
      <c r="AP36" s="203"/>
      <c r="AQ36" s="179"/>
      <c r="AR36" s="203"/>
      <c r="AS36" s="179"/>
      <c r="AT36" s="203"/>
      <c r="AU36" s="179"/>
      <c r="AV36" s="203"/>
      <c r="AW36" s="179"/>
      <c r="AX36" s="203"/>
      <c r="AY36" s="179"/>
      <c r="AZ36" s="203"/>
      <c r="BA36" s="179"/>
      <c r="BB36" s="203"/>
      <c r="BC36" s="179"/>
      <c r="BD36" s="204">
        <f t="shared" si="4"/>
        <v>0</v>
      </c>
      <c r="BE36" s="175">
        <f t="shared" si="5"/>
        <v>0</v>
      </c>
      <c r="BH36" s="181">
        <f>+BK36-AC36</f>
        <v>-2671</v>
      </c>
      <c r="BI36" s="181">
        <f>+BL36-AD36</f>
        <v>0</v>
      </c>
      <c r="BJ36" s="208"/>
      <c r="BK36" s="181"/>
      <c r="BL36" s="181"/>
    </row>
    <row r="37" spans="1:64" ht="54.75" customHeight="1" x14ac:dyDescent="0.25">
      <c r="A37" s="537"/>
      <c r="B37" s="527"/>
      <c r="C37" s="607"/>
      <c r="D37" s="70" t="s">
        <v>538</v>
      </c>
      <c r="E37" s="41" t="s">
        <v>27</v>
      </c>
      <c r="F37" s="310">
        <f>SUM(J37:U37)</f>
        <v>25</v>
      </c>
      <c r="G37" s="125">
        <v>169</v>
      </c>
      <c r="H37" s="125">
        <v>169</v>
      </c>
      <c r="I37" s="125">
        <v>169</v>
      </c>
      <c r="J37" s="278">
        <v>2</v>
      </c>
      <c r="K37" s="334">
        <v>3</v>
      </c>
      <c r="L37" s="278">
        <v>2</v>
      </c>
      <c r="M37" s="334">
        <v>2</v>
      </c>
      <c r="N37" s="278">
        <v>2</v>
      </c>
      <c r="O37" s="334">
        <v>2</v>
      </c>
      <c r="P37" s="278">
        <v>2</v>
      </c>
      <c r="Q37" s="334">
        <v>2</v>
      </c>
      <c r="R37" s="278">
        <v>2</v>
      </c>
      <c r="S37" s="334">
        <v>2</v>
      </c>
      <c r="T37" s="278">
        <v>2</v>
      </c>
      <c r="U37" s="334">
        <v>2</v>
      </c>
      <c r="AC37" s="176"/>
      <c r="AD37" s="177"/>
      <c r="AE37" s="176"/>
      <c r="AF37" s="214"/>
      <c r="AG37" s="215"/>
      <c r="AH37" s="178"/>
      <c r="AI37" s="179"/>
      <c r="AJ37" s="178"/>
      <c r="AK37" s="179"/>
      <c r="AL37" s="178"/>
      <c r="AM37" s="179"/>
      <c r="AN37" s="203"/>
      <c r="AO37" s="179"/>
      <c r="AP37" s="203"/>
      <c r="AQ37" s="179"/>
      <c r="AR37" s="203"/>
      <c r="AS37" s="179"/>
      <c r="AT37" s="203"/>
      <c r="AU37" s="179"/>
      <c r="AV37" s="203"/>
      <c r="AW37" s="179"/>
      <c r="AX37" s="203"/>
      <c r="AY37" s="179"/>
      <c r="AZ37" s="203"/>
      <c r="BA37" s="179"/>
      <c r="BB37" s="203"/>
      <c r="BC37" s="179"/>
      <c r="BD37" s="204"/>
      <c r="BE37" s="175"/>
      <c r="BF37" s="193"/>
      <c r="BH37" s="169"/>
      <c r="BI37" s="169"/>
      <c r="BJ37" s="210"/>
    </row>
    <row r="38" spans="1:64" ht="54.75" customHeight="1" x14ac:dyDescent="0.25">
      <c r="A38" s="537"/>
      <c r="B38" s="527"/>
      <c r="C38" s="607"/>
      <c r="D38" s="71" t="s">
        <v>41</v>
      </c>
      <c r="E38" s="41" t="s">
        <v>27</v>
      </c>
      <c r="F38" s="310">
        <f>SUM(J38:U38)</f>
        <v>13</v>
      </c>
      <c r="G38" s="125">
        <v>42</v>
      </c>
      <c r="H38" s="125">
        <v>42</v>
      </c>
      <c r="I38" s="125">
        <v>42</v>
      </c>
      <c r="J38" s="335">
        <v>2</v>
      </c>
      <c r="K38" s="336">
        <v>1</v>
      </c>
      <c r="L38" s="335">
        <v>1</v>
      </c>
      <c r="M38" s="336">
        <v>1</v>
      </c>
      <c r="N38" s="335">
        <v>1</v>
      </c>
      <c r="O38" s="336">
        <v>1</v>
      </c>
      <c r="P38" s="335">
        <v>1</v>
      </c>
      <c r="Q38" s="336">
        <v>1</v>
      </c>
      <c r="R38" s="335">
        <v>1</v>
      </c>
      <c r="S38" s="336">
        <v>1</v>
      </c>
      <c r="T38" s="335">
        <v>1</v>
      </c>
      <c r="U38" s="336">
        <v>1</v>
      </c>
      <c r="AC38" s="176"/>
      <c r="AD38" s="177"/>
      <c r="AE38" s="176"/>
      <c r="AF38" s="214"/>
      <c r="AG38" s="215"/>
      <c r="AH38" s="178"/>
      <c r="AI38" s="179"/>
      <c r="AJ38" s="178"/>
      <c r="AK38" s="179"/>
      <c r="AL38" s="178"/>
      <c r="AM38" s="179"/>
      <c r="AN38" s="203"/>
      <c r="AO38" s="179"/>
      <c r="AP38" s="203"/>
      <c r="AQ38" s="179"/>
      <c r="AR38" s="203"/>
      <c r="AS38" s="179"/>
      <c r="AT38" s="203"/>
      <c r="AU38" s="179"/>
      <c r="AV38" s="203"/>
      <c r="AW38" s="179"/>
      <c r="AX38" s="203"/>
      <c r="AY38" s="179"/>
      <c r="AZ38" s="203"/>
      <c r="BA38" s="179"/>
      <c r="BB38" s="203"/>
      <c r="BC38" s="179"/>
      <c r="BD38" s="204"/>
      <c r="BE38" s="175"/>
      <c r="BH38" s="169"/>
      <c r="BI38" s="169"/>
      <c r="BJ38" s="210"/>
    </row>
    <row r="39" spans="1:64" ht="54.75" customHeight="1" x14ac:dyDescent="0.25">
      <c r="A39" s="537"/>
      <c r="B39" s="527"/>
      <c r="C39" s="607"/>
      <c r="D39" s="71" t="s">
        <v>42</v>
      </c>
      <c r="E39" s="41" t="s">
        <v>27</v>
      </c>
      <c r="F39" s="310">
        <f>SUM(J39:U39)</f>
        <v>118</v>
      </c>
      <c r="G39" s="125">
        <v>268</v>
      </c>
      <c r="H39" s="125">
        <v>268</v>
      </c>
      <c r="I39" s="125">
        <v>268</v>
      </c>
      <c r="J39" s="335">
        <v>10</v>
      </c>
      <c r="K39" s="336">
        <v>10</v>
      </c>
      <c r="L39" s="335">
        <v>10</v>
      </c>
      <c r="M39" s="335">
        <v>10</v>
      </c>
      <c r="N39" s="336">
        <v>10</v>
      </c>
      <c r="O39" s="335">
        <v>10</v>
      </c>
      <c r="P39" s="335">
        <v>10</v>
      </c>
      <c r="Q39" s="336">
        <v>10</v>
      </c>
      <c r="R39" s="335">
        <v>10</v>
      </c>
      <c r="S39" s="335">
        <v>10</v>
      </c>
      <c r="T39" s="336">
        <v>9</v>
      </c>
      <c r="U39" s="336">
        <v>9</v>
      </c>
      <c r="AC39" s="176"/>
      <c r="AD39" s="177"/>
      <c r="AE39" s="176"/>
      <c r="AF39" s="214"/>
      <c r="AG39" s="215"/>
      <c r="AH39" s="178"/>
      <c r="AI39" s="179"/>
      <c r="AJ39" s="178"/>
      <c r="AK39" s="179"/>
      <c r="AL39" s="178"/>
      <c r="AM39" s="179"/>
      <c r="AN39" s="203"/>
      <c r="AO39" s="179"/>
      <c r="AP39" s="203"/>
      <c r="AQ39" s="179"/>
      <c r="AR39" s="203"/>
      <c r="AS39" s="179"/>
      <c r="AT39" s="203"/>
      <c r="AU39" s="179"/>
      <c r="AV39" s="203"/>
      <c r="AW39" s="179"/>
      <c r="AX39" s="203"/>
      <c r="AY39" s="179"/>
      <c r="AZ39" s="203"/>
      <c r="BA39" s="179"/>
      <c r="BB39" s="203"/>
      <c r="BC39" s="179"/>
      <c r="BD39" s="204"/>
      <c r="BE39" s="175"/>
      <c r="BH39" s="169"/>
      <c r="BI39" s="169"/>
      <c r="BJ39" s="210"/>
    </row>
    <row r="40" spans="1:64" ht="54.75" customHeight="1" x14ac:dyDescent="0.25">
      <c r="A40" s="537"/>
      <c r="B40" s="527"/>
      <c r="C40" s="521" t="s">
        <v>778</v>
      </c>
      <c r="D40" s="306" t="s">
        <v>439</v>
      </c>
      <c r="E40" s="306"/>
      <c r="F40" s="310">
        <f>SUM(F41:F42)</f>
        <v>50</v>
      </c>
      <c r="G40" s="310">
        <f t="shared" ref="G40:U40" si="12">SUM(G41:G42)</f>
        <v>76</v>
      </c>
      <c r="H40" s="310">
        <f t="shared" si="12"/>
        <v>76</v>
      </c>
      <c r="I40" s="310">
        <f t="shared" si="12"/>
        <v>76</v>
      </c>
      <c r="J40" s="310">
        <f t="shared" si="12"/>
        <v>4</v>
      </c>
      <c r="K40" s="310">
        <f t="shared" si="12"/>
        <v>6</v>
      </c>
      <c r="L40" s="310">
        <f t="shared" si="12"/>
        <v>4</v>
      </c>
      <c r="M40" s="310">
        <f t="shared" si="12"/>
        <v>4</v>
      </c>
      <c r="N40" s="310">
        <f t="shared" si="12"/>
        <v>4</v>
      </c>
      <c r="O40" s="310">
        <f t="shared" si="12"/>
        <v>4</v>
      </c>
      <c r="P40" s="310">
        <f t="shared" si="12"/>
        <v>4</v>
      </c>
      <c r="Q40" s="310">
        <f t="shared" si="12"/>
        <v>4</v>
      </c>
      <c r="R40" s="310">
        <f t="shared" si="12"/>
        <v>4</v>
      </c>
      <c r="S40" s="310">
        <f t="shared" si="12"/>
        <v>4</v>
      </c>
      <c r="T40" s="310">
        <f t="shared" si="12"/>
        <v>4</v>
      </c>
      <c r="U40" s="310">
        <f t="shared" si="12"/>
        <v>4</v>
      </c>
      <c r="AC40" s="176">
        <f>+AE40+AF40+AH40+AJ40+AL40+AN40+AP40+AR40+AT40+AV40+AX40+AZ40+BB40</f>
        <v>0</v>
      </c>
      <c r="AD40" s="177">
        <f>+AG40+AI40+AK40+AM40+AO40+AQ40+AS40+AU40+AW40+AY40+BA40+BC40</f>
        <v>0</v>
      </c>
      <c r="AE40" s="176">
        <v>0</v>
      </c>
      <c r="AF40" s="178"/>
      <c r="AG40" s="179"/>
      <c r="AH40" s="178"/>
      <c r="AI40" s="179"/>
      <c r="AJ40" s="178"/>
      <c r="AK40" s="179"/>
      <c r="AL40" s="178"/>
      <c r="AM40" s="179"/>
      <c r="AN40" s="203"/>
      <c r="AO40" s="179"/>
      <c r="AP40" s="203"/>
      <c r="AQ40" s="179"/>
      <c r="AR40" s="203"/>
      <c r="AS40" s="179"/>
      <c r="AT40" s="203"/>
      <c r="AU40" s="179"/>
      <c r="AV40" s="203"/>
      <c r="AW40" s="179"/>
      <c r="AX40" s="203"/>
      <c r="AY40" s="179"/>
      <c r="AZ40" s="203"/>
      <c r="BA40" s="179"/>
      <c r="BB40" s="203"/>
      <c r="BC40" s="179"/>
      <c r="BD40" s="204">
        <f t="shared" si="4"/>
        <v>0</v>
      </c>
      <c r="BE40" s="175" t="e">
        <f t="shared" si="5"/>
        <v>#DIV/0!</v>
      </c>
      <c r="BH40" s="181">
        <f>+BK40-AC40</f>
        <v>0</v>
      </c>
      <c r="BI40" s="181">
        <f>+BL40-AD40</f>
        <v>0</v>
      </c>
      <c r="BJ40" s="208"/>
      <c r="BK40" s="181"/>
      <c r="BL40" s="181"/>
    </row>
    <row r="41" spans="1:64" ht="54.75" customHeight="1" x14ac:dyDescent="0.25">
      <c r="A41" s="537"/>
      <c r="B41" s="527"/>
      <c r="C41" s="521"/>
      <c r="D41" s="71" t="s">
        <v>43</v>
      </c>
      <c r="E41" s="9" t="s">
        <v>27</v>
      </c>
      <c r="F41" s="310">
        <f>SUM(J41:U41)</f>
        <v>25</v>
      </c>
      <c r="G41" s="125">
        <v>48</v>
      </c>
      <c r="H41" s="125">
        <v>48</v>
      </c>
      <c r="I41" s="125">
        <v>48</v>
      </c>
      <c r="J41" s="278">
        <v>2</v>
      </c>
      <c r="K41" s="334">
        <v>3</v>
      </c>
      <c r="L41" s="278">
        <v>2</v>
      </c>
      <c r="M41" s="334">
        <v>2</v>
      </c>
      <c r="N41" s="278">
        <v>2</v>
      </c>
      <c r="O41" s="334">
        <v>2</v>
      </c>
      <c r="P41" s="278">
        <v>2</v>
      </c>
      <c r="Q41" s="334">
        <v>2</v>
      </c>
      <c r="R41" s="278">
        <v>2</v>
      </c>
      <c r="S41" s="334">
        <v>2</v>
      </c>
      <c r="T41" s="278">
        <v>2</v>
      </c>
      <c r="U41" s="334">
        <v>2</v>
      </c>
      <c r="AC41" s="176"/>
      <c r="AD41" s="177"/>
      <c r="AE41" s="176"/>
      <c r="AF41" s="206"/>
      <c r="AG41" s="179"/>
      <c r="AH41" s="206"/>
      <c r="AI41" s="179"/>
      <c r="AJ41" s="206"/>
      <c r="AK41" s="179"/>
      <c r="AL41" s="206"/>
      <c r="AM41" s="179"/>
      <c r="AN41" s="203"/>
      <c r="AO41" s="179"/>
      <c r="AP41" s="203"/>
      <c r="AQ41" s="179"/>
      <c r="AR41" s="203"/>
      <c r="AS41" s="179"/>
      <c r="AT41" s="203"/>
      <c r="AU41" s="179"/>
      <c r="AV41" s="203"/>
      <c r="AW41" s="179"/>
      <c r="AX41" s="203"/>
      <c r="AY41" s="179"/>
      <c r="AZ41" s="203"/>
      <c r="BA41" s="179"/>
      <c r="BB41" s="203"/>
      <c r="BC41" s="179"/>
      <c r="BD41" s="204"/>
      <c r="BE41" s="175"/>
      <c r="BH41" s="169"/>
      <c r="BI41" s="169"/>
      <c r="BJ41" s="210"/>
    </row>
    <row r="42" spans="1:64" ht="54.75" customHeight="1" x14ac:dyDescent="0.25">
      <c r="A42" s="537"/>
      <c r="B42" s="528"/>
      <c r="C42" s="521"/>
      <c r="D42" s="71" t="s">
        <v>492</v>
      </c>
      <c r="E42" s="9" t="s">
        <v>27</v>
      </c>
      <c r="F42" s="310">
        <f>SUM(J42:U42)</f>
        <v>25</v>
      </c>
      <c r="G42" s="125">
        <v>28</v>
      </c>
      <c r="H42" s="125">
        <v>28</v>
      </c>
      <c r="I42" s="125">
        <v>28</v>
      </c>
      <c r="J42" s="278">
        <v>2</v>
      </c>
      <c r="K42" s="334">
        <v>3</v>
      </c>
      <c r="L42" s="278">
        <v>2</v>
      </c>
      <c r="M42" s="334">
        <v>2</v>
      </c>
      <c r="N42" s="278">
        <v>2</v>
      </c>
      <c r="O42" s="334">
        <v>2</v>
      </c>
      <c r="P42" s="278">
        <v>2</v>
      </c>
      <c r="Q42" s="334">
        <v>2</v>
      </c>
      <c r="R42" s="278">
        <v>2</v>
      </c>
      <c r="S42" s="334">
        <v>2</v>
      </c>
      <c r="T42" s="278">
        <v>2</v>
      </c>
      <c r="U42" s="334">
        <v>2</v>
      </c>
      <c r="AC42" s="176"/>
      <c r="AD42" s="177"/>
      <c r="AE42" s="176"/>
      <c r="AF42" s="206"/>
      <c r="AG42" s="179"/>
      <c r="AH42" s="206"/>
      <c r="AI42" s="179"/>
      <c r="AJ42" s="206"/>
      <c r="AK42" s="179"/>
      <c r="AL42" s="206"/>
      <c r="AM42" s="179"/>
      <c r="AN42" s="203"/>
      <c r="AO42" s="179"/>
      <c r="AP42" s="203"/>
      <c r="AQ42" s="179"/>
      <c r="AR42" s="203"/>
      <c r="AS42" s="179"/>
      <c r="AT42" s="203"/>
      <c r="AU42" s="179"/>
      <c r="AV42" s="203"/>
      <c r="AW42" s="179"/>
      <c r="AX42" s="203"/>
      <c r="AY42" s="179"/>
      <c r="AZ42" s="203"/>
      <c r="BA42" s="179"/>
      <c r="BB42" s="203"/>
      <c r="BC42" s="179"/>
      <c r="BD42" s="204"/>
      <c r="BE42" s="175"/>
      <c r="BH42" s="169"/>
      <c r="BI42" s="169"/>
      <c r="BJ42" s="210"/>
    </row>
    <row r="43" spans="1:64" ht="54.75" customHeight="1" x14ac:dyDescent="0.25">
      <c r="A43" s="537"/>
      <c r="B43" s="521" t="s">
        <v>494</v>
      </c>
      <c r="C43" s="607" t="s">
        <v>496</v>
      </c>
      <c r="D43" s="306" t="s">
        <v>439</v>
      </c>
      <c r="E43" s="306"/>
      <c r="F43" s="310">
        <f>+F44</f>
        <v>15023</v>
      </c>
      <c r="G43" s="310">
        <f t="shared" ref="G43:U43" si="13">+G44</f>
        <v>15122</v>
      </c>
      <c r="H43" s="310">
        <f t="shared" si="13"/>
        <v>15122</v>
      </c>
      <c r="I43" s="310">
        <f t="shared" si="13"/>
        <v>15122</v>
      </c>
      <c r="J43" s="310">
        <f t="shared" si="13"/>
        <v>1251</v>
      </c>
      <c r="K43" s="310">
        <f t="shared" si="13"/>
        <v>1252</v>
      </c>
      <c r="L43" s="310">
        <f t="shared" si="13"/>
        <v>1252</v>
      </c>
      <c r="M43" s="310">
        <f t="shared" si="13"/>
        <v>1252</v>
      </c>
      <c r="N43" s="310">
        <f t="shared" si="13"/>
        <v>1252</v>
      </c>
      <c r="O43" s="310">
        <f t="shared" si="13"/>
        <v>1252</v>
      </c>
      <c r="P43" s="310">
        <f t="shared" si="13"/>
        <v>1252</v>
      </c>
      <c r="Q43" s="310">
        <f t="shared" si="13"/>
        <v>1252</v>
      </c>
      <c r="R43" s="310">
        <f t="shared" si="13"/>
        <v>1252</v>
      </c>
      <c r="S43" s="310">
        <f t="shared" si="13"/>
        <v>1252</v>
      </c>
      <c r="T43" s="310">
        <f t="shared" si="13"/>
        <v>1252</v>
      </c>
      <c r="U43" s="310">
        <f t="shared" si="13"/>
        <v>1252</v>
      </c>
      <c r="AC43" s="176">
        <f>+AE43+AF43+AH43+AJ43+AL43+AN43+AP43+AR43+AT43+AV43+AX43+AZ43+BB43</f>
        <v>25657</v>
      </c>
      <c r="AD43" s="177">
        <f>+AG43+AI43+AK43+AM43+AO43+AQ43+AS43+AU43+AW43+AY43+BA43+BC43</f>
        <v>0</v>
      </c>
      <c r="AE43" s="176">
        <v>25657</v>
      </c>
      <c r="AF43" s="206"/>
      <c r="AG43" s="179"/>
      <c r="AH43" s="206"/>
      <c r="AI43" s="179"/>
      <c r="AJ43" s="206"/>
      <c r="AK43" s="179"/>
      <c r="AL43" s="206"/>
      <c r="AM43" s="179"/>
      <c r="AN43" s="203"/>
      <c r="AO43" s="179"/>
      <c r="AP43" s="203"/>
      <c r="AQ43" s="179"/>
      <c r="AR43" s="203"/>
      <c r="AS43" s="179"/>
      <c r="AT43" s="203"/>
      <c r="AU43" s="179"/>
      <c r="AV43" s="203"/>
      <c r="AW43" s="179"/>
      <c r="AX43" s="203"/>
      <c r="AY43" s="179"/>
      <c r="AZ43" s="203"/>
      <c r="BA43" s="179"/>
      <c r="BB43" s="203"/>
      <c r="BC43" s="179"/>
      <c r="BD43" s="204">
        <f t="shared" si="4"/>
        <v>0</v>
      </c>
      <c r="BE43" s="175">
        <f t="shared" si="5"/>
        <v>0</v>
      </c>
      <c r="BH43" s="181">
        <f>+BK43-AC44</f>
        <v>0</v>
      </c>
      <c r="BI43" s="181">
        <f>+BL43-AD44</f>
        <v>0</v>
      </c>
      <c r="BJ43" s="208"/>
      <c r="BK43" s="181"/>
      <c r="BL43" s="181"/>
    </row>
    <row r="44" spans="1:64" ht="54.75" customHeight="1" x14ac:dyDescent="0.25">
      <c r="A44" s="537"/>
      <c r="B44" s="521"/>
      <c r="C44" s="607"/>
      <c r="D44" s="49" t="s">
        <v>553</v>
      </c>
      <c r="E44" s="9" t="s">
        <v>27</v>
      </c>
      <c r="F44" s="310">
        <f>SUM(J44:U44)</f>
        <v>15023</v>
      </c>
      <c r="G44" s="125">
        <v>15122</v>
      </c>
      <c r="H44" s="125">
        <v>15122</v>
      </c>
      <c r="I44" s="125">
        <v>15122</v>
      </c>
      <c r="J44" s="371">
        <v>1251</v>
      </c>
      <c r="K44" s="371">
        <v>1252</v>
      </c>
      <c r="L44" s="371">
        <v>1252</v>
      </c>
      <c r="M44" s="371">
        <v>1252</v>
      </c>
      <c r="N44" s="371">
        <v>1252</v>
      </c>
      <c r="O44" s="371">
        <v>1252</v>
      </c>
      <c r="P44" s="371">
        <v>1252</v>
      </c>
      <c r="Q44" s="371">
        <v>1252</v>
      </c>
      <c r="R44" s="371">
        <v>1252</v>
      </c>
      <c r="S44" s="371">
        <v>1252</v>
      </c>
      <c r="T44" s="371">
        <v>1252</v>
      </c>
      <c r="U44" s="371">
        <v>1252</v>
      </c>
      <c r="AC44" s="176"/>
      <c r="AD44" s="177"/>
      <c r="AE44" s="176"/>
      <c r="AF44" s="178"/>
      <c r="AG44" s="179"/>
      <c r="AH44" s="178"/>
      <c r="AI44" s="179"/>
      <c r="AJ44" s="178"/>
      <c r="AK44" s="179"/>
      <c r="AL44" s="178"/>
      <c r="AM44" s="179"/>
      <c r="AN44" s="203"/>
      <c r="AO44" s="179"/>
      <c r="AP44" s="203"/>
      <c r="AQ44" s="179"/>
      <c r="AR44" s="203"/>
      <c r="AS44" s="179"/>
      <c r="AT44" s="203"/>
      <c r="AU44" s="179"/>
      <c r="AV44" s="203"/>
      <c r="AW44" s="179"/>
      <c r="AX44" s="203"/>
      <c r="AY44" s="179"/>
      <c r="AZ44" s="203"/>
      <c r="BA44" s="179"/>
      <c r="BB44" s="203"/>
      <c r="BC44" s="179"/>
      <c r="BD44" s="204"/>
      <c r="BE44" s="175"/>
    </row>
    <row r="45" spans="1:64" ht="54.75" customHeight="1" x14ac:dyDescent="0.25">
      <c r="A45" s="537"/>
      <c r="B45" s="521" t="s">
        <v>773</v>
      </c>
      <c r="C45" s="521" t="s">
        <v>461</v>
      </c>
      <c r="D45" s="306" t="s">
        <v>439</v>
      </c>
      <c r="E45" s="306"/>
      <c r="F45" s="310">
        <f>SUM(F46:F48)</f>
        <v>44769</v>
      </c>
      <c r="G45" s="310">
        <f t="shared" ref="G45:U45" si="14">SUM(G46:G48)</f>
        <v>45728</v>
      </c>
      <c r="H45" s="310">
        <f t="shared" si="14"/>
        <v>45728</v>
      </c>
      <c r="I45" s="310">
        <f t="shared" si="14"/>
        <v>45728</v>
      </c>
      <c r="J45" s="310">
        <f t="shared" si="14"/>
        <v>3732</v>
      </c>
      <c r="K45" s="310">
        <f t="shared" si="14"/>
        <v>3731</v>
      </c>
      <c r="L45" s="310">
        <f t="shared" si="14"/>
        <v>3731</v>
      </c>
      <c r="M45" s="310">
        <f t="shared" si="14"/>
        <v>3731</v>
      </c>
      <c r="N45" s="310">
        <f t="shared" si="14"/>
        <v>3731</v>
      </c>
      <c r="O45" s="310">
        <f t="shared" si="14"/>
        <v>3731</v>
      </c>
      <c r="P45" s="310">
        <f t="shared" si="14"/>
        <v>3731</v>
      </c>
      <c r="Q45" s="310">
        <f t="shared" si="14"/>
        <v>3731</v>
      </c>
      <c r="R45" s="310">
        <f t="shared" si="14"/>
        <v>3731</v>
      </c>
      <c r="S45" s="310">
        <f t="shared" si="14"/>
        <v>3730</v>
      </c>
      <c r="T45" s="310">
        <f t="shared" si="14"/>
        <v>3730</v>
      </c>
      <c r="U45" s="310">
        <f t="shared" si="14"/>
        <v>3729</v>
      </c>
      <c r="AC45" s="176">
        <f>+AE45+AF45+AH45+AJ45+AL45+AN45+AP45+AR45+AT45+AV45+AX45+AZ45+BB45</f>
        <v>4341731</v>
      </c>
      <c r="AD45" s="177">
        <f>+AG45+AI45+AK45+AM45+AO45+AQ45+AS45+AU45+AW45+AY45+BA45+BC45</f>
        <v>0</v>
      </c>
      <c r="AE45" s="176">
        <v>4341731</v>
      </c>
      <c r="AF45" s="206"/>
      <c r="AG45" s="179"/>
      <c r="AH45" s="206"/>
      <c r="AI45" s="179"/>
      <c r="AJ45" s="206"/>
      <c r="AK45" s="179"/>
      <c r="AL45" s="206"/>
      <c r="AM45" s="179"/>
      <c r="AN45" s="203"/>
      <c r="AO45" s="179"/>
      <c r="AP45" s="203"/>
      <c r="AQ45" s="179"/>
      <c r="AR45" s="203"/>
      <c r="AS45" s="179"/>
      <c r="AT45" s="203"/>
      <c r="AU45" s="179"/>
      <c r="AV45" s="203"/>
      <c r="AW45" s="179"/>
      <c r="AX45" s="203"/>
      <c r="AY45" s="179"/>
      <c r="AZ45" s="203"/>
      <c r="BA45" s="179"/>
      <c r="BB45" s="203"/>
      <c r="BC45" s="179"/>
      <c r="BD45" s="204">
        <f t="shared" si="4"/>
        <v>0</v>
      </c>
      <c r="BE45" s="175">
        <f t="shared" si="5"/>
        <v>0</v>
      </c>
      <c r="BH45" s="181">
        <f>+BK45-AC46</f>
        <v>0</v>
      </c>
      <c r="BI45" s="181">
        <f>+BL45-AD46</f>
        <v>0</v>
      </c>
      <c r="BJ45" s="208"/>
      <c r="BK45" s="181"/>
      <c r="BL45" s="181"/>
    </row>
    <row r="46" spans="1:64" ht="54.75" customHeight="1" x14ac:dyDescent="0.25">
      <c r="A46" s="537"/>
      <c r="B46" s="521"/>
      <c r="C46" s="521"/>
      <c r="D46" s="53" t="s">
        <v>18</v>
      </c>
      <c r="E46" s="59" t="s">
        <v>19</v>
      </c>
      <c r="F46" s="310">
        <f t="shared" ref="F46:F53" si="15">SUM(J46:U46)</f>
        <v>14481</v>
      </c>
      <c r="G46" s="125">
        <v>14344</v>
      </c>
      <c r="H46" s="125">
        <v>14344</v>
      </c>
      <c r="I46" s="125">
        <v>14344</v>
      </c>
      <c r="J46" s="279">
        <v>1207</v>
      </c>
      <c r="K46" s="279">
        <v>1207</v>
      </c>
      <c r="L46" s="279">
        <v>1207</v>
      </c>
      <c r="M46" s="279">
        <v>1207</v>
      </c>
      <c r="N46" s="279">
        <v>1207</v>
      </c>
      <c r="O46" s="279">
        <v>1207</v>
      </c>
      <c r="P46" s="279">
        <v>1207</v>
      </c>
      <c r="Q46" s="279">
        <v>1207</v>
      </c>
      <c r="R46" s="279">
        <v>1207</v>
      </c>
      <c r="S46" s="279">
        <v>1206</v>
      </c>
      <c r="T46" s="279">
        <v>1206</v>
      </c>
      <c r="U46" s="279">
        <v>1206</v>
      </c>
      <c r="AC46" s="176"/>
      <c r="AD46" s="177"/>
      <c r="AE46" s="176"/>
      <c r="AF46" s="206"/>
      <c r="AG46" s="179"/>
      <c r="AH46" s="206"/>
      <c r="AI46" s="179"/>
      <c r="AJ46" s="206"/>
      <c r="AK46" s="179"/>
      <c r="AL46" s="206"/>
      <c r="AM46" s="179"/>
      <c r="AN46" s="203"/>
      <c r="AO46" s="179"/>
      <c r="AP46" s="203"/>
      <c r="AQ46" s="179"/>
      <c r="AR46" s="203"/>
      <c r="AS46" s="179"/>
      <c r="AT46" s="203"/>
      <c r="AU46" s="179"/>
      <c r="AV46" s="203"/>
      <c r="AW46" s="179"/>
      <c r="AX46" s="203"/>
      <c r="AY46" s="179"/>
      <c r="AZ46" s="203"/>
      <c r="BA46" s="179"/>
      <c r="BB46" s="203"/>
      <c r="BC46" s="179"/>
      <c r="BD46" s="204"/>
      <c r="BE46" s="175"/>
      <c r="BH46" s="169"/>
      <c r="BI46" s="169"/>
      <c r="BJ46" s="210"/>
    </row>
    <row r="47" spans="1:64" ht="54.75" customHeight="1" x14ac:dyDescent="0.25">
      <c r="A47" s="537"/>
      <c r="B47" s="521"/>
      <c r="C47" s="521"/>
      <c r="D47" s="53" t="s">
        <v>20</v>
      </c>
      <c r="E47" s="59" t="s">
        <v>19</v>
      </c>
      <c r="F47" s="310">
        <f t="shared" si="15"/>
        <v>14833</v>
      </c>
      <c r="G47" s="125">
        <v>14954</v>
      </c>
      <c r="H47" s="125">
        <v>14954</v>
      </c>
      <c r="I47" s="125">
        <v>14954</v>
      </c>
      <c r="J47" s="279">
        <v>1237</v>
      </c>
      <c r="K47" s="279">
        <v>1236</v>
      </c>
      <c r="L47" s="279">
        <v>1236</v>
      </c>
      <c r="M47" s="279">
        <v>1236</v>
      </c>
      <c r="N47" s="279">
        <v>1236</v>
      </c>
      <c r="O47" s="279">
        <v>1236</v>
      </c>
      <c r="P47" s="279">
        <v>1236</v>
      </c>
      <c r="Q47" s="279">
        <v>1236</v>
      </c>
      <c r="R47" s="279">
        <v>1236</v>
      </c>
      <c r="S47" s="279">
        <v>1236</v>
      </c>
      <c r="T47" s="279">
        <v>1236</v>
      </c>
      <c r="U47" s="279">
        <v>1236</v>
      </c>
      <c r="AC47" s="176"/>
      <c r="AD47" s="177"/>
      <c r="AE47" s="176"/>
      <c r="AF47" s="178"/>
      <c r="AG47" s="179"/>
      <c r="AH47" s="178"/>
      <c r="AI47" s="179"/>
      <c r="AJ47" s="178"/>
      <c r="AK47" s="179"/>
      <c r="AL47" s="178"/>
      <c r="AM47" s="179"/>
      <c r="AN47" s="203"/>
      <c r="AO47" s="179"/>
      <c r="AP47" s="203"/>
      <c r="AQ47" s="179"/>
      <c r="AR47" s="203"/>
      <c r="AS47" s="179"/>
      <c r="AT47" s="203"/>
      <c r="AU47" s="179"/>
      <c r="AV47" s="203"/>
      <c r="AW47" s="179"/>
      <c r="AX47" s="203"/>
      <c r="AY47" s="179"/>
      <c r="AZ47" s="203"/>
      <c r="BA47" s="179"/>
      <c r="BB47" s="203"/>
      <c r="BC47" s="179"/>
      <c r="BD47" s="204"/>
      <c r="BE47" s="175"/>
      <c r="BH47" s="169"/>
      <c r="BI47" s="169"/>
      <c r="BJ47" s="210"/>
    </row>
    <row r="48" spans="1:64" ht="54.75" customHeight="1" x14ac:dyDescent="0.25">
      <c r="A48" s="537"/>
      <c r="B48" s="521"/>
      <c r="C48" s="521"/>
      <c r="D48" s="53" t="s">
        <v>24</v>
      </c>
      <c r="E48" s="9" t="s">
        <v>19</v>
      </c>
      <c r="F48" s="310">
        <f t="shared" si="15"/>
        <v>15455</v>
      </c>
      <c r="G48" s="125">
        <v>16430</v>
      </c>
      <c r="H48" s="125">
        <v>16430</v>
      </c>
      <c r="I48" s="125">
        <v>16430</v>
      </c>
      <c r="J48" s="279">
        <v>1288</v>
      </c>
      <c r="K48" s="279">
        <v>1288</v>
      </c>
      <c r="L48" s="279">
        <v>1288</v>
      </c>
      <c r="M48" s="279">
        <v>1288</v>
      </c>
      <c r="N48" s="279">
        <v>1288</v>
      </c>
      <c r="O48" s="279">
        <v>1288</v>
      </c>
      <c r="P48" s="279">
        <v>1288</v>
      </c>
      <c r="Q48" s="279">
        <v>1288</v>
      </c>
      <c r="R48" s="279">
        <v>1288</v>
      </c>
      <c r="S48" s="279">
        <v>1288</v>
      </c>
      <c r="T48" s="279">
        <v>1288</v>
      </c>
      <c r="U48" s="279">
        <v>1287</v>
      </c>
      <c r="AC48" s="176"/>
      <c r="AD48" s="177"/>
      <c r="AE48" s="176"/>
      <c r="AF48" s="178"/>
      <c r="AG48" s="179"/>
      <c r="AH48" s="178"/>
      <c r="AI48" s="179"/>
      <c r="AJ48" s="178"/>
      <c r="AK48" s="179"/>
      <c r="AL48" s="178"/>
      <c r="AM48" s="179"/>
      <c r="AN48" s="203"/>
      <c r="AO48" s="179"/>
      <c r="AP48" s="203"/>
      <c r="AQ48" s="179"/>
      <c r="AR48" s="203"/>
      <c r="AS48" s="179"/>
      <c r="AT48" s="203"/>
      <c r="AU48" s="179"/>
      <c r="AV48" s="203"/>
      <c r="AW48" s="179"/>
      <c r="AX48" s="203"/>
      <c r="AY48" s="179"/>
      <c r="AZ48" s="203"/>
      <c r="BA48" s="179"/>
      <c r="BB48" s="203"/>
      <c r="BC48" s="179"/>
      <c r="BD48" s="204"/>
      <c r="BE48" s="175"/>
      <c r="BH48" s="169"/>
      <c r="BI48" s="169"/>
      <c r="BJ48" s="210"/>
    </row>
    <row r="49" spans="1:64" ht="54.75" customHeight="1" x14ac:dyDescent="0.25">
      <c r="A49" s="537"/>
      <c r="B49" s="521"/>
      <c r="C49" s="521"/>
      <c r="D49" s="53" t="s">
        <v>25</v>
      </c>
      <c r="E49" s="9" t="s">
        <v>19</v>
      </c>
      <c r="F49" s="310">
        <f t="shared" si="15"/>
        <v>2074</v>
      </c>
      <c r="G49" s="125">
        <v>2097</v>
      </c>
      <c r="H49" s="125">
        <v>2097</v>
      </c>
      <c r="I49" s="125">
        <v>2097</v>
      </c>
      <c r="J49" s="278">
        <v>173</v>
      </c>
      <c r="K49" s="278">
        <v>173</v>
      </c>
      <c r="L49" s="278">
        <v>173</v>
      </c>
      <c r="M49" s="278">
        <v>173</v>
      </c>
      <c r="N49" s="278">
        <v>173</v>
      </c>
      <c r="O49" s="278">
        <v>173</v>
      </c>
      <c r="P49" s="278">
        <v>173</v>
      </c>
      <c r="Q49" s="278">
        <v>173</v>
      </c>
      <c r="R49" s="278">
        <v>173</v>
      </c>
      <c r="S49" s="278">
        <v>173</v>
      </c>
      <c r="T49" s="278">
        <v>172</v>
      </c>
      <c r="U49" s="278">
        <v>172</v>
      </c>
      <c r="AC49" s="176"/>
      <c r="AD49" s="177"/>
      <c r="AE49" s="176"/>
      <c r="AF49" s="178"/>
      <c r="AG49" s="179"/>
      <c r="AH49" s="178"/>
      <c r="AI49" s="179"/>
      <c r="AJ49" s="178"/>
      <c r="AK49" s="179"/>
      <c r="AL49" s="178"/>
      <c r="AM49" s="179"/>
      <c r="AN49" s="203"/>
      <c r="AO49" s="179"/>
      <c r="AP49" s="203"/>
      <c r="AQ49" s="179"/>
      <c r="AR49" s="203"/>
      <c r="AS49" s="179"/>
      <c r="AT49" s="203"/>
      <c r="AU49" s="179"/>
      <c r="AV49" s="203"/>
      <c r="AW49" s="179"/>
      <c r="AX49" s="203"/>
      <c r="AY49" s="179"/>
      <c r="AZ49" s="203"/>
      <c r="BA49" s="179"/>
      <c r="BB49" s="203"/>
      <c r="BC49" s="179"/>
      <c r="BD49" s="204"/>
      <c r="BE49" s="175"/>
      <c r="BH49" s="169"/>
      <c r="BI49" s="169"/>
      <c r="BJ49" s="210"/>
    </row>
    <row r="50" spans="1:64" ht="54.75" customHeight="1" x14ac:dyDescent="0.25">
      <c r="A50" s="537"/>
      <c r="B50" s="521"/>
      <c r="C50" s="521"/>
      <c r="D50" s="53" t="s">
        <v>21</v>
      </c>
      <c r="E50" s="9" t="s">
        <v>19</v>
      </c>
      <c r="F50" s="310">
        <f>SUM(J50:U50)</f>
        <v>17899</v>
      </c>
      <c r="G50" s="125">
        <v>16683</v>
      </c>
      <c r="H50" s="125">
        <v>16683</v>
      </c>
      <c r="I50" s="125">
        <v>16683</v>
      </c>
      <c r="J50" s="279">
        <v>1492</v>
      </c>
      <c r="K50" s="279">
        <v>1492</v>
      </c>
      <c r="L50" s="279">
        <v>1492</v>
      </c>
      <c r="M50" s="279">
        <v>1492</v>
      </c>
      <c r="N50" s="279">
        <v>1492</v>
      </c>
      <c r="O50" s="279">
        <v>1492</v>
      </c>
      <c r="P50" s="279">
        <v>1492</v>
      </c>
      <c r="Q50" s="279">
        <v>1491</v>
      </c>
      <c r="R50" s="279">
        <v>1491</v>
      </c>
      <c r="S50" s="279">
        <v>1491</v>
      </c>
      <c r="T50" s="279">
        <v>1491</v>
      </c>
      <c r="U50" s="279">
        <v>1491</v>
      </c>
      <c r="AC50" s="176"/>
      <c r="AD50" s="177"/>
      <c r="AE50" s="176"/>
      <c r="AF50" s="178"/>
      <c r="AG50" s="179"/>
      <c r="AH50" s="178"/>
      <c r="AI50" s="179"/>
      <c r="AJ50" s="178"/>
      <c r="AK50" s="179"/>
      <c r="AL50" s="178"/>
      <c r="AM50" s="179"/>
      <c r="AN50" s="203"/>
      <c r="AO50" s="179"/>
      <c r="AP50" s="203"/>
      <c r="AQ50" s="179"/>
      <c r="AR50" s="203"/>
      <c r="AS50" s="179"/>
      <c r="AT50" s="203"/>
      <c r="AU50" s="179"/>
      <c r="AV50" s="203"/>
      <c r="AW50" s="179"/>
      <c r="AX50" s="203"/>
      <c r="AY50" s="179"/>
      <c r="AZ50" s="203"/>
      <c r="BA50" s="179"/>
      <c r="BB50" s="203"/>
      <c r="BC50" s="179"/>
      <c r="BD50" s="204"/>
      <c r="BE50" s="175"/>
      <c r="BF50" s="193"/>
      <c r="BH50" s="169"/>
      <c r="BI50" s="169"/>
      <c r="BJ50" s="210"/>
    </row>
    <row r="51" spans="1:64" ht="54.75" customHeight="1" x14ac:dyDescent="0.25">
      <c r="A51" s="537"/>
      <c r="B51" s="521"/>
      <c r="C51" s="521"/>
      <c r="D51" s="13" t="s">
        <v>22</v>
      </c>
      <c r="E51" s="9" t="s">
        <v>19</v>
      </c>
      <c r="F51" s="310">
        <f>SUM(J51:U51)</f>
        <v>6395</v>
      </c>
      <c r="G51" s="96">
        <v>7338</v>
      </c>
      <c r="H51" s="96">
        <v>7338</v>
      </c>
      <c r="I51" s="96">
        <v>7338</v>
      </c>
      <c r="J51" s="278">
        <v>533</v>
      </c>
      <c r="K51" s="278">
        <v>533</v>
      </c>
      <c r="L51" s="278">
        <v>533</v>
      </c>
      <c r="M51" s="278">
        <v>533</v>
      </c>
      <c r="N51" s="278">
        <v>533</v>
      </c>
      <c r="O51" s="278">
        <v>533</v>
      </c>
      <c r="P51" s="278">
        <v>533</v>
      </c>
      <c r="Q51" s="278">
        <v>533</v>
      </c>
      <c r="R51" s="278">
        <v>533</v>
      </c>
      <c r="S51" s="278">
        <v>533</v>
      </c>
      <c r="T51" s="278">
        <v>533</v>
      </c>
      <c r="U51" s="278">
        <v>532</v>
      </c>
      <c r="AC51" s="176"/>
      <c r="AD51" s="177"/>
      <c r="AE51" s="176"/>
      <c r="AF51" s="178"/>
      <c r="AG51" s="179"/>
      <c r="AH51" s="178"/>
      <c r="AI51" s="179"/>
      <c r="AJ51" s="178"/>
      <c r="AK51" s="179"/>
      <c r="AL51" s="178"/>
      <c r="AM51" s="179"/>
      <c r="AN51" s="203"/>
      <c r="AO51" s="179"/>
      <c r="AP51" s="203"/>
      <c r="AQ51" s="179"/>
      <c r="AR51" s="203"/>
      <c r="AS51" s="179"/>
      <c r="AT51" s="203"/>
      <c r="AU51" s="179"/>
      <c r="AV51" s="203"/>
      <c r="AW51" s="179"/>
      <c r="AX51" s="203"/>
      <c r="AY51" s="179"/>
      <c r="AZ51" s="203"/>
      <c r="BA51" s="179"/>
      <c r="BB51" s="203"/>
      <c r="BC51" s="179"/>
      <c r="BD51" s="204"/>
      <c r="BE51" s="175"/>
      <c r="BH51" s="169"/>
      <c r="BI51" s="169"/>
      <c r="BJ51" s="210"/>
    </row>
    <row r="52" spans="1:64" ht="54.75" customHeight="1" x14ac:dyDescent="0.25">
      <c r="A52" s="537"/>
      <c r="B52" s="521"/>
      <c r="C52" s="521"/>
      <c r="D52" s="13" t="s">
        <v>442</v>
      </c>
      <c r="E52" s="9" t="s">
        <v>19</v>
      </c>
      <c r="F52" s="310">
        <f t="shared" si="15"/>
        <v>10</v>
      </c>
      <c r="G52" s="125">
        <v>10</v>
      </c>
      <c r="H52" s="125">
        <v>10</v>
      </c>
      <c r="I52" s="125">
        <v>10</v>
      </c>
      <c r="J52" s="278">
        <v>1</v>
      </c>
      <c r="K52" s="278">
        <v>1</v>
      </c>
      <c r="L52" s="278">
        <v>1</v>
      </c>
      <c r="M52" s="278">
        <v>1</v>
      </c>
      <c r="N52" s="278">
        <v>1</v>
      </c>
      <c r="O52" s="278">
        <v>1</v>
      </c>
      <c r="P52" s="278">
        <v>1</v>
      </c>
      <c r="Q52" s="278">
        <v>1</v>
      </c>
      <c r="R52" s="278">
        <v>1</v>
      </c>
      <c r="S52" s="278">
        <v>1</v>
      </c>
      <c r="T52" s="278">
        <v>0</v>
      </c>
      <c r="U52" s="278">
        <v>0</v>
      </c>
      <c r="AC52" s="176"/>
      <c r="AD52" s="177"/>
      <c r="AE52" s="176"/>
      <c r="AF52" s="178"/>
      <c r="AG52" s="179"/>
      <c r="AH52" s="178"/>
      <c r="AI52" s="179"/>
      <c r="AJ52" s="178"/>
      <c r="AK52" s="179"/>
      <c r="AL52" s="178"/>
      <c r="AM52" s="179"/>
      <c r="AN52" s="203"/>
      <c r="AO52" s="179"/>
      <c r="AP52" s="203"/>
      <c r="AQ52" s="179"/>
      <c r="AR52" s="203"/>
      <c r="AS52" s="179"/>
      <c r="AT52" s="203"/>
      <c r="AU52" s="179"/>
      <c r="AV52" s="203"/>
      <c r="AW52" s="179"/>
      <c r="AX52" s="203"/>
      <c r="AY52" s="179"/>
      <c r="AZ52" s="203"/>
      <c r="BA52" s="179"/>
      <c r="BB52" s="203"/>
      <c r="BC52" s="179"/>
      <c r="BD52" s="204"/>
      <c r="BE52" s="175"/>
      <c r="BH52" s="169"/>
      <c r="BI52" s="169"/>
      <c r="BJ52" s="210"/>
    </row>
    <row r="53" spans="1:64" ht="54.75" customHeight="1" x14ac:dyDescent="0.25">
      <c r="A53" s="537"/>
      <c r="B53" s="521"/>
      <c r="C53" s="521"/>
      <c r="D53" s="13" t="s">
        <v>26</v>
      </c>
      <c r="E53" s="9" t="s">
        <v>27</v>
      </c>
      <c r="F53" s="310">
        <f t="shared" si="15"/>
        <v>12</v>
      </c>
      <c r="G53" s="125">
        <v>12</v>
      </c>
      <c r="H53" s="125">
        <v>12</v>
      </c>
      <c r="I53" s="125">
        <v>12</v>
      </c>
      <c r="J53" s="278">
        <v>1</v>
      </c>
      <c r="K53" s="278">
        <v>1</v>
      </c>
      <c r="L53" s="278">
        <v>1</v>
      </c>
      <c r="M53" s="278">
        <v>1</v>
      </c>
      <c r="N53" s="278">
        <v>1</v>
      </c>
      <c r="O53" s="278">
        <v>1</v>
      </c>
      <c r="P53" s="278">
        <v>1</v>
      </c>
      <c r="Q53" s="278">
        <v>1</v>
      </c>
      <c r="R53" s="278">
        <v>1</v>
      </c>
      <c r="S53" s="278">
        <v>1</v>
      </c>
      <c r="T53" s="278">
        <v>1</v>
      </c>
      <c r="U53" s="278">
        <v>1</v>
      </c>
      <c r="AC53" s="176"/>
      <c r="AD53" s="177"/>
      <c r="AE53" s="176"/>
      <c r="AF53" s="178"/>
      <c r="AG53" s="179"/>
      <c r="AH53" s="178"/>
      <c r="AI53" s="179"/>
      <c r="AJ53" s="178"/>
      <c r="AK53" s="179"/>
      <c r="AL53" s="178"/>
      <c r="AM53" s="179"/>
      <c r="AN53" s="203"/>
      <c r="AO53" s="179"/>
      <c r="AP53" s="203"/>
      <c r="AQ53" s="179"/>
      <c r="AR53" s="203"/>
      <c r="AS53" s="179"/>
      <c r="AT53" s="203"/>
      <c r="AU53" s="179"/>
      <c r="AV53" s="203"/>
      <c r="AW53" s="179"/>
      <c r="AX53" s="203"/>
      <c r="AY53" s="179"/>
      <c r="AZ53" s="203"/>
      <c r="BA53" s="179"/>
      <c r="BB53" s="203"/>
      <c r="BC53" s="179"/>
      <c r="BD53" s="204"/>
      <c r="BE53" s="175"/>
      <c r="BH53" s="169"/>
      <c r="BI53" s="169"/>
      <c r="BJ53" s="210"/>
    </row>
    <row r="54" spans="1:64" ht="54.75" customHeight="1" x14ac:dyDescent="0.25">
      <c r="A54" s="537"/>
      <c r="B54" s="526" t="s">
        <v>774</v>
      </c>
      <c r="C54" s="559" t="s">
        <v>851</v>
      </c>
      <c r="D54" s="560"/>
      <c r="E54" s="561"/>
      <c r="F54" s="361">
        <f>+F55+F59</f>
        <v>50811</v>
      </c>
      <c r="G54" s="361">
        <f t="shared" ref="G54:U54" si="16">+G55+G59</f>
        <v>59195</v>
      </c>
      <c r="H54" s="361">
        <f t="shared" si="16"/>
        <v>59195</v>
      </c>
      <c r="I54" s="361">
        <f t="shared" si="16"/>
        <v>59195</v>
      </c>
      <c r="J54" s="361">
        <f t="shared" si="16"/>
        <v>4235</v>
      </c>
      <c r="K54" s="361">
        <f t="shared" si="16"/>
        <v>4235</v>
      </c>
      <c r="L54" s="361">
        <f t="shared" si="16"/>
        <v>4235</v>
      </c>
      <c r="M54" s="361">
        <f t="shared" si="16"/>
        <v>4234</v>
      </c>
      <c r="N54" s="361">
        <f t="shared" si="16"/>
        <v>4234</v>
      </c>
      <c r="O54" s="361">
        <f t="shared" si="16"/>
        <v>4234</v>
      </c>
      <c r="P54" s="361">
        <f t="shared" si="16"/>
        <v>4234</v>
      </c>
      <c r="Q54" s="361">
        <f t="shared" si="16"/>
        <v>4234</v>
      </c>
      <c r="R54" s="361">
        <f t="shared" si="16"/>
        <v>4234</v>
      </c>
      <c r="S54" s="361">
        <f t="shared" si="16"/>
        <v>4234</v>
      </c>
      <c r="T54" s="361">
        <f t="shared" si="16"/>
        <v>4234</v>
      </c>
      <c r="U54" s="361">
        <f t="shared" si="16"/>
        <v>4234</v>
      </c>
      <c r="AC54" s="176"/>
      <c r="AD54" s="177"/>
      <c r="AE54" s="176"/>
      <c r="AF54" s="178"/>
      <c r="AG54" s="179"/>
      <c r="AH54" s="178"/>
      <c r="AI54" s="179"/>
      <c r="AJ54" s="178"/>
      <c r="AK54" s="179"/>
      <c r="AL54" s="178"/>
      <c r="AM54" s="179"/>
      <c r="AN54" s="203"/>
      <c r="AO54" s="179"/>
      <c r="AP54" s="203"/>
      <c r="AQ54" s="179"/>
      <c r="AR54" s="203"/>
      <c r="AS54" s="179"/>
      <c r="AT54" s="203"/>
      <c r="AU54" s="179"/>
      <c r="AV54" s="203"/>
      <c r="AW54" s="179"/>
      <c r="AX54" s="203"/>
      <c r="AY54" s="179"/>
      <c r="AZ54" s="203"/>
      <c r="BA54" s="179"/>
      <c r="BB54" s="203"/>
      <c r="BC54" s="179"/>
      <c r="BD54" s="204"/>
      <c r="BE54" s="175"/>
      <c r="BH54" s="169"/>
      <c r="BI54" s="169"/>
      <c r="BJ54" s="210"/>
    </row>
    <row r="55" spans="1:64" ht="54.75" customHeight="1" x14ac:dyDescent="0.25">
      <c r="A55" s="537"/>
      <c r="B55" s="527"/>
      <c r="C55" s="607" t="s">
        <v>28</v>
      </c>
      <c r="D55" s="306" t="s">
        <v>439</v>
      </c>
      <c r="E55" s="306"/>
      <c r="F55" s="310">
        <f>+F57</f>
        <v>37512</v>
      </c>
      <c r="G55" s="310">
        <f t="shared" ref="G55:U55" si="17">+G57</f>
        <v>38195</v>
      </c>
      <c r="H55" s="310">
        <f t="shared" si="17"/>
        <v>38195</v>
      </c>
      <c r="I55" s="310">
        <f t="shared" si="17"/>
        <v>38195</v>
      </c>
      <c r="J55" s="310">
        <f t="shared" si="17"/>
        <v>3126</v>
      </c>
      <c r="K55" s="310">
        <f t="shared" si="17"/>
        <v>3126</v>
      </c>
      <c r="L55" s="310">
        <f t="shared" si="17"/>
        <v>3126</v>
      </c>
      <c r="M55" s="310">
        <f t="shared" si="17"/>
        <v>3126</v>
      </c>
      <c r="N55" s="310">
        <f t="shared" si="17"/>
        <v>3126</v>
      </c>
      <c r="O55" s="310">
        <f t="shared" si="17"/>
        <v>3126</v>
      </c>
      <c r="P55" s="310">
        <f t="shared" si="17"/>
        <v>3126</v>
      </c>
      <c r="Q55" s="310">
        <f t="shared" si="17"/>
        <v>3126</v>
      </c>
      <c r="R55" s="310">
        <f t="shared" si="17"/>
        <v>3126</v>
      </c>
      <c r="S55" s="310">
        <f t="shared" si="17"/>
        <v>3126</v>
      </c>
      <c r="T55" s="310">
        <f t="shared" si="17"/>
        <v>3126</v>
      </c>
      <c r="U55" s="310">
        <f t="shared" si="17"/>
        <v>3126</v>
      </c>
      <c r="AC55" s="176">
        <f>+AE55+AF55+AH55+AJ55+AL55+AN55+AP55+AR55+AT55+AV55+AX55+AZ55+BB55</f>
        <v>2693558</v>
      </c>
      <c r="AD55" s="177">
        <f>+AG55+AI55+AK55+AM55+AO55+AQ55+AS55+AU55+AW55+AY55+BA55+BC55</f>
        <v>0</v>
      </c>
      <c r="AE55" s="176">
        <v>2693558</v>
      </c>
      <c r="AF55" s="178"/>
      <c r="AG55" s="179"/>
      <c r="AH55" s="178"/>
      <c r="AI55" s="179"/>
      <c r="AJ55" s="178"/>
      <c r="AK55" s="179"/>
      <c r="AL55" s="178"/>
      <c r="AM55" s="179"/>
      <c r="AN55" s="203"/>
      <c r="AO55" s="179"/>
      <c r="AP55" s="203"/>
      <c r="AQ55" s="179"/>
      <c r="AR55" s="203"/>
      <c r="AS55" s="179"/>
      <c r="AT55" s="203"/>
      <c r="AU55" s="179"/>
      <c r="AV55" s="203"/>
      <c r="AW55" s="179"/>
      <c r="AX55" s="203"/>
      <c r="AY55" s="179"/>
      <c r="AZ55" s="203"/>
      <c r="BA55" s="179"/>
      <c r="BB55" s="203"/>
      <c r="BC55" s="179"/>
      <c r="BD55" s="204">
        <f t="shared" si="4"/>
        <v>0</v>
      </c>
      <c r="BE55" s="175">
        <f t="shared" si="5"/>
        <v>0</v>
      </c>
      <c r="BH55" s="181">
        <f>+BK55-AC55</f>
        <v>-2693558</v>
      </c>
      <c r="BI55" s="181">
        <f>+BL55-AD55</f>
        <v>0</v>
      </c>
      <c r="BJ55" s="208"/>
      <c r="BK55" s="181"/>
      <c r="BL55" s="181"/>
    </row>
    <row r="56" spans="1:64" ht="54.75" customHeight="1" x14ac:dyDescent="0.25">
      <c r="A56" s="537"/>
      <c r="B56" s="527"/>
      <c r="C56" s="607"/>
      <c r="D56" s="53" t="s">
        <v>534</v>
      </c>
      <c r="E56" s="59" t="s">
        <v>575</v>
      </c>
      <c r="F56" s="310">
        <f>SUM(J56:U56)</f>
        <v>11386</v>
      </c>
      <c r="G56" s="125">
        <v>10142</v>
      </c>
      <c r="H56" s="125">
        <v>10142</v>
      </c>
      <c r="I56" s="125">
        <v>10142</v>
      </c>
      <c r="J56" s="278">
        <v>948</v>
      </c>
      <c r="K56" s="278">
        <v>948</v>
      </c>
      <c r="L56" s="278">
        <v>950</v>
      </c>
      <c r="M56" s="278">
        <v>950</v>
      </c>
      <c r="N56" s="278">
        <v>950</v>
      </c>
      <c r="O56" s="278">
        <v>950</v>
      </c>
      <c r="P56" s="278">
        <v>950</v>
      </c>
      <c r="Q56" s="278">
        <v>948</v>
      </c>
      <c r="R56" s="278">
        <v>948</v>
      </c>
      <c r="S56" s="278">
        <v>948</v>
      </c>
      <c r="T56" s="278">
        <v>948</v>
      </c>
      <c r="U56" s="278">
        <v>948</v>
      </c>
      <c r="AC56" s="176"/>
      <c r="AD56" s="177"/>
      <c r="AE56" s="176"/>
      <c r="AF56" s="178"/>
      <c r="AG56" s="179"/>
      <c r="AH56" s="178"/>
      <c r="AI56" s="179"/>
      <c r="AJ56" s="178"/>
      <c r="AK56" s="179"/>
      <c r="AL56" s="178"/>
      <c r="AM56" s="179"/>
      <c r="AN56" s="203"/>
      <c r="AO56" s="179"/>
      <c r="AP56" s="203"/>
      <c r="AQ56" s="179"/>
      <c r="AR56" s="203"/>
      <c r="AS56" s="179"/>
      <c r="AT56" s="203"/>
      <c r="AU56" s="179"/>
      <c r="AV56" s="203"/>
      <c r="AW56" s="179"/>
      <c r="AX56" s="203"/>
      <c r="AY56" s="179"/>
      <c r="AZ56" s="203"/>
      <c r="BA56" s="179"/>
      <c r="BB56" s="203"/>
      <c r="BC56" s="179"/>
      <c r="BD56" s="204"/>
      <c r="BE56" s="175"/>
      <c r="BH56" s="169"/>
      <c r="BI56" s="169"/>
      <c r="BJ56" s="210"/>
    </row>
    <row r="57" spans="1:64" ht="54.75" customHeight="1" x14ac:dyDescent="0.25">
      <c r="A57" s="537"/>
      <c r="B57" s="527"/>
      <c r="C57" s="607"/>
      <c r="D57" s="53" t="s">
        <v>535</v>
      </c>
      <c r="E57" s="59" t="s">
        <v>29</v>
      </c>
      <c r="F57" s="310">
        <f>SUM(J57:U57)</f>
        <v>37512</v>
      </c>
      <c r="G57" s="125">
        <v>38195</v>
      </c>
      <c r="H57" s="125">
        <v>38195</v>
      </c>
      <c r="I57" s="125">
        <v>38195</v>
      </c>
      <c r="J57" s="279">
        <v>3126</v>
      </c>
      <c r="K57" s="279">
        <v>3126</v>
      </c>
      <c r="L57" s="279">
        <v>3126</v>
      </c>
      <c r="M57" s="279">
        <v>3126</v>
      </c>
      <c r="N57" s="279">
        <v>3126</v>
      </c>
      <c r="O57" s="279">
        <v>3126</v>
      </c>
      <c r="P57" s="279">
        <v>3126</v>
      </c>
      <c r="Q57" s="279">
        <v>3126</v>
      </c>
      <c r="R57" s="279">
        <v>3126</v>
      </c>
      <c r="S57" s="279">
        <v>3126</v>
      </c>
      <c r="T57" s="279">
        <v>3126</v>
      </c>
      <c r="U57" s="279">
        <v>3126</v>
      </c>
      <c r="AC57" s="176"/>
      <c r="AD57" s="177"/>
      <c r="AE57" s="176"/>
      <c r="AF57" s="178"/>
      <c r="AG57" s="179"/>
      <c r="AH57" s="178"/>
      <c r="AI57" s="179"/>
      <c r="AJ57" s="178"/>
      <c r="AK57" s="179"/>
      <c r="AL57" s="178"/>
      <c r="AM57" s="179"/>
      <c r="AN57" s="203"/>
      <c r="AO57" s="179"/>
      <c r="AP57" s="203"/>
      <c r="AQ57" s="179"/>
      <c r="AR57" s="203"/>
      <c r="AS57" s="179"/>
      <c r="AT57" s="203"/>
      <c r="AU57" s="179"/>
      <c r="AV57" s="203"/>
      <c r="AW57" s="179"/>
      <c r="AX57" s="203"/>
      <c r="AY57" s="179"/>
      <c r="AZ57" s="203"/>
      <c r="BA57" s="179"/>
      <c r="BB57" s="203"/>
      <c r="BC57" s="179"/>
      <c r="BD57" s="204"/>
      <c r="BE57" s="175"/>
      <c r="BH57" s="169"/>
      <c r="BI57" s="169"/>
      <c r="BJ57" s="210"/>
    </row>
    <row r="58" spans="1:64" ht="54.75" customHeight="1" x14ac:dyDescent="0.25">
      <c r="A58" s="537"/>
      <c r="B58" s="527"/>
      <c r="C58" s="607"/>
      <c r="D58" s="53" t="s">
        <v>536</v>
      </c>
      <c r="E58" s="41" t="s">
        <v>33</v>
      </c>
      <c r="F58" s="310">
        <f>SUM(J58:U58)</f>
        <v>26126</v>
      </c>
      <c r="G58" s="125">
        <v>24468</v>
      </c>
      <c r="H58" s="125">
        <v>24468</v>
      </c>
      <c r="I58" s="125">
        <v>24468</v>
      </c>
      <c r="J58" s="279">
        <v>2177</v>
      </c>
      <c r="K58" s="279">
        <v>2177</v>
      </c>
      <c r="L58" s="279">
        <v>2178</v>
      </c>
      <c r="M58" s="279">
        <v>2178</v>
      </c>
      <c r="N58" s="279">
        <v>2177</v>
      </c>
      <c r="O58" s="279">
        <v>2177</v>
      </c>
      <c r="P58" s="279">
        <v>2177</v>
      </c>
      <c r="Q58" s="279">
        <v>2177</v>
      </c>
      <c r="R58" s="279">
        <v>2177</v>
      </c>
      <c r="S58" s="279">
        <v>2177</v>
      </c>
      <c r="T58" s="279">
        <v>2177</v>
      </c>
      <c r="U58" s="279">
        <v>2177</v>
      </c>
      <c r="AC58" s="176"/>
      <c r="AD58" s="177"/>
      <c r="AE58" s="176"/>
      <c r="AF58" s="178"/>
      <c r="AG58" s="179"/>
      <c r="AH58" s="178"/>
      <c r="AI58" s="179"/>
      <c r="AJ58" s="178"/>
      <c r="AK58" s="179"/>
      <c r="AL58" s="178"/>
      <c r="AM58" s="179"/>
      <c r="AN58" s="203"/>
      <c r="AO58" s="179"/>
      <c r="AP58" s="203"/>
      <c r="AQ58" s="179"/>
      <c r="AR58" s="203"/>
      <c r="AS58" s="179"/>
      <c r="AT58" s="203"/>
      <c r="AU58" s="179"/>
      <c r="AV58" s="203"/>
      <c r="AW58" s="179"/>
      <c r="AX58" s="203"/>
      <c r="AY58" s="179"/>
      <c r="AZ58" s="203"/>
      <c r="BA58" s="179"/>
      <c r="BB58" s="203"/>
      <c r="BC58" s="179"/>
      <c r="BD58" s="204"/>
      <c r="BE58" s="175"/>
      <c r="BH58" s="169"/>
      <c r="BI58" s="169"/>
      <c r="BJ58" s="210"/>
    </row>
    <row r="59" spans="1:64" ht="54.75" customHeight="1" x14ac:dyDescent="0.25">
      <c r="A59" s="537"/>
      <c r="B59" s="527"/>
      <c r="C59" s="526" t="s">
        <v>30</v>
      </c>
      <c r="D59" s="306" t="s">
        <v>439</v>
      </c>
      <c r="E59" s="306"/>
      <c r="F59" s="310">
        <f>+F60</f>
        <v>13299</v>
      </c>
      <c r="G59" s="310">
        <f t="shared" ref="G59:U59" si="18">+G60</f>
        <v>21000</v>
      </c>
      <c r="H59" s="310">
        <f t="shared" si="18"/>
        <v>21000</v>
      </c>
      <c r="I59" s="310">
        <f t="shared" si="18"/>
        <v>21000</v>
      </c>
      <c r="J59" s="310">
        <f t="shared" si="18"/>
        <v>1109</v>
      </c>
      <c r="K59" s="310">
        <f t="shared" si="18"/>
        <v>1109</v>
      </c>
      <c r="L59" s="310">
        <f t="shared" si="18"/>
        <v>1109</v>
      </c>
      <c r="M59" s="310">
        <f t="shared" si="18"/>
        <v>1108</v>
      </c>
      <c r="N59" s="310">
        <f t="shared" si="18"/>
        <v>1108</v>
      </c>
      <c r="O59" s="310">
        <f t="shared" si="18"/>
        <v>1108</v>
      </c>
      <c r="P59" s="310">
        <f t="shared" si="18"/>
        <v>1108</v>
      </c>
      <c r="Q59" s="310">
        <f t="shared" si="18"/>
        <v>1108</v>
      </c>
      <c r="R59" s="310">
        <f t="shared" si="18"/>
        <v>1108</v>
      </c>
      <c r="S59" s="310">
        <f t="shared" si="18"/>
        <v>1108</v>
      </c>
      <c r="T59" s="310">
        <f t="shared" si="18"/>
        <v>1108</v>
      </c>
      <c r="U59" s="310">
        <f t="shared" si="18"/>
        <v>1108</v>
      </c>
      <c r="AC59" s="176">
        <f>+AE59+AF59+AH59+AJ59+AL59+AN59+AP59+AR59+AT59+AV59+AX59+AZ59+BB59</f>
        <v>2941014</v>
      </c>
      <c r="AD59" s="177">
        <f>+AG59+AI59+AK59+AM59+AO59+AQ59+AS59+AU59+AW59+AY59+BA59+BC59</f>
        <v>0</v>
      </c>
      <c r="AE59" s="176">
        <v>2941014</v>
      </c>
      <c r="AF59" s="178"/>
      <c r="AG59" s="179"/>
      <c r="AH59" s="178"/>
      <c r="AI59" s="179"/>
      <c r="AJ59" s="178"/>
      <c r="AK59" s="179"/>
      <c r="AL59" s="178"/>
      <c r="AM59" s="179"/>
      <c r="AN59" s="203"/>
      <c r="AO59" s="179"/>
      <c r="AP59" s="203"/>
      <c r="AQ59" s="179"/>
      <c r="AR59" s="203"/>
      <c r="AS59" s="179"/>
      <c r="AT59" s="203"/>
      <c r="AU59" s="179"/>
      <c r="AV59" s="203"/>
      <c r="AW59" s="179"/>
      <c r="AX59" s="203"/>
      <c r="AY59" s="179"/>
      <c r="AZ59" s="203"/>
      <c r="BA59" s="179"/>
      <c r="BB59" s="203"/>
      <c r="BC59" s="179"/>
      <c r="BD59" s="204">
        <f t="shared" si="4"/>
        <v>0</v>
      </c>
      <c r="BE59" s="175">
        <f t="shared" si="5"/>
        <v>0</v>
      </c>
      <c r="BF59" s="193"/>
      <c r="BH59" s="181">
        <f>+BK59-AC59</f>
        <v>-2941014</v>
      </c>
      <c r="BI59" s="181">
        <f>+BL59-AD59</f>
        <v>0</v>
      </c>
      <c r="BJ59" s="208"/>
      <c r="BK59" s="181"/>
      <c r="BL59" s="181"/>
    </row>
    <row r="60" spans="1:64" ht="54.75" customHeight="1" x14ac:dyDescent="0.25">
      <c r="A60" s="537"/>
      <c r="B60" s="527"/>
      <c r="C60" s="527"/>
      <c r="D60" s="49" t="s">
        <v>537</v>
      </c>
      <c r="E60" s="41" t="s">
        <v>31</v>
      </c>
      <c r="F60" s="310">
        <f>SUM(J60:U60)</f>
        <v>13299</v>
      </c>
      <c r="G60" s="344">
        <v>21000</v>
      </c>
      <c r="H60" s="344">
        <v>21000</v>
      </c>
      <c r="I60" s="344">
        <v>21000</v>
      </c>
      <c r="J60" s="338">
        <v>1109</v>
      </c>
      <c r="K60" s="338">
        <v>1109</v>
      </c>
      <c r="L60" s="338">
        <v>1109</v>
      </c>
      <c r="M60" s="338">
        <v>1108</v>
      </c>
      <c r="N60" s="338">
        <v>1108</v>
      </c>
      <c r="O60" s="338">
        <v>1108</v>
      </c>
      <c r="P60" s="338">
        <v>1108</v>
      </c>
      <c r="Q60" s="338">
        <v>1108</v>
      </c>
      <c r="R60" s="338">
        <v>1108</v>
      </c>
      <c r="S60" s="338">
        <v>1108</v>
      </c>
      <c r="T60" s="338">
        <v>1108</v>
      </c>
      <c r="U60" s="338">
        <v>1108</v>
      </c>
      <c r="Y60" s="5" t="s">
        <v>521</v>
      </c>
      <c r="AC60" s="176"/>
      <c r="AD60" s="177"/>
      <c r="AE60" s="176"/>
      <c r="AF60" s="178"/>
      <c r="AG60" s="179"/>
      <c r="AH60" s="178"/>
      <c r="AI60" s="179"/>
      <c r="AJ60" s="178"/>
      <c r="AK60" s="179"/>
      <c r="AL60" s="178"/>
      <c r="AM60" s="179"/>
      <c r="AN60" s="203"/>
      <c r="AO60" s="179"/>
      <c r="AP60" s="203"/>
      <c r="AQ60" s="179"/>
      <c r="AR60" s="203"/>
      <c r="AS60" s="179"/>
      <c r="AT60" s="203"/>
      <c r="AU60" s="179"/>
      <c r="AV60" s="203"/>
      <c r="AW60" s="179"/>
      <c r="AX60" s="203"/>
      <c r="AY60" s="179"/>
      <c r="AZ60" s="203"/>
      <c r="BA60" s="179"/>
      <c r="BB60" s="203"/>
      <c r="BC60" s="179"/>
      <c r="BD60" s="204"/>
      <c r="BE60" s="175"/>
      <c r="BH60" s="169"/>
      <c r="BI60" s="169"/>
      <c r="BJ60" s="210"/>
    </row>
    <row r="61" spans="1:64" ht="54.75" customHeight="1" x14ac:dyDescent="0.25">
      <c r="A61" s="537"/>
      <c r="B61" s="527"/>
      <c r="C61" s="527"/>
      <c r="D61" s="49" t="s">
        <v>32</v>
      </c>
      <c r="E61" s="41" t="s">
        <v>33</v>
      </c>
      <c r="F61" s="310">
        <f>SUM(J61:U61)</f>
        <v>32567</v>
      </c>
      <c r="G61" s="344">
        <v>32458</v>
      </c>
      <c r="H61" s="344">
        <v>32458</v>
      </c>
      <c r="I61" s="344">
        <v>32458</v>
      </c>
      <c r="J61" s="338">
        <v>2714</v>
      </c>
      <c r="K61" s="339">
        <v>2714</v>
      </c>
      <c r="L61" s="339">
        <v>2714</v>
      </c>
      <c r="M61" s="339">
        <v>2714</v>
      </c>
      <c r="N61" s="339">
        <v>2714</v>
      </c>
      <c r="O61" s="339">
        <v>2714</v>
      </c>
      <c r="P61" s="339">
        <v>2714</v>
      </c>
      <c r="Q61" s="339">
        <v>2714</v>
      </c>
      <c r="R61" s="339">
        <v>2714</v>
      </c>
      <c r="S61" s="339">
        <v>2714</v>
      </c>
      <c r="T61" s="339">
        <v>2713</v>
      </c>
      <c r="U61" s="339">
        <v>2714</v>
      </c>
      <c r="Y61" t="s">
        <v>620</v>
      </c>
      <c r="AC61" s="176"/>
      <c r="AD61" s="177"/>
      <c r="AE61" s="176"/>
      <c r="AF61" s="178"/>
      <c r="AG61" s="179"/>
      <c r="AH61" s="178"/>
      <c r="AI61" s="179"/>
      <c r="AJ61" s="178"/>
      <c r="AK61" s="179"/>
      <c r="AL61" s="178"/>
      <c r="AM61" s="179"/>
      <c r="AN61" s="203"/>
      <c r="AO61" s="179"/>
      <c r="AP61" s="203"/>
      <c r="AQ61" s="179"/>
      <c r="AR61" s="203"/>
      <c r="AS61" s="179"/>
      <c r="AT61" s="203"/>
      <c r="AU61" s="179"/>
      <c r="AV61" s="203"/>
      <c r="AW61" s="179"/>
      <c r="AX61" s="203"/>
      <c r="AY61" s="179"/>
      <c r="AZ61" s="203"/>
      <c r="BA61" s="179"/>
      <c r="BB61" s="203"/>
      <c r="BC61" s="179"/>
      <c r="BD61" s="204"/>
      <c r="BE61" s="175"/>
      <c r="BH61" s="169"/>
      <c r="BI61" s="169"/>
      <c r="BJ61" s="210"/>
    </row>
    <row r="62" spans="1:64" ht="54.75" customHeight="1" x14ac:dyDescent="0.25">
      <c r="A62" s="537"/>
      <c r="B62" s="365"/>
      <c r="C62" s="365"/>
      <c r="D62" s="369" t="s">
        <v>872</v>
      </c>
      <c r="E62" s="370" t="s">
        <v>625</v>
      </c>
      <c r="F62" s="310">
        <f>SUM(J62:U62)</f>
        <v>3427</v>
      </c>
      <c r="G62" s="344">
        <v>6282</v>
      </c>
      <c r="H62" s="344">
        <v>6282</v>
      </c>
      <c r="I62" s="344">
        <v>6282</v>
      </c>
      <c r="J62" s="335">
        <v>286</v>
      </c>
      <c r="K62" s="335">
        <v>286</v>
      </c>
      <c r="L62" s="335">
        <v>286</v>
      </c>
      <c r="M62" s="335">
        <v>286</v>
      </c>
      <c r="N62" s="335">
        <v>286</v>
      </c>
      <c r="O62" s="335">
        <v>286</v>
      </c>
      <c r="P62" s="335">
        <v>286</v>
      </c>
      <c r="Q62" s="335">
        <v>285</v>
      </c>
      <c r="R62" s="335">
        <v>285</v>
      </c>
      <c r="S62" s="335">
        <v>285</v>
      </c>
      <c r="T62" s="335">
        <v>285</v>
      </c>
      <c r="U62" s="335">
        <v>285</v>
      </c>
      <c r="Y62"/>
      <c r="AC62" s="176"/>
      <c r="AD62" s="177"/>
      <c r="AE62" s="176"/>
      <c r="AF62" s="178"/>
      <c r="AG62" s="179"/>
      <c r="AH62" s="178"/>
      <c r="AI62" s="179"/>
      <c r="AJ62" s="178"/>
      <c r="AK62" s="179"/>
      <c r="AL62" s="178"/>
      <c r="AM62" s="179"/>
      <c r="AN62" s="203"/>
      <c r="AO62" s="179"/>
      <c r="AP62" s="203"/>
      <c r="AQ62" s="179"/>
      <c r="AR62" s="203"/>
      <c r="AS62" s="179"/>
      <c r="AT62" s="203"/>
      <c r="AU62" s="179"/>
      <c r="AV62" s="203"/>
      <c r="AW62" s="179"/>
      <c r="AX62" s="203"/>
      <c r="AY62" s="179"/>
      <c r="AZ62" s="203"/>
      <c r="BA62" s="179"/>
      <c r="BB62" s="203"/>
      <c r="BC62" s="179"/>
      <c r="BD62" s="204"/>
      <c r="BE62" s="175"/>
      <c r="BH62" s="169"/>
      <c r="BI62" s="169"/>
      <c r="BJ62" s="210"/>
    </row>
    <row r="63" spans="1:64" ht="62.25" customHeight="1" x14ac:dyDescent="0.25">
      <c r="A63" s="537"/>
      <c r="B63" s="521" t="s">
        <v>462</v>
      </c>
      <c r="C63" s="607" t="s">
        <v>44</v>
      </c>
      <c r="D63" s="306" t="s">
        <v>439</v>
      </c>
      <c r="E63" s="306"/>
      <c r="F63" s="310">
        <f>+F64</f>
        <v>2393</v>
      </c>
      <c r="G63" s="310">
        <f t="shared" ref="G63:U63" si="19">+G64</f>
        <v>2393</v>
      </c>
      <c r="H63" s="310">
        <f t="shared" si="19"/>
        <v>2393</v>
      </c>
      <c r="I63" s="310">
        <f t="shared" si="19"/>
        <v>2393</v>
      </c>
      <c r="J63" s="310">
        <f t="shared" si="19"/>
        <v>200</v>
      </c>
      <c r="K63" s="310">
        <f t="shared" si="19"/>
        <v>200</v>
      </c>
      <c r="L63" s="310">
        <f t="shared" si="19"/>
        <v>200</v>
      </c>
      <c r="M63" s="310">
        <f t="shared" si="19"/>
        <v>200</v>
      </c>
      <c r="N63" s="310">
        <f t="shared" si="19"/>
        <v>200</v>
      </c>
      <c r="O63" s="310">
        <f t="shared" si="19"/>
        <v>199</v>
      </c>
      <c r="P63" s="310">
        <f t="shared" si="19"/>
        <v>199</v>
      </c>
      <c r="Q63" s="310">
        <f t="shared" si="19"/>
        <v>199</v>
      </c>
      <c r="R63" s="310">
        <f t="shared" si="19"/>
        <v>199</v>
      </c>
      <c r="S63" s="310">
        <f t="shared" si="19"/>
        <v>199</v>
      </c>
      <c r="T63" s="310">
        <f t="shared" si="19"/>
        <v>199</v>
      </c>
      <c r="U63" s="310">
        <f t="shared" si="19"/>
        <v>199</v>
      </c>
      <c r="X63" s="44">
        <v>3000891</v>
      </c>
      <c r="Y63" s="5" t="s">
        <v>522</v>
      </c>
      <c r="AC63" s="176">
        <f>+AE63+AF63+AH63+AJ63+AL63+AN63+AP63+AR63+AT63+AV63+AX63+AZ63+BB63</f>
        <v>3500</v>
      </c>
      <c r="AD63" s="177">
        <f>+AG63+AI63+AK63+AM63+AO63+AQ63+AS63+AU63+AW63+AY63+BA63+BC63</f>
        <v>0</v>
      </c>
      <c r="AE63" s="176">
        <v>3500</v>
      </c>
      <c r="AF63" s="178"/>
      <c r="AG63" s="179"/>
      <c r="AH63" s="178"/>
      <c r="AI63" s="179"/>
      <c r="AJ63" s="178"/>
      <c r="AK63" s="179"/>
      <c r="AL63" s="178"/>
      <c r="AM63" s="179"/>
      <c r="AN63" s="203"/>
      <c r="AO63" s="179"/>
      <c r="AP63" s="203"/>
      <c r="AQ63" s="179"/>
      <c r="AR63" s="203"/>
      <c r="AS63" s="179"/>
      <c r="AT63" s="203"/>
      <c r="AU63" s="179"/>
      <c r="AV63" s="203"/>
      <c r="AW63" s="179"/>
      <c r="AX63" s="203"/>
      <c r="AY63" s="179"/>
      <c r="AZ63" s="203"/>
      <c r="BA63" s="179"/>
      <c r="BB63" s="203"/>
      <c r="BC63" s="179"/>
      <c r="BD63" s="204">
        <f t="shared" si="4"/>
        <v>0</v>
      </c>
      <c r="BE63" s="175">
        <f t="shared" si="5"/>
        <v>0</v>
      </c>
      <c r="BH63" s="181">
        <f>+BK63-AC63</f>
        <v>-3500</v>
      </c>
      <c r="BI63" s="181">
        <f>+BL63-AD63</f>
        <v>0</v>
      </c>
      <c r="BJ63" s="208"/>
      <c r="BK63" s="181"/>
      <c r="BL63" s="181"/>
    </row>
    <row r="64" spans="1:64" ht="37.5" customHeight="1" x14ac:dyDescent="0.25">
      <c r="A64" s="537"/>
      <c r="B64" s="521"/>
      <c r="C64" s="607"/>
      <c r="D64" s="49" t="s">
        <v>493</v>
      </c>
      <c r="E64" s="41" t="s">
        <v>27</v>
      </c>
      <c r="F64" s="310">
        <f>SUM(J64:U64)</f>
        <v>2393</v>
      </c>
      <c r="G64" s="125">
        <v>2393</v>
      </c>
      <c r="H64" s="125">
        <v>2393</v>
      </c>
      <c r="I64" s="125">
        <v>2393</v>
      </c>
      <c r="J64" s="278">
        <v>200</v>
      </c>
      <c r="K64" s="278">
        <v>200</v>
      </c>
      <c r="L64" s="278">
        <v>200</v>
      </c>
      <c r="M64" s="278">
        <v>200</v>
      </c>
      <c r="N64" s="278">
        <v>200</v>
      </c>
      <c r="O64" s="278">
        <v>199</v>
      </c>
      <c r="P64" s="278">
        <v>199</v>
      </c>
      <c r="Q64" s="278">
        <v>199</v>
      </c>
      <c r="R64" s="278">
        <v>199</v>
      </c>
      <c r="S64" s="278">
        <v>199</v>
      </c>
      <c r="T64" s="278">
        <v>199</v>
      </c>
      <c r="U64" s="278">
        <v>199</v>
      </c>
      <c r="X64" s="44">
        <v>3000892</v>
      </c>
      <c r="Y64" s="5" t="s">
        <v>523</v>
      </c>
      <c r="AC64" s="176"/>
      <c r="AD64" s="177"/>
      <c r="AE64" s="176"/>
      <c r="AF64" s="178"/>
      <c r="AG64" s="179"/>
      <c r="AH64" s="178"/>
      <c r="AI64" s="179"/>
      <c r="AJ64" s="178"/>
      <c r="AK64" s="84"/>
      <c r="AL64" s="178"/>
      <c r="AM64" s="179"/>
      <c r="AN64" s="203"/>
      <c r="AO64" s="179"/>
      <c r="AP64" s="203"/>
      <c r="AQ64" s="179"/>
      <c r="AR64" s="203"/>
      <c r="AS64" s="179"/>
      <c r="AT64" s="203"/>
      <c r="AU64" s="179"/>
      <c r="AV64" s="203"/>
      <c r="AW64" s="179"/>
      <c r="AX64" s="203"/>
      <c r="AY64" s="179"/>
      <c r="AZ64" s="203"/>
      <c r="BA64" s="179"/>
      <c r="BB64" s="203"/>
      <c r="BC64" s="179"/>
      <c r="BD64" s="204"/>
      <c r="BE64" s="175"/>
      <c r="BH64" s="169"/>
      <c r="BI64" s="169"/>
      <c r="BJ64" s="210"/>
    </row>
    <row r="65" spans="1:64" ht="51.75" customHeight="1" x14ac:dyDescent="0.25">
      <c r="A65" s="537"/>
      <c r="B65" s="521" t="s">
        <v>775</v>
      </c>
      <c r="C65" s="607" t="s">
        <v>779</v>
      </c>
      <c r="D65" s="306" t="s">
        <v>439</v>
      </c>
      <c r="E65" s="306"/>
      <c r="F65" s="310">
        <f>+F66</f>
        <v>1454</v>
      </c>
      <c r="G65" s="310">
        <f t="shared" ref="G65:U65" si="20">+G66</f>
        <v>2148</v>
      </c>
      <c r="H65" s="310">
        <f t="shared" si="20"/>
        <v>2148</v>
      </c>
      <c r="I65" s="310">
        <f t="shared" si="20"/>
        <v>2148</v>
      </c>
      <c r="J65" s="310">
        <f t="shared" si="20"/>
        <v>121</v>
      </c>
      <c r="K65" s="310">
        <f t="shared" si="20"/>
        <v>122</v>
      </c>
      <c r="L65" s="310">
        <f t="shared" si="20"/>
        <v>122</v>
      </c>
      <c r="M65" s="310">
        <f t="shared" si="20"/>
        <v>121</v>
      </c>
      <c r="N65" s="310">
        <f t="shared" si="20"/>
        <v>121</v>
      </c>
      <c r="O65" s="310">
        <f t="shared" si="20"/>
        <v>121</v>
      </c>
      <c r="P65" s="310">
        <f t="shared" si="20"/>
        <v>121</v>
      </c>
      <c r="Q65" s="310">
        <f t="shared" si="20"/>
        <v>121</v>
      </c>
      <c r="R65" s="310">
        <f t="shared" si="20"/>
        <v>121</v>
      </c>
      <c r="S65" s="310">
        <f t="shared" si="20"/>
        <v>121</v>
      </c>
      <c r="T65" s="310">
        <f t="shared" si="20"/>
        <v>121</v>
      </c>
      <c r="U65" s="310">
        <f t="shared" si="20"/>
        <v>121</v>
      </c>
      <c r="Y65" s="5" t="s">
        <v>524</v>
      </c>
      <c r="AA65" s="183" t="s">
        <v>17</v>
      </c>
      <c r="AB65" s="184">
        <f>SUM(AC28:AC66)</f>
        <v>10061609</v>
      </c>
      <c r="AC65" s="176">
        <f>+AE65+AF65+AH65+AJ65+AL65+AN65+AP65+AR65+AT65+AV65+AX65+AZ65+BB65</f>
        <v>5000</v>
      </c>
      <c r="AD65" s="177">
        <f>+AG65+AI65+AK65+AM65+AO65+AQ65+AS65+AU65+AW65+AY65+BA65+BC65</f>
        <v>0</v>
      </c>
      <c r="AE65" s="176">
        <v>5000</v>
      </c>
      <c r="AF65" s="216"/>
      <c r="AG65" s="217"/>
      <c r="AH65" s="216"/>
      <c r="AI65" s="217"/>
      <c r="AJ65" s="216"/>
      <c r="AK65" s="85"/>
      <c r="AL65" s="216"/>
      <c r="AM65" s="217"/>
      <c r="AN65" s="218"/>
      <c r="AO65" s="217"/>
      <c r="AP65" s="218"/>
      <c r="AQ65" s="217"/>
      <c r="AR65" s="218"/>
      <c r="AS65" s="217"/>
      <c r="AT65" s="218"/>
      <c r="AU65" s="217"/>
      <c r="AV65" s="218"/>
      <c r="AW65" s="217"/>
      <c r="AX65" s="218"/>
      <c r="AY65" s="217"/>
      <c r="AZ65" s="218"/>
      <c r="BA65" s="217"/>
      <c r="BB65" s="218"/>
      <c r="BC65" s="217"/>
      <c r="BD65" s="204">
        <f t="shared" si="4"/>
        <v>0</v>
      </c>
      <c r="BE65" s="175">
        <f t="shared" si="5"/>
        <v>0</v>
      </c>
      <c r="BH65" s="181">
        <f>+BK65-AC65</f>
        <v>-5000</v>
      </c>
      <c r="BI65" s="181">
        <f>+BL65-AD65</f>
        <v>0</v>
      </c>
      <c r="BJ65" s="208"/>
      <c r="BK65" s="181"/>
      <c r="BL65" s="181"/>
    </row>
    <row r="66" spans="1:64" ht="38.25" customHeight="1" x14ac:dyDescent="0.25">
      <c r="A66" s="538"/>
      <c r="B66" s="521"/>
      <c r="C66" s="607"/>
      <c r="D66" s="49" t="s">
        <v>45</v>
      </c>
      <c r="E66" s="41" t="s">
        <v>27</v>
      </c>
      <c r="F66" s="310">
        <f>SUM(J66:U66)</f>
        <v>1454</v>
      </c>
      <c r="G66" s="125">
        <v>2148</v>
      </c>
      <c r="H66" s="125">
        <v>2148</v>
      </c>
      <c r="I66" s="125">
        <v>2148</v>
      </c>
      <c r="J66" s="278">
        <v>121</v>
      </c>
      <c r="K66" s="278">
        <v>122</v>
      </c>
      <c r="L66" s="278">
        <v>122</v>
      </c>
      <c r="M66" s="278">
        <v>121</v>
      </c>
      <c r="N66" s="278">
        <v>121</v>
      </c>
      <c r="O66" s="278">
        <v>121</v>
      </c>
      <c r="P66" s="278">
        <v>121</v>
      </c>
      <c r="Q66" s="278">
        <v>121</v>
      </c>
      <c r="R66" s="278">
        <v>121</v>
      </c>
      <c r="S66" s="278">
        <v>121</v>
      </c>
      <c r="T66" s="278">
        <v>121</v>
      </c>
      <c r="U66" s="278">
        <v>121</v>
      </c>
      <c r="AA66" s="211" t="s">
        <v>638</v>
      </c>
      <c r="AB66" s="212">
        <f>SUM(AD28:AD66)</f>
        <v>0</v>
      </c>
      <c r="AC66" s="176"/>
      <c r="AD66" s="177"/>
      <c r="AE66" s="176"/>
      <c r="AF66" s="216"/>
      <c r="AG66" s="217"/>
      <c r="AH66" s="216"/>
      <c r="AI66" s="217"/>
      <c r="AJ66" s="216"/>
      <c r="AK66" s="85"/>
      <c r="AL66" s="216"/>
      <c r="AM66" s="217"/>
      <c r="AN66" s="218"/>
      <c r="AO66" s="217"/>
      <c r="AP66" s="218"/>
      <c r="AQ66" s="217"/>
      <c r="AR66" s="218"/>
      <c r="AS66" s="217"/>
      <c r="AT66" s="218"/>
      <c r="AU66" s="217"/>
      <c r="AV66" s="218"/>
      <c r="AW66" s="217"/>
      <c r="AX66" s="218"/>
      <c r="AY66" s="217"/>
      <c r="AZ66" s="218"/>
      <c r="BA66" s="217"/>
      <c r="BB66" s="218"/>
      <c r="BC66" s="217"/>
      <c r="BD66" s="204"/>
      <c r="BE66" s="175"/>
      <c r="BH66" s="169"/>
      <c r="BI66" s="169"/>
      <c r="BJ66" s="210"/>
    </row>
    <row r="67" spans="1:64" ht="12.75" customHeight="1" x14ac:dyDescent="0.25">
      <c r="A67" s="671" t="s">
        <v>622</v>
      </c>
      <c r="B67" s="672"/>
      <c r="C67" s="672"/>
      <c r="D67" s="672"/>
      <c r="E67" s="672"/>
      <c r="F67" s="672"/>
      <c r="G67" s="672"/>
      <c r="H67" s="673"/>
      <c r="I67" s="108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</row>
    <row r="68" spans="1:64" ht="12.75" customHeight="1" x14ac:dyDescent="0.25">
      <c r="A68" s="674"/>
      <c r="B68" s="675"/>
      <c r="C68" s="675"/>
      <c r="D68" s="675"/>
      <c r="E68" s="675"/>
      <c r="F68" s="675"/>
      <c r="G68" s="675"/>
      <c r="H68" s="676"/>
      <c r="I68" s="108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</row>
    <row r="69" spans="1:64" ht="12.75" customHeight="1" x14ac:dyDescent="0.25">
      <c r="A69" s="677"/>
      <c r="B69" s="678"/>
      <c r="C69" s="678"/>
      <c r="D69" s="678"/>
      <c r="E69" s="678"/>
      <c r="F69" s="678"/>
      <c r="G69" s="678"/>
      <c r="H69" s="679"/>
      <c r="I69" s="108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</row>
    <row r="70" spans="1:64" x14ac:dyDescent="0.25">
      <c r="A70" s="16"/>
      <c r="B70" s="10"/>
      <c r="C70" s="16"/>
      <c r="D70" s="16"/>
      <c r="E70" s="10"/>
      <c r="F70" s="108"/>
      <c r="G70" s="108"/>
      <c r="H70" s="108"/>
      <c r="I70" s="108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</row>
    <row r="71" spans="1:64" x14ac:dyDescent="0.25">
      <c r="A71" s="16"/>
      <c r="B71" s="10"/>
      <c r="C71" s="16"/>
      <c r="D71" s="16"/>
      <c r="E71" s="10"/>
      <c r="F71" s="108"/>
      <c r="G71" s="108"/>
      <c r="H71" s="108"/>
      <c r="I71" s="108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</row>
    <row r="72" spans="1:64" x14ac:dyDescent="0.25">
      <c r="A72" s="16"/>
      <c r="B72" s="10"/>
      <c r="C72" s="16"/>
      <c r="D72" s="16"/>
      <c r="E72" s="10"/>
      <c r="F72" s="108"/>
      <c r="G72" s="108"/>
      <c r="H72" s="108"/>
      <c r="I72" s="108"/>
      <c r="J72" s="109"/>
      <c r="K72" s="109"/>
      <c r="L72" s="109"/>
      <c r="M72" s="109"/>
      <c r="N72" s="109"/>
      <c r="O72" s="109"/>
      <c r="P72" s="109"/>
      <c r="Q72" s="109"/>
      <c r="R72" s="109"/>
      <c r="S72" s="109"/>
      <c r="T72" s="109"/>
      <c r="U72" s="109"/>
    </row>
    <row r="73" spans="1:64" x14ac:dyDescent="0.25">
      <c r="A73" s="16"/>
      <c r="B73" s="10"/>
      <c r="C73" s="16"/>
      <c r="D73" s="16"/>
      <c r="E73" s="10"/>
      <c r="F73" s="108"/>
      <c r="G73" s="108"/>
      <c r="H73" s="108"/>
      <c r="I73" s="108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</row>
    <row r="74" spans="1:64" x14ac:dyDescent="0.25">
      <c r="A74" s="16"/>
      <c r="B74" s="10"/>
      <c r="C74" s="16"/>
      <c r="D74" s="16"/>
      <c r="E74" s="10"/>
      <c r="F74" s="108"/>
      <c r="G74" s="108"/>
      <c r="H74" s="108"/>
      <c r="I74" s="108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</row>
    <row r="75" spans="1:64" x14ac:dyDescent="0.25">
      <c r="A75" s="16"/>
      <c r="B75" s="10"/>
      <c r="C75" s="16"/>
      <c r="D75" s="16"/>
      <c r="E75" s="10"/>
      <c r="F75" s="108"/>
      <c r="G75" s="108"/>
      <c r="H75" s="108"/>
      <c r="I75" s="108"/>
      <c r="J75" s="109"/>
      <c r="K75" s="109"/>
      <c r="L75" s="109"/>
      <c r="M75" s="109"/>
      <c r="N75" s="109"/>
      <c r="O75" s="109"/>
      <c r="P75" s="109"/>
      <c r="Q75" s="109"/>
      <c r="R75" s="109"/>
      <c r="S75" s="109"/>
      <c r="T75" s="109"/>
      <c r="U75" s="109"/>
    </row>
    <row r="76" spans="1:64" x14ac:dyDescent="0.25">
      <c r="A76" s="16"/>
      <c r="B76" s="10"/>
      <c r="C76" s="16"/>
      <c r="D76" s="16"/>
      <c r="E76" s="10"/>
      <c r="F76" s="108"/>
      <c r="G76" s="108"/>
      <c r="H76" s="108"/>
      <c r="I76" s="108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</row>
    <row r="77" spans="1:64" x14ac:dyDescent="0.25">
      <c r="A77" s="16"/>
      <c r="B77" s="15"/>
      <c r="C77" s="16"/>
      <c r="D77" s="16"/>
      <c r="E77" s="17"/>
      <c r="F77" s="111"/>
      <c r="G77" s="112"/>
      <c r="H77" s="112"/>
      <c r="I77" s="112"/>
      <c r="J77" s="113"/>
      <c r="K77" s="113"/>
      <c r="L77" s="113"/>
      <c r="M77" s="113"/>
      <c r="N77" s="113"/>
      <c r="O77" s="113"/>
      <c r="P77" s="113"/>
      <c r="Q77" s="113"/>
      <c r="R77" s="113"/>
      <c r="S77" s="113"/>
      <c r="T77" s="113"/>
      <c r="U77" s="113"/>
    </row>
    <row r="78" spans="1:64" ht="27" customHeight="1" x14ac:dyDescent="0.25">
      <c r="A78" s="18" t="s">
        <v>9</v>
      </c>
      <c r="B78" s="534" t="s">
        <v>10</v>
      </c>
      <c r="C78" s="534"/>
      <c r="D78" s="534"/>
      <c r="E78" s="534"/>
      <c r="F78" s="534"/>
      <c r="G78" s="534"/>
      <c r="H78" s="534"/>
      <c r="I78" s="114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</row>
    <row r="79" spans="1:64" ht="30" customHeight="1" x14ac:dyDescent="0.25">
      <c r="A79" s="16"/>
      <c r="B79" s="307" t="s">
        <v>51</v>
      </c>
      <c r="C79" s="534" t="s">
        <v>834</v>
      </c>
      <c r="D79" s="534"/>
      <c r="E79" s="534"/>
      <c r="F79" s="534"/>
      <c r="G79" s="534"/>
      <c r="H79" s="534"/>
      <c r="I79" s="114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</row>
    <row r="80" spans="1:64" ht="21.75" customHeight="1" x14ac:dyDescent="0.25">
      <c r="A80" s="536" t="s">
        <v>12</v>
      </c>
      <c r="B80" s="526" t="s">
        <v>13</v>
      </c>
      <c r="C80" s="526" t="s">
        <v>14</v>
      </c>
      <c r="D80" s="542" t="s">
        <v>15</v>
      </c>
      <c r="E80" s="589" t="s">
        <v>16</v>
      </c>
      <c r="F80" s="570" t="s">
        <v>660</v>
      </c>
      <c r="G80" s="540" t="s">
        <v>433</v>
      </c>
      <c r="H80" s="541"/>
      <c r="I80" s="541"/>
      <c r="J80" s="535" t="s">
        <v>662</v>
      </c>
      <c r="K80" s="535"/>
      <c r="L80" s="535"/>
      <c r="M80" s="535"/>
      <c r="N80" s="535"/>
      <c r="O80" s="535"/>
      <c r="P80" s="535"/>
      <c r="Q80" s="535"/>
      <c r="R80" s="535"/>
      <c r="S80" s="535"/>
      <c r="T80" s="535"/>
      <c r="U80" s="535"/>
      <c r="AA80" s="79"/>
      <c r="AC80" s="604" t="s">
        <v>640</v>
      </c>
      <c r="AD80" s="166"/>
      <c r="AE80" s="604" t="s">
        <v>640</v>
      </c>
      <c r="AF80" s="599" t="s">
        <v>612</v>
      </c>
      <c r="AG80" s="680"/>
      <c r="AH80" s="680"/>
      <c r="AI80" s="680"/>
      <c r="AJ80" s="680"/>
      <c r="AK80" s="680"/>
      <c r="AL80" s="680"/>
      <c r="AM80" s="680"/>
      <c r="AN80" s="680"/>
      <c r="AO80" s="680"/>
      <c r="AP80" s="680"/>
      <c r="AQ80" s="680"/>
      <c r="AR80" s="680"/>
      <c r="AS80" s="680"/>
      <c r="AT80" s="680"/>
      <c r="AU80" s="680"/>
      <c r="AV80" s="680"/>
      <c r="AW80" s="680"/>
      <c r="AX80" s="680"/>
      <c r="AY80" s="680"/>
      <c r="AZ80" s="680"/>
      <c r="BA80" s="680"/>
      <c r="BB80" s="600"/>
      <c r="BC80" s="167"/>
      <c r="BD80" s="168"/>
      <c r="BE80" s="168"/>
    </row>
    <row r="81" spans="1:65" ht="27.75" customHeight="1" x14ac:dyDescent="0.25">
      <c r="A81" s="537"/>
      <c r="B81" s="527"/>
      <c r="C81" s="527"/>
      <c r="D81" s="543"/>
      <c r="E81" s="590"/>
      <c r="F81" s="571"/>
      <c r="G81" s="556" t="s">
        <v>661</v>
      </c>
      <c r="H81" s="556"/>
      <c r="I81" s="540"/>
      <c r="J81" s="535" t="s">
        <v>526</v>
      </c>
      <c r="K81" s="535"/>
      <c r="L81" s="535"/>
      <c r="M81" s="535"/>
      <c r="N81" s="535"/>
      <c r="O81" s="535"/>
      <c r="P81" s="535"/>
      <c r="Q81" s="535"/>
      <c r="R81" s="535"/>
      <c r="S81" s="535"/>
      <c r="T81" s="535"/>
      <c r="U81" s="535"/>
      <c r="AC81" s="605"/>
      <c r="AD81" s="171"/>
      <c r="AE81" s="605"/>
      <c r="AF81" s="599" t="s">
        <v>600</v>
      </c>
      <c r="AG81" s="600"/>
      <c r="AH81" s="599" t="s">
        <v>601</v>
      </c>
      <c r="AI81" s="600"/>
      <c r="AJ81" s="599" t="s">
        <v>602</v>
      </c>
      <c r="AK81" s="600"/>
      <c r="AL81" s="599" t="s">
        <v>603</v>
      </c>
      <c r="AM81" s="600"/>
      <c r="AN81" s="599" t="s">
        <v>604</v>
      </c>
      <c r="AO81" s="600"/>
      <c r="AP81" s="599" t="s">
        <v>605</v>
      </c>
      <c r="AQ81" s="600"/>
      <c r="AR81" s="599" t="s">
        <v>606</v>
      </c>
      <c r="AS81" s="600"/>
      <c r="AT81" s="599" t="s">
        <v>607</v>
      </c>
      <c r="AU81" s="600"/>
      <c r="AV81" s="599" t="s">
        <v>608</v>
      </c>
      <c r="AW81" s="600"/>
      <c r="AX81" s="599" t="s">
        <v>609</v>
      </c>
      <c r="AY81" s="600"/>
      <c r="AZ81" s="599" t="s">
        <v>610</v>
      </c>
      <c r="BA81" s="600"/>
      <c r="BB81" s="599" t="s">
        <v>611</v>
      </c>
      <c r="BC81" s="600"/>
      <c r="BD81" s="682" t="s">
        <v>614</v>
      </c>
      <c r="BE81" s="683" t="s">
        <v>613</v>
      </c>
      <c r="BH81" s="169"/>
      <c r="BI81" s="169"/>
      <c r="BJ81" s="210"/>
    </row>
    <row r="82" spans="1:65" ht="27" customHeight="1" x14ac:dyDescent="0.25">
      <c r="A82" s="537"/>
      <c r="B82" s="527"/>
      <c r="C82" s="527"/>
      <c r="D82" s="543"/>
      <c r="E82" s="590"/>
      <c r="F82" s="571"/>
      <c r="G82" s="585">
        <v>2024</v>
      </c>
      <c r="H82" s="585">
        <v>2025</v>
      </c>
      <c r="I82" s="585">
        <v>2026</v>
      </c>
      <c r="J82" s="308"/>
      <c r="K82" s="308"/>
      <c r="L82" s="308"/>
      <c r="M82" s="308"/>
      <c r="N82" s="308"/>
      <c r="O82" s="308"/>
      <c r="P82" s="308"/>
      <c r="Q82" s="308"/>
      <c r="R82" s="308"/>
      <c r="S82" s="308"/>
      <c r="T82" s="308"/>
      <c r="U82" s="308"/>
      <c r="AC82" s="605"/>
      <c r="AD82" s="171"/>
      <c r="AE82" s="605"/>
      <c r="AF82" s="598" t="s">
        <v>615</v>
      </c>
      <c r="AG82" s="596" t="s">
        <v>616</v>
      </c>
      <c r="AH82" s="598" t="s">
        <v>615</v>
      </c>
      <c r="AI82" s="596" t="s">
        <v>616</v>
      </c>
      <c r="AJ82" s="598" t="s">
        <v>615</v>
      </c>
      <c r="AK82" s="596" t="s">
        <v>616</v>
      </c>
      <c r="AL82" s="598" t="s">
        <v>615</v>
      </c>
      <c r="AM82" s="596" t="s">
        <v>616</v>
      </c>
      <c r="AN82" s="598" t="s">
        <v>615</v>
      </c>
      <c r="AO82" s="596" t="s">
        <v>616</v>
      </c>
      <c r="AP82" s="598" t="s">
        <v>615</v>
      </c>
      <c r="AQ82" s="596" t="s">
        <v>616</v>
      </c>
      <c r="AR82" s="598" t="s">
        <v>615</v>
      </c>
      <c r="AS82" s="596" t="s">
        <v>616</v>
      </c>
      <c r="AT82" s="598" t="s">
        <v>615</v>
      </c>
      <c r="AU82" s="596" t="s">
        <v>616</v>
      </c>
      <c r="AV82" s="598" t="s">
        <v>615</v>
      </c>
      <c r="AW82" s="596" t="s">
        <v>616</v>
      </c>
      <c r="AX82" s="598" t="s">
        <v>615</v>
      </c>
      <c r="AY82" s="596" t="s">
        <v>616</v>
      </c>
      <c r="AZ82" s="598" t="s">
        <v>615</v>
      </c>
      <c r="BA82" s="596" t="s">
        <v>616</v>
      </c>
      <c r="BB82" s="598" t="s">
        <v>615</v>
      </c>
      <c r="BC82" s="596" t="s">
        <v>616</v>
      </c>
      <c r="BD82" s="682"/>
      <c r="BE82" s="683"/>
      <c r="BH82" s="169"/>
      <c r="BI82" s="169"/>
      <c r="BJ82" s="210"/>
    </row>
    <row r="83" spans="1:65" ht="51" customHeight="1" x14ac:dyDescent="0.25">
      <c r="A83" s="538"/>
      <c r="B83" s="528"/>
      <c r="C83" s="528"/>
      <c r="D83" s="544"/>
      <c r="E83" s="591"/>
      <c r="F83" s="572"/>
      <c r="G83" s="586"/>
      <c r="H83" s="586"/>
      <c r="I83" s="586"/>
      <c r="J83" s="309" t="s">
        <v>499</v>
      </c>
      <c r="K83" s="309" t="s">
        <v>500</v>
      </c>
      <c r="L83" s="309" t="s">
        <v>501</v>
      </c>
      <c r="M83" s="309" t="s">
        <v>502</v>
      </c>
      <c r="N83" s="309" t="s">
        <v>503</v>
      </c>
      <c r="O83" s="309" t="s">
        <v>504</v>
      </c>
      <c r="P83" s="309" t="s">
        <v>505</v>
      </c>
      <c r="Q83" s="309" t="s">
        <v>506</v>
      </c>
      <c r="R83" s="309" t="s">
        <v>507</v>
      </c>
      <c r="S83" s="309" t="s">
        <v>508</v>
      </c>
      <c r="T83" s="309" t="s">
        <v>509</v>
      </c>
      <c r="U83" s="309" t="s">
        <v>510</v>
      </c>
      <c r="AC83" s="606"/>
      <c r="AD83" s="174"/>
      <c r="AE83" s="606"/>
      <c r="AF83" s="598"/>
      <c r="AG83" s="597"/>
      <c r="AH83" s="598"/>
      <c r="AI83" s="597"/>
      <c r="AJ83" s="598"/>
      <c r="AK83" s="597"/>
      <c r="AL83" s="598"/>
      <c r="AM83" s="597"/>
      <c r="AN83" s="598"/>
      <c r="AO83" s="597"/>
      <c r="AP83" s="598"/>
      <c r="AQ83" s="597"/>
      <c r="AR83" s="598"/>
      <c r="AS83" s="597"/>
      <c r="AT83" s="598"/>
      <c r="AU83" s="597"/>
      <c r="AV83" s="598"/>
      <c r="AW83" s="597"/>
      <c r="AX83" s="598"/>
      <c r="AY83" s="597"/>
      <c r="AZ83" s="598"/>
      <c r="BA83" s="597"/>
      <c r="BB83" s="598"/>
      <c r="BC83" s="597"/>
      <c r="BD83" s="682"/>
      <c r="BE83" s="683"/>
      <c r="BH83" s="169"/>
      <c r="BI83" s="169"/>
      <c r="BJ83" s="210"/>
    </row>
    <row r="84" spans="1:65" s="46" customFormat="1" ht="53.25" customHeight="1" x14ac:dyDescent="0.25">
      <c r="A84" s="663" t="s">
        <v>581</v>
      </c>
      <c r="B84" s="562" t="s">
        <v>446</v>
      </c>
      <c r="C84" s="526" t="s">
        <v>666</v>
      </c>
      <c r="D84" s="306" t="s">
        <v>439</v>
      </c>
      <c r="E84" s="306"/>
      <c r="F84" s="333">
        <f>+F85</f>
        <v>4</v>
      </c>
      <c r="G84" s="333">
        <f t="shared" ref="G84:U84" si="21">+G85</f>
        <v>4</v>
      </c>
      <c r="H84" s="333">
        <f t="shared" si="21"/>
        <v>4</v>
      </c>
      <c r="I84" s="333">
        <f t="shared" si="21"/>
        <v>4</v>
      </c>
      <c r="J84" s="333">
        <f t="shared" si="21"/>
        <v>0</v>
      </c>
      <c r="K84" s="333">
        <f t="shared" si="21"/>
        <v>0</v>
      </c>
      <c r="L84" s="333">
        <f t="shared" si="21"/>
        <v>1</v>
      </c>
      <c r="M84" s="333">
        <f t="shared" si="21"/>
        <v>0</v>
      </c>
      <c r="N84" s="333">
        <f t="shared" si="21"/>
        <v>0</v>
      </c>
      <c r="O84" s="333">
        <f t="shared" si="21"/>
        <v>1</v>
      </c>
      <c r="P84" s="333">
        <f t="shared" si="21"/>
        <v>0</v>
      </c>
      <c r="Q84" s="333">
        <f t="shared" si="21"/>
        <v>0</v>
      </c>
      <c r="R84" s="333">
        <f t="shared" si="21"/>
        <v>1</v>
      </c>
      <c r="S84" s="333">
        <f t="shared" si="21"/>
        <v>0</v>
      </c>
      <c r="T84" s="333">
        <f t="shared" si="21"/>
        <v>0</v>
      </c>
      <c r="U84" s="333">
        <f t="shared" si="21"/>
        <v>1</v>
      </c>
      <c r="V84" s="45"/>
      <c r="W84" s="45"/>
      <c r="X84" s="45"/>
      <c r="Y84" s="43"/>
      <c r="Z84" s="43"/>
      <c r="AA84" s="44"/>
      <c r="AB84" s="44"/>
      <c r="AC84" s="176">
        <f>+AE84+AF84+AH84+AJ84+AL84+AN84+AP84+AR84+AT84+AV84+AX84+AZ84+BB84</f>
        <v>202672</v>
      </c>
      <c r="AD84" s="177">
        <f>+AG84+AI84+AK84+AM84+AO84+AQ84+AS84+AU84+AW84+AY84+BA84+BC84</f>
        <v>0</v>
      </c>
      <c r="AE84" s="176">
        <v>202672</v>
      </c>
      <c r="AF84" s="178"/>
      <c r="AG84" s="179"/>
      <c r="AH84" s="178"/>
      <c r="AI84" s="179"/>
      <c r="AJ84" s="178"/>
      <c r="AK84" s="179"/>
      <c r="AL84" s="178"/>
      <c r="AM84" s="179"/>
      <c r="AN84" s="221"/>
      <c r="AO84" s="179"/>
      <c r="AP84" s="221"/>
      <c r="AQ84" s="204"/>
      <c r="AR84" s="221"/>
      <c r="AS84" s="204"/>
      <c r="AT84" s="221"/>
      <c r="AU84" s="204"/>
      <c r="AV84" s="221"/>
      <c r="AW84" s="204"/>
      <c r="AX84" s="221"/>
      <c r="AY84" s="204"/>
      <c r="AZ84" s="221"/>
      <c r="BA84" s="204"/>
      <c r="BB84" s="221"/>
      <c r="BC84" s="204"/>
      <c r="BD84" s="204">
        <f t="shared" ref="BD84:BD134" si="22">+AG84+AI84+AK84+AM84+AO84+AQ84+AS84+AU84+AW84+AY84+BA84+BC84</f>
        <v>0</v>
      </c>
      <c r="BE84" s="175">
        <f t="shared" ref="BE84:BE134" si="23">+BD84/AC84*100</f>
        <v>0</v>
      </c>
      <c r="BF84" s="44"/>
      <c r="BG84" s="44"/>
      <c r="BH84" s="181">
        <f>+BK84-AC84</f>
        <v>-202672</v>
      </c>
      <c r="BI84" s="181">
        <f>+BL84-AD84</f>
        <v>0</v>
      </c>
      <c r="BJ84" s="208"/>
      <c r="BK84" s="181"/>
      <c r="BL84" s="181"/>
      <c r="BM84" s="44"/>
    </row>
    <row r="85" spans="1:65" s="46" customFormat="1" ht="53.25" customHeight="1" x14ac:dyDescent="0.25">
      <c r="A85" s="664"/>
      <c r="B85" s="563"/>
      <c r="C85" s="527"/>
      <c r="D85" s="56" t="s">
        <v>95</v>
      </c>
      <c r="E85" s="57" t="s">
        <v>46</v>
      </c>
      <c r="F85" s="310">
        <f t="shared" ref="F85:F113" si="24">SUM(J85:U85)</f>
        <v>4</v>
      </c>
      <c r="G85" s="333">
        <v>4</v>
      </c>
      <c r="H85" s="333">
        <v>4</v>
      </c>
      <c r="I85" s="333">
        <v>4</v>
      </c>
      <c r="J85" s="348">
        <v>0</v>
      </c>
      <c r="K85" s="348">
        <v>0</v>
      </c>
      <c r="L85" s="348">
        <v>1</v>
      </c>
      <c r="M85" s="348">
        <v>0</v>
      </c>
      <c r="N85" s="348">
        <v>0</v>
      </c>
      <c r="O85" s="348">
        <v>1</v>
      </c>
      <c r="P85" s="348">
        <v>0</v>
      </c>
      <c r="Q85" s="348">
        <v>0</v>
      </c>
      <c r="R85" s="348">
        <v>1</v>
      </c>
      <c r="S85" s="348">
        <v>0</v>
      </c>
      <c r="T85" s="348">
        <v>0</v>
      </c>
      <c r="U85" s="348">
        <v>1</v>
      </c>
      <c r="V85" s="45"/>
      <c r="W85" s="45"/>
      <c r="X85" s="45"/>
      <c r="Y85" s="43"/>
      <c r="Z85" s="43"/>
      <c r="AA85" s="44"/>
      <c r="AB85" s="44"/>
      <c r="AC85" s="176"/>
      <c r="AD85" s="177"/>
      <c r="AE85" s="176"/>
      <c r="AF85" s="178"/>
      <c r="AG85" s="179"/>
      <c r="AH85" s="178"/>
      <c r="AI85" s="179"/>
      <c r="AJ85" s="178"/>
      <c r="AK85" s="179"/>
      <c r="AL85" s="178"/>
      <c r="AM85" s="179"/>
      <c r="AN85" s="221"/>
      <c r="AO85" s="179"/>
      <c r="AP85" s="221"/>
      <c r="AQ85" s="204"/>
      <c r="AR85" s="221"/>
      <c r="AS85" s="204"/>
      <c r="AT85" s="221"/>
      <c r="AU85" s="204"/>
      <c r="AV85" s="221"/>
      <c r="AW85" s="204"/>
      <c r="AX85" s="221"/>
      <c r="AY85" s="204"/>
      <c r="AZ85" s="221"/>
      <c r="BA85" s="204"/>
      <c r="BB85" s="221"/>
      <c r="BC85" s="204"/>
      <c r="BD85" s="204">
        <f t="shared" si="22"/>
        <v>0</v>
      </c>
      <c r="BE85" s="175" t="e">
        <f t="shared" si="23"/>
        <v>#DIV/0!</v>
      </c>
      <c r="BF85" s="44"/>
      <c r="BG85" s="44"/>
      <c r="BH85" s="169"/>
      <c r="BI85" s="169"/>
      <c r="BJ85" s="210"/>
      <c r="BK85" s="169"/>
      <c r="BL85" s="169"/>
      <c r="BM85" s="44"/>
    </row>
    <row r="86" spans="1:65" s="46" customFormat="1" ht="53.25" customHeight="1" x14ac:dyDescent="0.25">
      <c r="A86" s="664"/>
      <c r="B86" s="563"/>
      <c r="C86" s="528"/>
      <c r="D86" s="56" t="s">
        <v>576</v>
      </c>
      <c r="E86" s="57" t="s">
        <v>46</v>
      </c>
      <c r="F86" s="310">
        <f t="shared" si="24"/>
        <v>2</v>
      </c>
      <c r="G86" s="333">
        <v>2</v>
      </c>
      <c r="H86" s="333">
        <v>2</v>
      </c>
      <c r="I86" s="333">
        <v>2</v>
      </c>
      <c r="J86" s="348">
        <v>0</v>
      </c>
      <c r="K86" s="348">
        <v>0</v>
      </c>
      <c r="L86" s="348">
        <v>0</v>
      </c>
      <c r="M86" s="348">
        <v>0</v>
      </c>
      <c r="N86" s="348">
        <v>0</v>
      </c>
      <c r="O86" s="348">
        <v>1</v>
      </c>
      <c r="P86" s="348">
        <v>0</v>
      </c>
      <c r="Q86" s="348">
        <v>0</v>
      </c>
      <c r="R86" s="348">
        <v>0</v>
      </c>
      <c r="S86" s="348">
        <v>0</v>
      </c>
      <c r="T86" s="348">
        <v>0</v>
      </c>
      <c r="U86" s="348">
        <v>1</v>
      </c>
      <c r="V86" s="45"/>
      <c r="W86" s="45"/>
      <c r="X86" s="45"/>
      <c r="Y86" s="43"/>
      <c r="Z86" s="43"/>
      <c r="AA86" s="44"/>
      <c r="AB86" s="44"/>
      <c r="AC86" s="176"/>
      <c r="AD86" s="177"/>
      <c r="AE86" s="176"/>
      <c r="AF86" s="178"/>
      <c r="AG86" s="179"/>
      <c r="AH86" s="178"/>
      <c r="AI86" s="179"/>
      <c r="AJ86" s="178"/>
      <c r="AK86" s="179"/>
      <c r="AL86" s="178"/>
      <c r="AM86" s="179"/>
      <c r="AN86" s="221"/>
      <c r="AO86" s="179"/>
      <c r="AP86" s="221"/>
      <c r="AQ86" s="204"/>
      <c r="AR86" s="221"/>
      <c r="AS86" s="204"/>
      <c r="AT86" s="221"/>
      <c r="AU86" s="204"/>
      <c r="AV86" s="221"/>
      <c r="AW86" s="204"/>
      <c r="AX86" s="221"/>
      <c r="AY86" s="204"/>
      <c r="AZ86" s="221"/>
      <c r="BA86" s="204"/>
      <c r="BB86" s="221"/>
      <c r="BC86" s="204"/>
      <c r="BD86" s="204">
        <f t="shared" si="22"/>
        <v>0</v>
      </c>
      <c r="BE86" s="175" t="e">
        <f t="shared" si="23"/>
        <v>#DIV/0!</v>
      </c>
      <c r="BF86" s="44"/>
      <c r="BG86" s="44"/>
      <c r="BH86" s="169"/>
      <c r="BI86" s="169"/>
      <c r="BJ86" s="210"/>
      <c r="BK86" s="169"/>
      <c r="BL86" s="169"/>
      <c r="BM86" s="44"/>
    </row>
    <row r="87" spans="1:65" s="46" customFormat="1" ht="53.25" customHeight="1" x14ac:dyDescent="0.25">
      <c r="A87" s="664"/>
      <c r="B87" s="649" t="s">
        <v>667</v>
      </c>
      <c r="C87" s="831" t="s">
        <v>668</v>
      </c>
      <c r="D87" s="306" t="s">
        <v>439</v>
      </c>
      <c r="E87" s="306"/>
      <c r="F87" s="347">
        <f>+F88</f>
        <v>31260</v>
      </c>
      <c r="G87" s="347">
        <f t="shared" ref="G87:U87" si="25">+G88</f>
        <v>31260</v>
      </c>
      <c r="H87" s="347">
        <f t="shared" si="25"/>
        <v>31260</v>
      </c>
      <c r="I87" s="347">
        <f t="shared" si="25"/>
        <v>31260</v>
      </c>
      <c r="J87" s="347">
        <f t="shared" si="25"/>
        <v>2600</v>
      </c>
      <c r="K87" s="347">
        <f t="shared" si="25"/>
        <v>2600</v>
      </c>
      <c r="L87" s="347">
        <f t="shared" si="25"/>
        <v>2600</v>
      </c>
      <c r="M87" s="347">
        <f t="shared" si="25"/>
        <v>2600</v>
      </c>
      <c r="N87" s="347">
        <f t="shared" si="25"/>
        <v>2600</v>
      </c>
      <c r="O87" s="347">
        <f t="shared" si="25"/>
        <v>2660</v>
      </c>
      <c r="P87" s="347">
        <f t="shared" si="25"/>
        <v>2600</v>
      </c>
      <c r="Q87" s="347">
        <f t="shared" si="25"/>
        <v>2600</v>
      </c>
      <c r="R87" s="347">
        <f t="shared" si="25"/>
        <v>2600</v>
      </c>
      <c r="S87" s="347">
        <f t="shared" si="25"/>
        <v>2600</v>
      </c>
      <c r="T87" s="347">
        <f t="shared" si="25"/>
        <v>2600</v>
      </c>
      <c r="U87" s="347">
        <f t="shared" si="25"/>
        <v>2600</v>
      </c>
      <c r="V87" s="45"/>
      <c r="W87" s="45"/>
      <c r="X87" s="45"/>
      <c r="Y87" s="43"/>
      <c r="Z87" s="43"/>
      <c r="AA87" s="44"/>
      <c r="AB87" s="44"/>
      <c r="AC87" s="176">
        <f>+AE87+AF87+AH87+AJ87+AL87+AN87+AP87+AR87+AT87+AV87+AX87+AZ87+BB87</f>
        <v>2873416</v>
      </c>
      <c r="AD87" s="177">
        <f>+AG87+AI87+AK87+AM87+AO87+AQ87+AS87+AU87+AW87+AY87+BA87+BC87</f>
        <v>0</v>
      </c>
      <c r="AE87" s="176">
        <v>2873416</v>
      </c>
      <c r="AF87" s="223"/>
      <c r="AG87" s="224"/>
      <c r="AH87" s="178"/>
      <c r="AI87" s="179"/>
      <c r="AJ87" s="178"/>
      <c r="AK87" s="179"/>
      <c r="AL87" s="178"/>
      <c r="AM87" s="179"/>
      <c r="AN87" s="221"/>
      <c r="AO87" s="204"/>
      <c r="AP87" s="221"/>
      <c r="AQ87" s="204"/>
      <c r="AR87" s="221"/>
      <c r="AS87" s="204"/>
      <c r="AT87" s="221"/>
      <c r="AU87" s="204"/>
      <c r="AV87" s="221"/>
      <c r="AW87" s="204"/>
      <c r="AX87" s="221"/>
      <c r="AY87" s="204"/>
      <c r="AZ87" s="221"/>
      <c r="BA87" s="204"/>
      <c r="BB87" s="221"/>
      <c r="BC87" s="204"/>
      <c r="BD87" s="204">
        <f t="shared" si="22"/>
        <v>0</v>
      </c>
      <c r="BE87" s="175">
        <f t="shared" si="23"/>
        <v>0</v>
      </c>
      <c r="BF87" s="44"/>
      <c r="BG87" s="44"/>
      <c r="BH87" s="181">
        <f>+BK87-AC87</f>
        <v>-2873416</v>
      </c>
      <c r="BI87" s="181">
        <f>+BL87-AD87</f>
        <v>0</v>
      </c>
      <c r="BJ87" s="208"/>
      <c r="BK87" s="181"/>
      <c r="BL87" s="181"/>
      <c r="BM87" s="44"/>
    </row>
    <row r="88" spans="1:65" s="46" customFormat="1" ht="53.25" customHeight="1" x14ac:dyDescent="0.25">
      <c r="A88" s="664"/>
      <c r="B88" s="650"/>
      <c r="C88" s="831"/>
      <c r="D88" s="56" t="s">
        <v>554</v>
      </c>
      <c r="E88" s="57" t="s">
        <v>663</v>
      </c>
      <c r="F88" s="310">
        <f t="shared" si="24"/>
        <v>31260</v>
      </c>
      <c r="G88" s="347">
        <v>31260</v>
      </c>
      <c r="H88" s="347">
        <v>31260</v>
      </c>
      <c r="I88" s="347">
        <v>31260</v>
      </c>
      <c r="J88" s="371">
        <v>2600</v>
      </c>
      <c r="K88" s="371">
        <v>2600</v>
      </c>
      <c r="L88" s="371">
        <v>2600</v>
      </c>
      <c r="M88" s="371">
        <v>2600</v>
      </c>
      <c r="N88" s="371">
        <v>2600</v>
      </c>
      <c r="O88" s="371">
        <v>2660</v>
      </c>
      <c r="P88" s="371">
        <v>2600</v>
      </c>
      <c r="Q88" s="371">
        <v>2600</v>
      </c>
      <c r="R88" s="371">
        <v>2600</v>
      </c>
      <c r="S88" s="371">
        <v>2600</v>
      </c>
      <c r="T88" s="371">
        <v>2600</v>
      </c>
      <c r="U88" s="371">
        <v>2600</v>
      </c>
      <c r="V88" s="54"/>
      <c r="W88" s="54"/>
      <c r="X88" s="45"/>
      <c r="Y88" s="43"/>
      <c r="Z88" s="43"/>
      <c r="AA88" s="44"/>
      <c r="AB88" s="44"/>
      <c r="AC88" s="176"/>
      <c r="AD88" s="177"/>
      <c r="AE88" s="176"/>
      <c r="AF88" s="178"/>
      <c r="AG88" s="179"/>
      <c r="AH88" s="178"/>
      <c r="AI88" s="179"/>
      <c r="AJ88" s="178"/>
      <c r="AK88" s="179"/>
      <c r="AL88" s="178"/>
      <c r="AM88" s="179"/>
      <c r="AN88" s="221"/>
      <c r="AO88" s="179"/>
      <c r="AP88" s="221"/>
      <c r="AQ88" s="204"/>
      <c r="AR88" s="221"/>
      <c r="AS88" s="204"/>
      <c r="AT88" s="221"/>
      <c r="AU88" s="204"/>
      <c r="AV88" s="221"/>
      <c r="AW88" s="204"/>
      <c r="AX88" s="221"/>
      <c r="AY88" s="204"/>
      <c r="AZ88" s="221"/>
      <c r="BA88" s="204"/>
      <c r="BB88" s="221"/>
      <c r="BC88" s="204"/>
      <c r="BD88" s="204">
        <f t="shared" si="22"/>
        <v>0</v>
      </c>
      <c r="BE88" s="175" t="e">
        <f t="shared" si="23"/>
        <v>#DIV/0!</v>
      </c>
      <c r="BF88" s="44"/>
      <c r="BG88" s="44"/>
      <c r="BH88" s="169"/>
      <c r="BI88" s="169"/>
      <c r="BJ88" s="210"/>
      <c r="BK88" s="169"/>
      <c r="BL88" s="169"/>
      <c r="BM88" s="44"/>
    </row>
    <row r="89" spans="1:65" s="46" customFormat="1" ht="53.25" customHeight="1" x14ac:dyDescent="0.25">
      <c r="A89" s="664"/>
      <c r="B89" s="526" t="s">
        <v>495</v>
      </c>
      <c r="C89" s="526" t="s">
        <v>669</v>
      </c>
      <c r="D89" s="306" t="s">
        <v>439</v>
      </c>
      <c r="E89" s="306"/>
      <c r="F89" s="347">
        <f>+F90</f>
        <v>16284</v>
      </c>
      <c r="G89" s="347">
        <f t="shared" ref="G89:U89" si="26">+G90</f>
        <v>16284</v>
      </c>
      <c r="H89" s="347">
        <f t="shared" si="26"/>
        <v>21169</v>
      </c>
      <c r="I89" s="347">
        <f t="shared" si="26"/>
        <v>27520</v>
      </c>
      <c r="J89" s="347">
        <f t="shared" si="26"/>
        <v>1357</v>
      </c>
      <c r="K89" s="347">
        <f t="shared" si="26"/>
        <v>1357</v>
      </c>
      <c r="L89" s="347">
        <f t="shared" si="26"/>
        <v>1357</v>
      </c>
      <c r="M89" s="347">
        <f t="shared" si="26"/>
        <v>1357</v>
      </c>
      <c r="N89" s="347">
        <f t="shared" si="26"/>
        <v>1357</v>
      </c>
      <c r="O89" s="347">
        <f t="shared" si="26"/>
        <v>1357</v>
      </c>
      <c r="P89" s="347">
        <f t="shared" si="26"/>
        <v>1357</v>
      </c>
      <c r="Q89" s="347">
        <f t="shared" si="26"/>
        <v>1357</v>
      </c>
      <c r="R89" s="347">
        <f t="shared" si="26"/>
        <v>1357</v>
      </c>
      <c r="S89" s="347">
        <f t="shared" si="26"/>
        <v>1357</v>
      </c>
      <c r="T89" s="347">
        <f t="shared" si="26"/>
        <v>1357</v>
      </c>
      <c r="U89" s="347">
        <f t="shared" si="26"/>
        <v>1357</v>
      </c>
      <c r="V89" s="45"/>
      <c r="W89" s="45"/>
      <c r="X89" s="45"/>
      <c r="Y89" s="43"/>
      <c r="Z89" s="43"/>
      <c r="AA89" s="44"/>
      <c r="AB89" s="44"/>
      <c r="AC89" s="176">
        <f>+AE89+AF89+AH89+AJ89+AL89+AN89+AP89+AR89+AT89+AV89+AX89+AZ89+BB89</f>
        <v>0</v>
      </c>
      <c r="AD89" s="177">
        <f>+AG89+AI89+AK89+AM89+AO89+AQ89+AS89+AU89+AW89+AY89+BA89+BC89</f>
        <v>0</v>
      </c>
      <c r="AE89" s="176">
        <v>0</v>
      </c>
      <c r="AF89" s="178"/>
      <c r="AG89" s="179"/>
      <c r="AH89" s="178"/>
      <c r="AI89" s="179"/>
      <c r="AJ89" s="178"/>
      <c r="AK89" s="179"/>
      <c r="AL89" s="178"/>
      <c r="AM89" s="179"/>
      <c r="AN89" s="221"/>
      <c r="AO89" s="179"/>
      <c r="AP89" s="221"/>
      <c r="AQ89" s="204"/>
      <c r="AR89" s="221"/>
      <c r="AS89" s="204"/>
      <c r="AT89" s="221"/>
      <c r="AU89" s="204"/>
      <c r="AV89" s="221"/>
      <c r="AW89" s="204"/>
      <c r="AX89" s="221"/>
      <c r="AY89" s="204"/>
      <c r="AZ89" s="221"/>
      <c r="BA89" s="204"/>
      <c r="BB89" s="221"/>
      <c r="BC89" s="204"/>
      <c r="BD89" s="204">
        <f t="shared" si="22"/>
        <v>0</v>
      </c>
      <c r="BE89" s="175" t="e">
        <f t="shared" si="23"/>
        <v>#DIV/0!</v>
      </c>
      <c r="BF89" s="44"/>
      <c r="BG89" s="44"/>
      <c r="BH89" s="181">
        <f>+BK89-AC89</f>
        <v>0</v>
      </c>
      <c r="BI89" s="181">
        <f>+BL89-AD89</f>
        <v>0</v>
      </c>
      <c r="BJ89" s="208"/>
      <c r="BK89" s="181"/>
      <c r="BL89" s="181"/>
      <c r="BM89" s="44"/>
    </row>
    <row r="90" spans="1:65" s="46" customFormat="1" ht="81" customHeight="1" x14ac:dyDescent="0.35">
      <c r="A90" s="664"/>
      <c r="B90" s="528"/>
      <c r="C90" s="528"/>
      <c r="D90" s="91" t="s">
        <v>555</v>
      </c>
      <c r="E90" s="57" t="s">
        <v>497</v>
      </c>
      <c r="F90" s="310">
        <f t="shared" si="24"/>
        <v>16284</v>
      </c>
      <c r="G90" s="347">
        <v>16284</v>
      </c>
      <c r="H90" s="347">
        <v>21169</v>
      </c>
      <c r="I90" s="347">
        <v>27520</v>
      </c>
      <c r="J90" s="371">
        <v>1357</v>
      </c>
      <c r="K90" s="371">
        <v>1357</v>
      </c>
      <c r="L90" s="371">
        <v>1357</v>
      </c>
      <c r="M90" s="371">
        <v>1357</v>
      </c>
      <c r="N90" s="371">
        <v>1357</v>
      </c>
      <c r="O90" s="371">
        <v>1357</v>
      </c>
      <c r="P90" s="371">
        <v>1357</v>
      </c>
      <c r="Q90" s="371">
        <v>1357</v>
      </c>
      <c r="R90" s="371">
        <v>1357</v>
      </c>
      <c r="S90" s="371">
        <v>1357</v>
      </c>
      <c r="T90" s="371">
        <v>1357</v>
      </c>
      <c r="U90" s="371">
        <v>1357</v>
      </c>
      <c r="V90" s="54"/>
      <c r="W90" s="54"/>
      <c r="X90" s="45"/>
      <c r="Y90" s="43"/>
      <c r="Z90" s="43"/>
      <c r="AA90" s="172"/>
      <c r="AB90" s="172"/>
      <c r="AC90" s="176"/>
      <c r="AD90" s="177"/>
      <c r="AE90" s="176"/>
      <c r="AF90" s="178"/>
      <c r="AG90" s="179"/>
      <c r="AH90" s="178"/>
      <c r="AI90" s="179"/>
      <c r="AJ90" s="178"/>
      <c r="AK90" s="179"/>
      <c r="AL90" s="178"/>
      <c r="AM90" s="179"/>
      <c r="AN90" s="221"/>
      <c r="AO90" s="204"/>
      <c r="AP90" s="221"/>
      <c r="AQ90" s="204"/>
      <c r="AR90" s="221"/>
      <c r="AS90" s="204"/>
      <c r="AT90" s="221"/>
      <c r="AU90" s="204"/>
      <c r="AV90" s="221"/>
      <c r="AW90" s="204"/>
      <c r="AX90" s="221"/>
      <c r="AY90" s="204"/>
      <c r="AZ90" s="221"/>
      <c r="BA90" s="204"/>
      <c r="BB90" s="221"/>
      <c r="BC90" s="204"/>
      <c r="BD90" s="204">
        <f t="shared" si="22"/>
        <v>0</v>
      </c>
      <c r="BE90" s="175" t="e">
        <f t="shared" si="23"/>
        <v>#DIV/0!</v>
      </c>
      <c r="BF90" s="172"/>
      <c r="BG90" s="172"/>
      <c r="BH90" s="169"/>
      <c r="BI90" s="169"/>
      <c r="BJ90" s="210"/>
      <c r="BK90" s="169"/>
      <c r="BL90" s="169"/>
      <c r="BM90" s="172"/>
    </row>
    <row r="91" spans="1:65" s="46" customFormat="1" ht="53.25" customHeight="1" x14ac:dyDescent="0.25">
      <c r="A91" s="664"/>
      <c r="B91" s="521" t="s">
        <v>463</v>
      </c>
      <c r="C91" s="521" t="s">
        <v>66</v>
      </c>
      <c r="D91" s="306" t="s">
        <v>439</v>
      </c>
      <c r="E91" s="306"/>
      <c r="F91" s="347">
        <f>+F92</f>
        <v>9635</v>
      </c>
      <c r="G91" s="347">
        <f t="shared" ref="G91:U91" si="27">+G92</f>
        <v>9635</v>
      </c>
      <c r="H91" s="347">
        <f t="shared" si="27"/>
        <v>13672</v>
      </c>
      <c r="I91" s="347">
        <f t="shared" si="27"/>
        <v>13672</v>
      </c>
      <c r="J91" s="347">
        <f t="shared" si="27"/>
        <v>803</v>
      </c>
      <c r="K91" s="347">
        <f t="shared" si="27"/>
        <v>803</v>
      </c>
      <c r="L91" s="347">
        <f t="shared" si="27"/>
        <v>803</v>
      </c>
      <c r="M91" s="347">
        <f t="shared" si="27"/>
        <v>803</v>
      </c>
      <c r="N91" s="347">
        <f t="shared" si="27"/>
        <v>803</v>
      </c>
      <c r="O91" s="347">
        <f t="shared" si="27"/>
        <v>803</v>
      </c>
      <c r="P91" s="347">
        <f t="shared" si="27"/>
        <v>803</v>
      </c>
      <c r="Q91" s="347">
        <f t="shared" si="27"/>
        <v>803</v>
      </c>
      <c r="R91" s="347">
        <f t="shared" si="27"/>
        <v>803</v>
      </c>
      <c r="S91" s="347">
        <f t="shared" si="27"/>
        <v>803</v>
      </c>
      <c r="T91" s="347">
        <f t="shared" si="27"/>
        <v>803</v>
      </c>
      <c r="U91" s="347">
        <f t="shared" si="27"/>
        <v>802</v>
      </c>
      <c r="V91" s="45"/>
      <c r="W91" s="45"/>
      <c r="X91" s="45"/>
      <c r="Y91" s="43"/>
      <c r="Z91" s="43"/>
      <c r="AA91" s="44"/>
      <c r="AB91" s="44"/>
      <c r="AC91" s="176">
        <f>+AE91+AF91+AH91+AJ91+AL91+AN91+AP91+AR91+AT91+AV91+AX91+AZ91+BB91</f>
        <v>4931700</v>
      </c>
      <c r="AD91" s="177">
        <f>+AG91+AI91+AK91+AM91+AO91+AQ91+AS91+AU91+AW91+AY91+BA91+BC91</f>
        <v>0</v>
      </c>
      <c r="AE91" s="176">
        <v>4931700</v>
      </c>
      <c r="AF91" s="178"/>
      <c r="AG91" s="179"/>
      <c r="AH91" s="178"/>
      <c r="AI91" s="179"/>
      <c r="AJ91" s="178"/>
      <c r="AK91" s="179"/>
      <c r="AL91" s="178"/>
      <c r="AM91" s="179"/>
      <c r="AN91" s="221"/>
      <c r="AO91" s="204"/>
      <c r="AP91" s="221"/>
      <c r="AQ91" s="204"/>
      <c r="AR91" s="221"/>
      <c r="AS91" s="204"/>
      <c r="AT91" s="221"/>
      <c r="AU91" s="204"/>
      <c r="AV91" s="221"/>
      <c r="AW91" s="204"/>
      <c r="AX91" s="221"/>
      <c r="AY91" s="204"/>
      <c r="AZ91" s="221"/>
      <c r="BA91" s="204"/>
      <c r="BB91" s="221"/>
      <c r="BC91" s="204"/>
      <c r="BD91" s="204">
        <f t="shared" si="22"/>
        <v>0</v>
      </c>
      <c r="BE91" s="175">
        <f t="shared" si="23"/>
        <v>0</v>
      </c>
      <c r="BF91" s="44"/>
      <c r="BG91" s="44"/>
      <c r="BH91" s="181">
        <f>+BK91-AC91</f>
        <v>-4931700</v>
      </c>
      <c r="BI91" s="181">
        <f>+BL91-AD91</f>
        <v>0</v>
      </c>
      <c r="BJ91" s="208"/>
      <c r="BK91" s="181"/>
      <c r="BL91" s="181"/>
      <c r="BM91" s="44"/>
    </row>
    <row r="92" spans="1:65" s="46" customFormat="1" ht="27.75" customHeight="1" x14ac:dyDescent="0.25">
      <c r="A92" s="664"/>
      <c r="B92" s="521"/>
      <c r="C92" s="521"/>
      <c r="D92" s="56" t="s">
        <v>67</v>
      </c>
      <c r="E92" s="57" t="s">
        <v>68</v>
      </c>
      <c r="F92" s="310">
        <f t="shared" si="24"/>
        <v>9635</v>
      </c>
      <c r="G92" s="347">
        <v>9635</v>
      </c>
      <c r="H92" s="347">
        <v>13672</v>
      </c>
      <c r="I92" s="347">
        <v>13672</v>
      </c>
      <c r="J92" s="348">
        <v>803</v>
      </c>
      <c r="K92" s="348">
        <v>803</v>
      </c>
      <c r="L92" s="348">
        <v>803</v>
      </c>
      <c r="M92" s="348">
        <v>803</v>
      </c>
      <c r="N92" s="348">
        <v>803</v>
      </c>
      <c r="O92" s="348">
        <v>803</v>
      </c>
      <c r="P92" s="348">
        <v>803</v>
      </c>
      <c r="Q92" s="348">
        <v>803</v>
      </c>
      <c r="R92" s="348">
        <v>803</v>
      </c>
      <c r="S92" s="348">
        <v>803</v>
      </c>
      <c r="T92" s="348">
        <v>803</v>
      </c>
      <c r="U92" s="348">
        <v>802</v>
      </c>
      <c r="V92" s="45"/>
      <c r="W92" s="45"/>
      <c r="X92" s="45"/>
      <c r="Y92" s="43"/>
      <c r="Z92" s="43"/>
      <c r="AA92" s="44"/>
      <c r="AB92" s="44"/>
      <c r="AC92" s="176"/>
      <c r="AD92" s="177"/>
      <c r="AE92" s="176"/>
      <c r="AF92" s="223"/>
      <c r="AG92" s="224"/>
      <c r="AH92" s="178"/>
      <c r="AI92" s="179"/>
      <c r="AJ92" s="178"/>
      <c r="AK92" s="179"/>
      <c r="AL92" s="178"/>
      <c r="AM92" s="179"/>
      <c r="AN92" s="221"/>
      <c r="AO92" s="204"/>
      <c r="AP92" s="221"/>
      <c r="AQ92" s="204"/>
      <c r="AR92" s="221"/>
      <c r="AS92" s="204"/>
      <c r="AT92" s="221"/>
      <c r="AU92" s="204"/>
      <c r="AV92" s="221"/>
      <c r="AW92" s="204"/>
      <c r="AX92" s="221"/>
      <c r="AY92" s="204"/>
      <c r="AZ92" s="221"/>
      <c r="BA92" s="204"/>
      <c r="BB92" s="221"/>
      <c r="BC92" s="204"/>
      <c r="BD92" s="204">
        <f t="shared" si="22"/>
        <v>0</v>
      </c>
      <c r="BE92" s="175" t="e">
        <f t="shared" si="23"/>
        <v>#DIV/0!</v>
      </c>
      <c r="BF92" s="44"/>
      <c r="BG92" s="44"/>
      <c r="BH92" s="169"/>
      <c r="BI92" s="169"/>
      <c r="BJ92" s="210"/>
      <c r="BK92" s="169"/>
      <c r="BL92" s="169"/>
      <c r="BM92" s="44"/>
    </row>
    <row r="93" spans="1:65" s="46" customFormat="1" ht="27.75" customHeight="1" x14ac:dyDescent="0.25">
      <c r="A93" s="664"/>
      <c r="B93" s="521"/>
      <c r="C93" s="521"/>
      <c r="D93" s="50" t="s">
        <v>800</v>
      </c>
      <c r="E93" s="51" t="s">
        <v>69</v>
      </c>
      <c r="F93" s="310">
        <f t="shared" si="24"/>
        <v>5780</v>
      </c>
      <c r="G93" s="347">
        <v>5780</v>
      </c>
      <c r="H93" s="347">
        <v>13672</v>
      </c>
      <c r="I93" s="347">
        <v>13672</v>
      </c>
      <c r="J93" s="348">
        <v>482</v>
      </c>
      <c r="K93" s="348">
        <v>482</v>
      </c>
      <c r="L93" s="348">
        <v>482</v>
      </c>
      <c r="M93" s="348">
        <v>482</v>
      </c>
      <c r="N93" s="348">
        <v>482</v>
      </c>
      <c r="O93" s="348">
        <v>482</v>
      </c>
      <c r="P93" s="348">
        <v>482</v>
      </c>
      <c r="Q93" s="348">
        <v>482</v>
      </c>
      <c r="R93" s="348">
        <v>481</v>
      </c>
      <c r="S93" s="348">
        <v>481</v>
      </c>
      <c r="T93" s="348">
        <v>481</v>
      </c>
      <c r="U93" s="348">
        <v>481</v>
      </c>
      <c r="V93" s="45"/>
      <c r="W93" s="45"/>
      <c r="X93" s="45"/>
      <c r="Y93" s="43"/>
      <c r="Z93" s="43"/>
      <c r="AA93" s="44"/>
      <c r="AB93" s="44"/>
      <c r="AC93" s="176"/>
      <c r="AD93" s="177"/>
      <c r="AE93" s="176"/>
      <c r="AF93" s="223"/>
      <c r="AG93" s="224"/>
      <c r="AH93" s="178"/>
      <c r="AI93" s="179"/>
      <c r="AJ93" s="178"/>
      <c r="AK93" s="179"/>
      <c r="AL93" s="178"/>
      <c r="AM93" s="179"/>
      <c r="AN93" s="221"/>
      <c r="AO93" s="204"/>
      <c r="AP93" s="221"/>
      <c r="AQ93" s="204"/>
      <c r="AR93" s="221"/>
      <c r="AS93" s="204"/>
      <c r="AT93" s="221"/>
      <c r="AU93" s="204"/>
      <c r="AV93" s="221"/>
      <c r="AW93" s="204"/>
      <c r="AX93" s="221"/>
      <c r="AY93" s="204"/>
      <c r="AZ93" s="221"/>
      <c r="BA93" s="204"/>
      <c r="BB93" s="221"/>
      <c r="BC93" s="204"/>
      <c r="BD93" s="204">
        <f t="shared" si="22"/>
        <v>0</v>
      </c>
      <c r="BE93" s="175" t="e">
        <f t="shared" si="23"/>
        <v>#DIV/0!</v>
      </c>
      <c r="BF93" s="44"/>
      <c r="BG93" s="44"/>
      <c r="BH93" s="169"/>
      <c r="BI93" s="169"/>
      <c r="BJ93" s="210"/>
      <c r="BK93" s="169"/>
      <c r="BL93" s="169"/>
      <c r="BM93" s="44"/>
    </row>
    <row r="94" spans="1:65" s="46" customFormat="1" ht="27.75" customHeight="1" x14ac:dyDescent="0.25">
      <c r="A94" s="664"/>
      <c r="B94" s="521"/>
      <c r="C94" s="521"/>
      <c r="D94" s="50" t="s">
        <v>70</v>
      </c>
      <c r="E94" s="51" t="s">
        <v>68</v>
      </c>
      <c r="F94" s="310">
        <f t="shared" si="24"/>
        <v>9635</v>
      </c>
      <c r="G94" s="347">
        <v>9635</v>
      </c>
      <c r="H94" s="347">
        <v>13672</v>
      </c>
      <c r="I94" s="347">
        <v>13672</v>
      </c>
      <c r="J94" s="348">
        <v>803</v>
      </c>
      <c r="K94" s="348">
        <v>803</v>
      </c>
      <c r="L94" s="348">
        <v>803</v>
      </c>
      <c r="M94" s="348">
        <v>803</v>
      </c>
      <c r="N94" s="348">
        <v>803</v>
      </c>
      <c r="O94" s="348">
        <v>803</v>
      </c>
      <c r="P94" s="348">
        <v>803</v>
      </c>
      <c r="Q94" s="348">
        <v>803</v>
      </c>
      <c r="R94" s="348">
        <v>803</v>
      </c>
      <c r="S94" s="348">
        <v>803</v>
      </c>
      <c r="T94" s="348">
        <v>803</v>
      </c>
      <c r="U94" s="348">
        <v>802</v>
      </c>
      <c r="V94" s="45"/>
      <c r="W94" s="45"/>
      <c r="X94" s="45"/>
      <c r="Y94" s="43"/>
      <c r="Z94" s="43"/>
      <c r="AC94" s="176"/>
      <c r="AD94" s="177"/>
      <c r="AE94" s="176"/>
      <c r="AF94" s="223"/>
      <c r="AG94" s="224"/>
      <c r="AH94" s="178"/>
      <c r="AI94" s="179"/>
      <c r="AJ94" s="178"/>
      <c r="AK94" s="179"/>
      <c r="AL94" s="178"/>
      <c r="AM94" s="179"/>
      <c r="AN94" s="221"/>
      <c r="AO94" s="204"/>
      <c r="AP94" s="221"/>
      <c r="AQ94" s="204"/>
      <c r="AR94" s="221"/>
      <c r="AS94" s="204"/>
      <c r="AT94" s="221"/>
      <c r="AU94" s="204"/>
      <c r="AV94" s="221"/>
      <c r="AW94" s="204"/>
      <c r="AX94" s="221"/>
      <c r="AY94" s="204"/>
      <c r="AZ94" s="221"/>
      <c r="BA94" s="204"/>
      <c r="BB94" s="221"/>
      <c r="BC94" s="204"/>
      <c r="BD94" s="204">
        <f t="shared" si="22"/>
        <v>0</v>
      </c>
      <c r="BE94" s="175" t="e">
        <f t="shared" si="23"/>
        <v>#DIV/0!</v>
      </c>
      <c r="BH94" s="169"/>
      <c r="BI94" s="169"/>
      <c r="BJ94" s="210"/>
      <c r="BK94" s="169"/>
      <c r="BL94" s="169"/>
    </row>
    <row r="95" spans="1:65" s="46" customFormat="1" ht="27.75" customHeight="1" x14ac:dyDescent="0.25">
      <c r="A95" s="664"/>
      <c r="B95" s="521"/>
      <c r="C95" s="521"/>
      <c r="D95" s="50" t="s">
        <v>71</v>
      </c>
      <c r="E95" s="51" t="s">
        <v>72</v>
      </c>
      <c r="F95" s="310">
        <f t="shared" si="24"/>
        <v>9635</v>
      </c>
      <c r="G95" s="347">
        <v>9635</v>
      </c>
      <c r="H95" s="347">
        <v>13672</v>
      </c>
      <c r="I95" s="347">
        <v>13672</v>
      </c>
      <c r="J95" s="348">
        <v>803</v>
      </c>
      <c r="K95" s="348">
        <v>803</v>
      </c>
      <c r="L95" s="348">
        <v>803</v>
      </c>
      <c r="M95" s="348">
        <v>803</v>
      </c>
      <c r="N95" s="348">
        <v>803</v>
      </c>
      <c r="O95" s="348">
        <v>803</v>
      </c>
      <c r="P95" s="348">
        <v>803</v>
      </c>
      <c r="Q95" s="348">
        <v>803</v>
      </c>
      <c r="R95" s="348">
        <v>803</v>
      </c>
      <c r="S95" s="348">
        <v>803</v>
      </c>
      <c r="T95" s="348">
        <v>803</v>
      </c>
      <c r="U95" s="348">
        <v>802</v>
      </c>
      <c r="V95" s="45"/>
      <c r="W95" s="45"/>
      <c r="X95" s="45"/>
      <c r="Y95" s="43"/>
      <c r="Z95" s="43"/>
      <c r="AC95" s="176"/>
      <c r="AD95" s="177"/>
      <c r="AE95" s="176"/>
      <c r="AF95" s="178"/>
      <c r="AG95" s="179"/>
      <c r="AH95" s="178"/>
      <c r="AI95" s="179"/>
      <c r="AJ95" s="178"/>
      <c r="AK95" s="179"/>
      <c r="AL95" s="178"/>
      <c r="AM95" s="179"/>
      <c r="AN95" s="221"/>
      <c r="AO95" s="204"/>
      <c r="AP95" s="221"/>
      <c r="AQ95" s="204"/>
      <c r="AR95" s="221"/>
      <c r="AS95" s="204"/>
      <c r="AT95" s="221"/>
      <c r="AU95" s="204"/>
      <c r="AV95" s="221"/>
      <c r="AW95" s="204"/>
      <c r="AX95" s="221"/>
      <c r="AY95" s="204"/>
      <c r="AZ95" s="221"/>
      <c r="BA95" s="204"/>
      <c r="BB95" s="221"/>
      <c r="BC95" s="204"/>
      <c r="BD95" s="204">
        <f t="shared" si="22"/>
        <v>0</v>
      </c>
      <c r="BE95" s="175" t="e">
        <f t="shared" si="23"/>
        <v>#DIV/0!</v>
      </c>
      <c r="BF95" s="222"/>
      <c r="BG95" s="222"/>
      <c r="BH95" s="169"/>
      <c r="BI95" s="169"/>
      <c r="BJ95" s="210"/>
      <c r="BK95" s="169"/>
      <c r="BL95" s="169"/>
    </row>
    <row r="96" spans="1:65" s="46" customFormat="1" ht="27.75" customHeight="1" x14ac:dyDescent="0.25">
      <c r="A96" s="664"/>
      <c r="B96" s="521"/>
      <c r="C96" s="521"/>
      <c r="D96" s="50" t="s">
        <v>73</v>
      </c>
      <c r="E96" s="51" t="s">
        <v>72</v>
      </c>
      <c r="F96" s="310">
        <f t="shared" si="24"/>
        <v>9635</v>
      </c>
      <c r="G96" s="347">
        <v>9635</v>
      </c>
      <c r="H96" s="347">
        <v>13672</v>
      </c>
      <c r="I96" s="347">
        <v>13672</v>
      </c>
      <c r="J96" s="348">
        <v>803</v>
      </c>
      <c r="K96" s="348">
        <v>803</v>
      </c>
      <c r="L96" s="348">
        <v>803</v>
      </c>
      <c r="M96" s="348">
        <v>803</v>
      </c>
      <c r="N96" s="348">
        <v>803</v>
      </c>
      <c r="O96" s="348">
        <v>803</v>
      </c>
      <c r="P96" s="348">
        <v>803</v>
      </c>
      <c r="Q96" s="348">
        <v>803</v>
      </c>
      <c r="R96" s="348">
        <v>803</v>
      </c>
      <c r="S96" s="348">
        <v>803</v>
      </c>
      <c r="T96" s="348">
        <v>803</v>
      </c>
      <c r="U96" s="348">
        <v>802</v>
      </c>
      <c r="V96" s="45"/>
      <c r="W96" s="45"/>
      <c r="X96" s="45"/>
      <c r="Y96" s="43"/>
      <c r="Z96" s="45"/>
      <c r="AC96" s="176"/>
      <c r="AD96" s="177"/>
      <c r="AE96" s="176"/>
      <c r="AF96" s="178"/>
      <c r="AG96" s="179"/>
      <c r="AH96" s="178"/>
      <c r="AI96" s="179"/>
      <c r="AJ96" s="178"/>
      <c r="AK96" s="179"/>
      <c r="AL96" s="178"/>
      <c r="AM96" s="179"/>
      <c r="AN96" s="221"/>
      <c r="AO96" s="204"/>
      <c r="AP96" s="221"/>
      <c r="AQ96" s="204"/>
      <c r="AR96" s="221"/>
      <c r="AS96" s="204"/>
      <c r="AT96" s="221"/>
      <c r="AU96" s="204"/>
      <c r="AV96" s="221"/>
      <c r="AW96" s="204"/>
      <c r="AX96" s="221"/>
      <c r="AY96" s="204"/>
      <c r="AZ96" s="221"/>
      <c r="BA96" s="204"/>
      <c r="BB96" s="221"/>
      <c r="BC96" s="204"/>
      <c r="BD96" s="204">
        <f t="shared" si="22"/>
        <v>0</v>
      </c>
      <c r="BE96" s="175" t="e">
        <f t="shared" si="23"/>
        <v>#DIV/0!</v>
      </c>
      <c r="BF96" s="222"/>
      <c r="BG96" s="222"/>
      <c r="BH96" s="169"/>
      <c r="BI96" s="169"/>
      <c r="BJ96" s="210"/>
      <c r="BK96" s="169"/>
      <c r="BL96" s="169"/>
    </row>
    <row r="97" spans="1:64" s="46" customFormat="1" ht="47.25" customHeight="1" x14ac:dyDescent="0.25">
      <c r="A97" s="664"/>
      <c r="B97" s="521"/>
      <c r="C97" s="521"/>
      <c r="D97" s="56" t="s">
        <v>545</v>
      </c>
      <c r="E97" s="51" t="s">
        <v>72</v>
      </c>
      <c r="F97" s="310">
        <f t="shared" si="24"/>
        <v>5780</v>
      </c>
      <c r="G97" s="347">
        <v>5780</v>
      </c>
      <c r="H97" s="347">
        <v>1850</v>
      </c>
      <c r="I97" s="347">
        <v>1850</v>
      </c>
      <c r="J97" s="348">
        <v>482</v>
      </c>
      <c r="K97" s="348">
        <v>482</v>
      </c>
      <c r="L97" s="348">
        <v>482</v>
      </c>
      <c r="M97" s="348">
        <v>482</v>
      </c>
      <c r="N97" s="348">
        <v>482</v>
      </c>
      <c r="O97" s="348">
        <v>482</v>
      </c>
      <c r="P97" s="348">
        <v>482</v>
      </c>
      <c r="Q97" s="348">
        <v>482</v>
      </c>
      <c r="R97" s="348">
        <v>481</v>
      </c>
      <c r="S97" s="348">
        <v>481</v>
      </c>
      <c r="T97" s="348">
        <v>481</v>
      </c>
      <c r="U97" s="348">
        <v>481</v>
      </c>
      <c r="V97" s="45"/>
      <c r="W97" s="45"/>
      <c r="Z97" s="63"/>
      <c r="AC97" s="176"/>
      <c r="AD97" s="177"/>
      <c r="AE97" s="176"/>
      <c r="AF97" s="178"/>
      <c r="AG97" s="179"/>
      <c r="AH97" s="178"/>
      <c r="AI97" s="179"/>
      <c r="AJ97" s="178"/>
      <c r="AK97" s="179"/>
      <c r="AL97" s="178"/>
      <c r="AM97" s="179"/>
      <c r="AN97" s="221"/>
      <c r="AO97" s="204"/>
      <c r="AP97" s="221"/>
      <c r="AQ97" s="204"/>
      <c r="AR97" s="221"/>
      <c r="AS97" s="204"/>
      <c r="AT97" s="221"/>
      <c r="AU97" s="204"/>
      <c r="AV97" s="221"/>
      <c r="AW97" s="204"/>
      <c r="AX97" s="221"/>
      <c r="AY97" s="204"/>
      <c r="AZ97" s="221"/>
      <c r="BA97" s="204"/>
      <c r="BB97" s="221"/>
      <c r="BC97" s="204"/>
      <c r="BD97" s="204">
        <f t="shared" si="22"/>
        <v>0</v>
      </c>
      <c r="BE97" s="175" t="e">
        <f t="shared" si="23"/>
        <v>#DIV/0!</v>
      </c>
      <c r="BF97" s="222"/>
      <c r="BG97" s="222"/>
      <c r="BH97" s="169"/>
      <c r="BI97" s="169"/>
      <c r="BJ97" s="210"/>
      <c r="BK97" s="169"/>
      <c r="BL97" s="169"/>
    </row>
    <row r="98" spans="1:64" s="46" customFormat="1" ht="47.25" customHeight="1" x14ac:dyDescent="0.25">
      <c r="A98" s="664"/>
      <c r="B98" s="521"/>
      <c r="C98" s="521"/>
      <c r="D98" s="50" t="s">
        <v>74</v>
      </c>
      <c r="E98" s="51" t="s">
        <v>75</v>
      </c>
      <c r="F98" s="310">
        <f t="shared" si="24"/>
        <v>4500</v>
      </c>
      <c r="G98" s="347">
        <v>4500</v>
      </c>
      <c r="H98" s="347">
        <v>3600</v>
      </c>
      <c r="I98" s="347">
        <v>3600</v>
      </c>
      <c r="J98" s="348">
        <v>375</v>
      </c>
      <c r="K98" s="348">
        <v>375</v>
      </c>
      <c r="L98" s="348">
        <v>375</v>
      </c>
      <c r="M98" s="348">
        <v>375</v>
      </c>
      <c r="N98" s="348">
        <v>375</v>
      </c>
      <c r="O98" s="348">
        <v>375</v>
      </c>
      <c r="P98" s="348">
        <v>375</v>
      </c>
      <c r="Q98" s="348">
        <v>375</v>
      </c>
      <c r="R98" s="348">
        <v>375</v>
      </c>
      <c r="S98" s="348">
        <v>375</v>
      </c>
      <c r="T98" s="348">
        <v>375</v>
      </c>
      <c r="U98" s="348">
        <v>375</v>
      </c>
      <c r="V98" s="45"/>
      <c r="W98" s="45"/>
      <c r="X98" s="45"/>
      <c r="Y98" s="43"/>
      <c r="Z98" s="45"/>
      <c r="AC98" s="176"/>
      <c r="AD98" s="177"/>
      <c r="AE98" s="176"/>
      <c r="AF98" s="178"/>
      <c r="AG98" s="179"/>
      <c r="AH98" s="178"/>
      <c r="AI98" s="179"/>
      <c r="AJ98" s="178"/>
      <c r="AK98" s="179"/>
      <c r="AL98" s="178"/>
      <c r="AM98" s="179"/>
      <c r="AN98" s="221"/>
      <c r="AO98" s="204"/>
      <c r="AP98" s="221"/>
      <c r="AQ98" s="204"/>
      <c r="AR98" s="221"/>
      <c r="AS98" s="204"/>
      <c r="AT98" s="221"/>
      <c r="AU98" s="204"/>
      <c r="AV98" s="221"/>
      <c r="AW98" s="204"/>
      <c r="AX98" s="221"/>
      <c r="AY98" s="204"/>
      <c r="AZ98" s="221"/>
      <c r="BA98" s="204"/>
      <c r="BB98" s="221"/>
      <c r="BC98" s="204"/>
      <c r="BD98" s="204">
        <f t="shared" si="22"/>
        <v>0</v>
      </c>
      <c r="BE98" s="175" t="e">
        <f t="shared" si="23"/>
        <v>#DIV/0!</v>
      </c>
      <c r="BH98" s="169"/>
      <c r="BI98" s="169"/>
      <c r="BJ98" s="210"/>
      <c r="BK98" s="169"/>
      <c r="BL98" s="169"/>
    </row>
    <row r="99" spans="1:64" s="46" customFormat="1" ht="47.25" customHeight="1" x14ac:dyDescent="0.25">
      <c r="A99" s="664"/>
      <c r="B99" s="521"/>
      <c r="C99" s="521"/>
      <c r="D99" s="56" t="s">
        <v>556</v>
      </c>
      <c r="E99" s="57" t="s">
        <v>557</v>
      </c>
      <c r="F99" s="310">
        <f t="shared" si="24"/>
        <v>9635</v>
      </c>
      <c r="G99" s="347">
        <v>9635</v>
      </c>
      <c r="H99" s="347">
        <v>13672</v>
      </c>
      <c r="I99" s="347">
        <v>13672</v>
      </c>
      <c r="J99" s="348">
        <v>803</v>
      </c>
      <c r="K99" s="348">
        <v>803</v>
      </c>
      <c r="L99" s="348">
        <v>803</v>
      </c>
      <c r="M99" s="348">
        <v>803</v>
      </c>
      <c r="N99" s="348">
        <v>803</v>
      </c>
      <c r="O99" s="348">
        <v>803</v>
      </c>
      <c r="P99" s="348">
        <v>803</v>
      </c>
      <c r="Q99" s="348">
        <v>803</v>
      </c>
      <c r="R99" s="348">
        <v>803</v>
      </c>
      <c r="S99" s="348">
        <v>803</v>
      </c>
      <c r="T99" s="348">
        <v>803</v>
      </c>
      <c r="U99" s="348">
        <v>802</v>
      </c>
      <c r="V99" s="45"/>
      <c r="W99" s="45"/>
      <c r="Z99" s="63"/>
      <c r="AC99" s="176"/>
      <c r="AD99" s="177"/>
      <c r="AE99" s="176"/>
      <c r="AF99" s="178"/>
      <c r="AG99" s="179"/>
      <c r="AH99" s="178"/>
      <c r="AI99" s="179"/>
      <c r="AJ99" s="178"/>
      <c r="AK99" s="179"/>
      <c r="AL99" s="178"/>
      <c r="AM99" s="179"/>
      <c r="AN99" s="221"/>
      <c r="AO99" s="204"/>
      <c r="AP99" s="221"/>
      <c r="AQ99" s="204"/>
      <c r="AR99" s="221"/>
      <c r="AS99" s="204"/>
      <c r="AT99" s="221"/>
      <c r="AU99" s="204"/>
      <c r="AV99" s="221"/>
      <c r="AW99" s="204"/>
      <c r="AX99" s="221"/>
      <c r="AY99" s="204"/>
      <c r="AZ99" s="221"/>
      <c r="BA99" s="204"/>
      <c r="BB99" s="221"/>
      <c r="BC99" s="204"/>
      <c r="BD99" s="204">
        <f t="shared" si="22"/>
        <v>0</v>
      </c>
      <c r="BE99" s="175" t="e">
        <f t="shared" si="23"/>
        <v>#DIV/0!</v>
      </c>
      <c r="BH99" s="169"/>
      <c r="BI99" s="169"/>
      <c r="BJ99" s="210"/>
      <c r="BK99" s="169"/>
      <c r="BL99" s="169"/>
    </row>
    <row r="100" spans="1:64" s="46" customFormat="1" ht="51" customHeight="1" x14ac:dyDescent="0.25">
      <c r="A100" s="664"/>
      <c r="B100" s="521" t="s">
        <v>670</v>
      </c>
      <c r="C100" s="607" t="s">
        <v>52</v>
      </c>
      <c r="D100" s="306" t="s">
        <v>439</v>
      </c>
      <c r="E100" s="306"/>
      <c r="F100" s="349">
        <f>SUM(F101:F111)-F108</f>
        <v>38930</v>
      </c>
      <c r="G100" s="349">
        <f t="shared" ref="G100:U100" si="28">SUM(G101:G111)-G108</f>
        <v>38930</v>
      </c>
      <c r="H100" s="349">
        <f t="shared" si="28"/>
        <v>39705</v>
      </c>
      <c r="I100" s="349">
        <f t="shared" si="28"/>
        <v>40495</v>
      </c>
      <c r="J100" s="349">
        <f t="shared" si="28"/>
        <v>3234</v>
      </c>
      <c r="K100" s="349">
        <f t="shared" si="28"/>
        <v>3239</v>
      </c>
      <c r="L100" s="349">
        <f t="shared" si="28"/>
        <v>3241</v>
      </c>
      <c r="M100" s="349">
        <f t="shared" si="28"/>
        <v>3272</v>
      </c>
      <c r="N100" s="349">
        <f t="shared" si="28"/>
        <v>3239</v>
      </c>
      <c r="O100" s="349">
        <f t="shared" si="28"/>
        <v>3237</v>
      </c>
      <c r="P100" s="349">
        <f t="shared" si="28"/>
        <v>3239</v>
      </c>
      <c r="Q100" s="349">
        <f t="shared" si="28"/>
        <v>3271</v>
      </c>
      <c r="R100" s="349">
        <f t="shared" si="28"/>
        <v>3241</v>
      </c>
      <c r="S100" s="349">
        <f t="shared" si="28"/>
        <v>3239</v>
      </c>
      <c r="T100" s="349">
        <f t="shared" si="28"/>
        <v>3239</v>
      </c>
      <c r="U100" s="349">
        <f t="shared" si="28"/>
        <v>3239</v>
      </c>
      <c r="V100" s="45"/>
      <c r="W100" s="45"/>
      <c r="X100" s="45"/>
      <c r="Y100" s="43"/>
      <c r="Z100" s="43"/>
      <c r="AC100" s="176">
        <f>+AE100+AF100+AH100+AJ100+AL100+AN100+AP100+AR100+AT100+AV100+AX100+AZ100+BB100</f>
        <v>2734616</v>
      </c>
      <c r="AD100" s="177">
        <f>+AG100+AI100+AK100+AM100+AO100+AQ100+AS100+AU100+AW100+AY100+BA100+BC100</f>
        <v>0</v>
      </c>
      <c r="AE100" s="176">
        <v>2734616</v>
      </c>
      <c r="AF100" s="178"/>
      <c r="AG100" s="179"/>
      <c r="AH100" s="178"/>
      <c r="AI100" s="179"/>
      <c r="AJ100" s="178"/>
      <c r="AK100" s="179"/>
      <c r="AL100" s="178"/>
      <c r="AM100" s="179"/>
      <c r="AN100" s="221"/>
      <c r="AO100" s="204"/>
      <c r="AP100" s="221"/>
      <c r="AQ100" s="204"/>
      <c r="AR100" s="221"/>
      <c r="AS100" s="204"/>
      <c r="AT100" s="221"/>
      <c r="AU100" s="204"/>
      <c r="AV100" s="221"/>
      <c r="AW100" s="204"/>
      <c r="AX100" s="221"/>
      <c r="AY100" s="204"/>
      <c r="AZ100" s="221"/>
      <c r="BA100" s="204"/>
      <c r="BB100" s="221"/>
      <c r="BC100" s="204"/>
      <c r="BD100" s="204">
        <f t="shared" si="22"/>
        <v>0</v>
      </c>
      <c r="BE100" s="175">
        <f t="shared" si="23"/>
        <v>0</v>
      </c>
      <c r="BH100" s="181">
        <f>+BK100-AC100</f>
        <v>-2734616</v>
      </c>
      <c r="BI100" s="181">
        <f>+BL100-AD100</f>
        <v>0</v>
      </c>
      <c r="BJ100" s="208"/>
      <c r="BK100" s="181"/>
      <c r="BL100" s="181"/>
    </row>
    <row r="101" spans="1:64" s="46" customFormat="1" ht="29.25" customHeight="1" x14ac:dyDescent="0.25">
      <c r="A101" s="664"/>
      <c r="B101" s="521"/>
      <c r="C101" s="607"/>
      <c r="D101" s="56" t="s">
        <v>54</v>
      </c>
      <c r="E101" s="57" t="s">
        <v>53</v>
      </c>
      <c r="F101" s="310">
        <f t="shared" si="24"/>
        <v>200</v>
      </c>
      <c r="G101" s="333">
        <v>200</v>
      </c>
      <c r="H101" s="333">
        <v>240</v>
      </c>
      <c r="I101" s="333">
        <v>330</v>
      </c>
      <c r="J101" s="348">
        <v>15</v>
      </c>
      <c r="K101" s="348">
        <v>17</v>
      </c>
      <c r="L101" s="348">
        <v>17</v>
      </c>
      <c r="M101" s="348">
        <v>17</v>
      </c>
      <c r="N101" s="348">
        <v>17</v>
      </c>
      <c r="O101" s="348">
        <v>15</v>
      </c>
      <c r="P101" s="348">
        <v>17</v>
      </c>
      <c r="Q101" s="348">
        <v>17</v>
      </c>
      <c r="R101" s="348">
        <v>17</v>
      </c>
      <c r="S101" s="348">
        <v>17</v>
      </c>
      <c r="T101" s="348">
        <v>17</v>
      </c>
      <c r="U101" s="348">
        <v>17</v>
      </c>
      <c r="V101" s="54"/>
      <c r="W101" s="54"/>
      <c r="X101" s="305"/>
      <c r="Y101" s="43"/>
      <c r="Z101" s="43"/>
      <c r="AC101" s="176"/>
      <c r="AD101" s="177"/>
      <c r="AE101" s="176"/>
      <c r="AF101" s="178"/>
      <c r="AG101" s="179"/>
      <c r="AH101" s="178"/>
      <c r="AI101" s="179"/>
      <c r="AJ101" s="178"/>
      <c r="AK101" s="179"/>
      <c r="AL101" s="178"/>
      <c r="AM101" s="179"/>
      <c r="AN101" s="221"/>
      <c r="AO101" s="204"/>
      <c r="AP101" s="221"/>
      <c r="AQ101" s="204"/>
      <c r="AR101" s="221"/>
      <c r="AS101" s="204"/>
      <c r="AT101" s="221"/>
      <c r="AU101" s="204"/>
      <c r="AV101" s="221"/>
      <c r="AW101" s="204"/>
      <c r="AX101" s="221"/>
      <c r="AY101" s="204"/>
      <c r="AZ101" s="221"/>
      <c r="BA101" s="204"/>
      <c r="BB101" s="221"/>
      <c r="BC101" s="204"/>
      <c r="BD101" s="204">
        <f t="shared" si="22"/>
        <v>0</v>
      </c>
      <c r="BE101" s="175" t="e">
        <f t="shared" si="23"/>
        <v>#DIV/0!</v>
      </c>
      <c r="BF101" s="222"/>
      <c r="BH101" s="169"/>
      <c r="BI101" s="169"/>
      <c r="BJ101" s="210"/>
      <c r="BK101" s="169"/>
      <c r="BL101" s="169"/>
    </row>
    <row r="102" spans="1:64" s="46" customFormat="1" ht="29.25" customHeight="1" x14ac:dyDescent="0.25">
      <c r="A102" s="664"/>
      <c r="B102" s="521"/>
      <c r="C102" s="607"/>
      <c r="D102" s="56" t="s">
        <v>801</v>
      </c>
      <c r="E102" s="57" t="s">
        <v>53</v>
      </c>
      <c r="F102" s="310">
        <f t="shared" si="24"/>
        <v>60</v>
      </c>
      <c r="G102" s="347">
        <v>60</v>
      </c>
      <c r="H102" s="347">
        <v>20</v>
      </c>
      <c r="I102" s="347">
        <v>50</v>
      </c>
      <c r="J102" s="348">
        <v>0</v>
      </c>
      <c r="K102" s="348">
        <v>0</v>
      </c>
      <c r="L102" s="348">
        <v>0</v>
      </c>
      <c r="M102" s="348">
        <v>30</v>
      </c>
      <c r="N102" s="348">
        <v>0</v>
      </c>
      <c r="O102" s="348">
        <v>0</v>
      </c>
      <c r="P102" s="348">
        <v>0</v>
      </c>
      <c r="Q102" s="348">
        <v>30</v>
      </c>
      <c r="R102" s="348">
        <v>0</v>
      </c>
      <c r="S102" s="348">
        <v>0</v>
      </c>
      <c r="T102" s="348">
        <v>0</v>
      </c>
      <c r="U102" s="348">
        <v>0</v>
      </c>
      <c r="V102" s="45"/>
      <c r="W102" s="45"/>
      <c r="X102" s="45"/>
      <c r="Y102" s="43"/>
      <c r="Z102" s="43"/>
      <c r="AC102" s="176"/>
      <c r="AD102" s="177"/>
      <c r="AE102" s="176"/>
      <c r="AF102" s="178"/>
      <c r="AG102" s="179"/>
      <c r="AH102" s="178"/>
      <c r="AI102" s="179"/>
      <c r="AJ102" s="178"/>
      <c r="AK102" s="179"/>
      <c r="AL102" s="178"/>
      <c r="AM102" s="179"/>
      <c r="AN102" s="221"/>
      <c r="AO102" s="204"/>
      <c r="AP102" s="221"/>
      <c r="AQ102" s="204"/>
      <c r="AR102" s="221"/>
      <c r="AS102" s="204"/>
      <c r="AT102" s="221"/>
      <c r="AU102" s="204"/>
      <c r="AV102" s="221"/>
      <c r="AW102" s="204"/>
      <c r="AX102" s="221"/>
      <c r="AY102" s="204"/>
      <c r="AZ102" s="221"/>
      <c r="BA102" s="204"/>
      <c r="BB102" s="221"/>
      <c r="BC102" s="204"/>
      <c r="BD102" s="204"/>
      <c r="BE102" s="175"/>
      <c r="BF102" s="222"/>
      <c r="BH102" s="169"/>
      <c r="BI102" s="169"/>
      <c r="BJ102" s="210"/>
      <c r="BK102" s="169"/>
      <c r="BL102" s="169"/>
    </row>
    <row r="103" spans="1:64" s="46" customFormat="1" ht="29.25" customHeight="1" x14ac:dyDescent="0.25">
      <c r="A103" s="664"/>
      <c r="B103" s="521"/>
      <c r="C103" s="607"/>
      <c r="D103" s="56" t="s">
        <v>55</v>
      </c>
      <c r="E103" s="57" t="s">
        <v>53</v>
      </c>
      <c r="F103" s="310">
        <f t="shared" si="24"/>
        <v>709</v>
      </c>
      <c r="G103" s="333">
        <v>709</v>
      </c>
      <c r="H103" s="333">
        <v>709</v>
      </c>
      <c r="I103" s="333">
        <v>896</v>
      </c>
      <c r="J103" s="348">
        <v>59</v>
      </c>
      <c r="K103" s="348">
        <v>59</v>
      </c>
      <c r="L103" s="348">
        <v>59</v>
      </c>
      <c r="M103" s="348">
        <v>60</v>
      </c>
      <c r="N103" s="348">
        <v>59</v>
      </c>
      <c r="O103" s="348">
        <v>59</v>
      </c>
      <c r="P103" s="348">
        <v>59</v>
      </c>
      <c r="Q103" s="348">
        <v>59</v>
      </c>
      <c r="R103" s="348">
        <v>59</v>
      </c>
      <c r="S103" s="348">
        <v>59</v>
      </c>
      <c r="T103" s="348">
        <v>59</v>
      </c>
      <c r="U103" s="348">
        <v>59</v>
      </c>
      <c r="V103" s="45"/>
      <c r="W103" s="45"/>
      <c r="X103" s="45"/>
      <c r="Y103" s="43"/>
      <c r="Z103" s="43"/>
      <c r="AC103" s="176"/>
      <c r="AD103" s="177"/>
      <c r="AE103" s="176"/>
      <c r="AF103" s="178"/>
      <c r="AG103" s="179"/>
      <c r="AH103" s="178"/>
      <c r="AI103" s="179"/>
      <c r="AJ103" s="178"/>
      <c r="AK103" s="179"/>
      <c r="AL103" s="178"/>
      <c r="AM103" s="179"/>
      <c r="AN103" s="221"/>
      <c r="AO103" s="204"/>
      <c r="AP103" s="221"/>
      <c r="AQ103" s="204"/>
      <c r="AR103" s="221"/>
      <c r="AS103" s="204"/>
      <c r="AT103" s="221"/>
      <c r="AU103" s="204"/>
      <c r="AV103" s="221"/>
      <c r="AW103" s="204"/>
      <c r="AX103" s="221"/>
      <c r="AY103" s="204"/>
      <c r="AZ103" s="221"/>
      <c r="BA103" s="204"/>
      <c r="BB103" s="221"/>
      <c r="BC103" s="204"/>
      <c r="BD103" s="204">
        <f t="shared" si="22"/>
        <v>0</v>
      </c>
      <c r="BE103" s="175" t="e">
        <f t="shared" si="23"/>
        <v>#DIV/0!</v>
      </c>
      <c r="BH103" s="169"/>
      <c r="BI103" s="169"/>
      <c r="BJ103" s="210"/>
      <c r="BK103" s="169"/>
      <c r="BL103" s="169"/>
    </row>
    <row r="104" spans="1:64" s="46" customFormat="1" ht="29.25" customHeight="1" x14ac:dyDescent="0.25">
      <c r="A104" s="664"/>
      <c r="B104" s="521"/>
      <c r="C104" s="607"/>
      <c r="D104" s="56" t="s">
        <v>56</v>
      </c>
      <c r="E104" s="57" t="s">
        <v>53</v>
      </c>
      <c r="F104" s="310">
        <f t="shared" si="24"/>
        <v>7490</v>
      </c>
      <c r="G104" s="347">
        <v>7490</v>
      </c>
      <c r="H104" s="347">
        <v>7490</v>
      </c>
      <c r="I104" s="347">
        <v>7490</v>
      </c>
      <c r="J104" s="348">
        <v>624</v>
      </c>
      <c r="K104" s="348">
        <v>624</v>
      </c>
      <c r="L104" s="348">
        <v>624</v>
      </c>
      <c r="M104" s="348">
        <v>624</v>
      </c>
      <c r="N104" s="348">
        <v>626</v>
      </c>
      <c r="O104" s="348">
        <v>624</v>
      </c>
      <c r="P104" s="348">
        <v>624</v>
      </c>
      <c r="Q104" s="348">
        <v>624</v>
      </c>
      <c r="R104" s="348">
        <v>624</v>
      </c>
      <c r="S104" s="348">
        <v>624</v>
      </c>
      <c r="T104" s="348">
        <v>624</v>
      </c>
      <c r="U104" s="348">
        <v>624</v>
      </c>
      <c r="V104" s="45"/>
      <c r="W104" s="45"/>
      <c r="X104" s="45"/>
      <c r="Y104" s="43"/>
      <c r="Z104" s="43"/>
      <c r="AC104" s="176"/>
      <c r="AD104" s="177"/>
      <c r="AE104" s="176"/>
      <c r="AF104" s="178"/>
      <c r="AG104" s="179"/>
      <c r="AH104" s="178"/>
      <c r="AI104" s="179"/>
      <c r="AJ104" s="178"/>
      <c r="AK104" s="179"/>
      <c r="AL104" s="178"/>
      <c r="AM104" s="179"/>
      <c r="AN104" s="221"/>
      <c r="AO104" s="204"/>
      <c r="AP104" s="221"/>
      <c r="AQ104" s="204"/>
      <c r="AR104" s="221"/>
      <c r="AS104" s="204"/>
      <c r="AT104" s="221"/>
      <c r="AU104" s="204"/>
      <c r="AV104" s="221"/>
      <c r="AW104" s="204"/>
      <c r="AX104" s="221"/>
      <c r="AY104" s="204"/>
      <c r="AZ104" s="221"/>
      <c r="BA104" s="204"/>
      <c r="BB104" s="221"/>
      <c r="BC104" s="204"/>
      <c r="BD104" s="204">
        <f t="shared" si="22"/>
        <v>0</v>
      </c>
      <c r="BE104" s="175" t="e">
        <f t="shared" si="23"/>
        <v>#DIV/0!</v>
      </c>
      <c r="BH104" s="169"/>
      <c r="BI104" s="169"/>
      <c r="BJ104" s="210"/>
      <c r="BK104" s="169"/>
      <c r="BL104" s="169"/>
    </row>
    <row r="105" spans="1:64" s="46" customFormat="1" ht="29.25" customHeight="1" x14ac:dyDescent="0.25">
      <c r="A105" s="664"/>
      <c r="B105" s="521"/>
      <c r="C105" s="607"/>
      <c r="D105" s="56" t="s">
        <v>57</v>
      </c>
      <c r="E105" s="57" t="s">
        <v>53</v>
      </c>
      <c r="F105" s="310">
        <f t="shared" si="24"/>
        <v>17471</v>
      </c>
      <c r="G105" s="347">
        <v>17471</v>
      </c>
      <c r="H105" s="347">
        <v>17472</v>
      </c>
      <c r="I105" s="347">
        <v>17560</v>
      </c>
      <c r="J105" s="371">
        <v>1455</v>
      </c>
      <c r="K105" s="371">
        <v>1456</v>
      </c>
      <c r="L105" s="371">
        <v>1456</v>
      </c>
      <c r="M105" s="371">
        <v>1456</v>
      </c>
      <c r="N105" s="371">
        <v>1456</v>
      </c>
      <c r="O105" s="371">
        <v>1456</v>
      </c>
      <c r="P105" s="371">
        <v>1456</v>
      </c>
      <c r="Q105" s="371">
        <v>1456</v>
      </c>
      <c r="R105" s="371">
        <v>1456</v>
      </c>
      <c r="S105" s="371">
        <v>1456</v>
      </c>
      <c r="T105" s="371">
        <v>1456</v>
      </c>
      <c r="U105" s="371">
        <v>1456</v>
      </c>
      <c r="V105" s="54"/>
      <c r="W105" s="54"/>
      <c r="X105" s="305"/>
      <c r="Y105" s="43"/>
      <c r="Z105" s="43"/>
      <c r="AC105" s="176"/>
      <c r="AD105" s="177"/>
      <c r="AE105" s="176"/>
      <c r="AF105" s="178"/>
      <c r="AG105" s="179"/>
      <c r="AH105" s="178"/>
      <c r="AI105" s="179"/>
      <c r="AJ105" s="178"/>
      <c r="AK105" s="179"/>
      <c r="AL105" s="178"/>
      <c r="AM105" s="179"/>
      <c r="AN105" s="221"/>
      <c r="AO105" s="204"/>
      <c r="AP105" s="221"/>
      <c r="AQ105" s="204"/>
      <c r="AR105" s="221"/>
      <c r="AS105" s="204"/>
      <c r="AT105" s="221"/>
      <c r="AU105" s="204"/>
      <c r="AV105" s="221"/>
      <c r="AW105" s="204"/>
      <c r="AX105" s="221"/>
      <c r="AY105" s="204"/>
      <c r="AZ105" s="221"/>
      <c r="BA105" s="204"/>
      <c r="BB105" s="221"/>
      <c r="BC105" s="204"/>
      <c r="BD105" s="204">
        <f t="shared" si="22"/>
        <v>0</v>
      </c>
      <c r="BE105" s="175" t="e">
        <f t="shared" si="23"/>
        <v>#DIV/0!</v>
      </c>
      <c r="BH105" s="169"/>
      <c r="BI105" s="169"/>
      <c r="BJ105" s="210"/>
      <c r="BK105" s="169"/>
      <c r="BL105" s="169"/>
    </row>
    <row r="106" spans="1:64" s="46" customFormat="1" ht="29.25" customHeight="1" x14ac:dyDescent="0.25">
      <c r="A106" s="664"/>
      <c r="B106" s="521"/>
      <c r="C106" s="607"/>
      <c r="D106" s="56" t="s">
        <v>58</v>
      </c>
      <c r="E106" s="57" t="s">
        <v>53</v>
      </c>
      <c r="F106" s="310">
        <f t="shared" si="24"/>
        <v>3000</v>
      </c>
      <c r="G106" s="347">
        <v>3000</v>
      </c>
      <c r="H106" s="347">
        <v>3369</v>
      </c>
      <c r="I106" s="347">
        <v>3369</v>
      </c>
      <c r="J106" s="348">
        <v>250</v>
      </c>
      <c r="K106" s="348">
        <v>250</v>
      </c>
      <c r="L106" s="348">
        <v>250</v>
      </c>
      <c r="M106" s="348">
        <v>250</v>
      </c>
      <c r="N106" s="348">
        <v>250</v>
      </c>
      <c r="O106" s="348">
        <v>250</v>
      </c>
      <c r="P106" s="348">
        <v>250</v>
      </c>
      <c r="Q106" s="348">
        <v>250</v>
      </c>
      <c r="R106" s="348">
        <v>250</v>
      </c>
      <c r="S106" s="348">
        <v>250</v>
      </c>
      <c r="T106" s="348">
        <v>250</v>
      </c>
      <c r="U106" s="348">
        <v>250</v>
      </c>
      <c r="V106" s="45"/>
      <c r="W106" s="45"/>
      <c r="X106" s="45"/>
      <c r="Y106" s="43"/>
      <c r="Z106" s="43"/>
      <c r="AC106" s="176"/>
      <c r="AD106" s="177"/>
      <c r="AE106" s="176"/>
      <c r="AF106" s="178"/>
      <c r="AG106" s="179"/>
      <c r="AH106" s="178"/>
      <c r="AI106" s="179"/>
      <c r="AJ106" s="178"/>
      <c r="AK106" s="179"/>
      <c r="AL106" s="178"/>
      <c r="AM106" s="179"/>
      <c r="AN106" s="221"/>
      <c r="AO106" s="204"/>
      <c r="AP106" s="221"/>
      <c r="AQ106" s="204"/>
      <c r="AR106" s="221"/>
      <c r="AS106" s="204"/>
      <c r="AT106" s="221"/>
      <c r="AU106" s="204"/>
      <c r="AV106" s="221"/>
      <c r="AW106" s="204"/>
      <c r="AX106" s="221"/>
      <c r="AY106" s="204"/>
      <c r="AZ106" s="221"/>
      <c r="BA106" s="204"/>
      <c r="BB106" s="221"/>
      <c r="BC106" s="204"/>
      <c r="BD106" s="204">
        <f t="shared" si="22"/>
        <v>0</v>
      </c>
      <c r="BE106" s="175" t="e">
        <f t="shared" si="23"/>
        <v>#DIV/0!</v>
      </c>
      <c r="BH106" s="169"/>
      <c r="BI106" s="169"/>
      <c r="BJ106" s="210"/>
      <c r="BK106" s="169"/>
      <c r="BL106" s="169"/>
    </row>
    <row r="107" spans="1:64" s="46" customFormat="1" ht="29.25" customHeight="1" x14ac:dyDescent="0.25">
      <c r="A107" s="664"/>
      <c r="B107" s="521"/>
      <c r="C107" s="607"/>
      <c r="D107" s="56" t="s">
        <v>59</v>
      </c>
      <c r="E107" s="57" t="s">
        <v>60</v>
      </c>
      <c r="F107" s="310">
        <f t="shared" si="24"/>
        <v>300</v>
      </c>
      <c r="G107" s="347">
        <v>300</v>
      </c>
      <c r="H107" s="347">
        <v>300</v>
      </c>
      <c r="I107" s="347">
        <v>300</v>
      </c>
      <c r="J107" s="348">
        <v>25</v>
      </c>
      <c r="K107" s="348">
        <v>25</v>
      </c>
      <c r="L107" s="348">
        <v>25</v>
      </c>
      <c r="M107" s="348">
        <v>25</v>
      </c>
      <c r="N107" s="348">
        <v>25</v>
      </c>
      <c r="O107" s="348">
        <v>25</v>
      </c>
      <c r="P107" s="348">
        <v>25</v>
      </c>
      <c r="Q107" s="348">
        <v>25</v>
      </c>
      <c r="R107" s="348">
        <v>25</v>
      </c>
      <c r="S107" s="348">
        <v>25</v>
      </c>
      <c r="T107" s="348">
        <v>25</v>
      </c>
      <c r="U107" s="348">
        <v>25</v>
      </c>
      <c r="V107" s="45"/>
      <c r="W107" s="45"/>
      <c r="X107" s="45"/>
      <c r="Y107" s="43"/>
      <c r="Z107" s="43"/>
      <c r="AC107" s="176"/>
      <c r="AD107" s="177"/>
      <c r="AE107" s="176"/>
      <c r="AF107" s="178"/>
      <c r="AG107" s="179"/>
      <c r="AH107" s="178"/>
      <c r="AI107" s="179"/>
      <c r="AJ107" s="178"/>
      <c r="AK107" s="179"/>
      <c r="AL107" s="178"/>
      <c r="AM107" s="179"/>
      <c r="AN107" s="221"/>
      <c r="AO107" s="204"/>
      <c r="AP107" s="221"/>
      <c r="AQ107" s="204"/>
      <c r="AR107" s="221"/>
      <c r="AS107" s="204"/>
      <c r="AT107" s="221"/>
      <c r="AU107" s="204"/>
      <c r="AV107" s="221"/>
      <c r="AW107" s="204"/>
      <c r="AX107" s="221"/>
      <c r="AY107" s="204"/>
      <c r="AZ107" s="221"/>
      <c r="BA107" s="204"/>
      <c r="BB107" s="221"/>
      <c r="BC107" s="204"/>
      <c r="BD107" s="204">
        <f t="shared" si="22"/>
        <v>0</v>
      </c>
      <c r="BE107" s="175" t="e">
        <f t="shared" si="23"/>
        <v>#DIV/0!</v>
      </c>
      <c r="BH107" s="169"/>
      <c r="BI107" s="169"/>
      <c r="BJ107" s="210"/>
      <c r="BK107" s="169"/>
      <c r="BL107" s="169"/>
    </row>
    <row r="108" spans="1:64" s="46" customFormat="1" ht="29.25" customHeight="1" x14ac:dyDescent="0.25">
      <c r="A108" s="664"/>
      <c r="B108" s="521"/>
      <c r="C108" s="607"/>
      <c r="D108" s="56" t="s">
        <v>61</v>
      </c>
      <c r="E108" s="57" t="s">
        <v>53</v>
      </c>
      <c r="F108" s="310">
        <f t="shared" si="24"/>
        <v>90</v>
      </c>
      <c r="G108" s="333">
        <v>90</v>
      </c>
      <c r="H108" s="333">
        <v>90</v>
      </c>
      <c r="I108" s="333">
        <v>90</v>
      </c>
      <c r="J108" s="348">
        <v>7</v>
      </c>
      <c r="K108" s="348">
        <v>7</v>
      </c>
      <c r="L108" s="348">
        <v>7</v>
      </c>
      <c r="M108" s="348">
        <v>7</v>
      </c>
      <c r="N108" s="348">
        <v>7</v>
      </c>
      <c r="O108" s="348">
        <v>7</v>
      </c>
      <c r="P108" s="348">
        <v>8</v>
      </c>
      <c r="Q108" s="348">
        <v>8</v>
      </c>
      <c r="R108" s="348">
        <v>8</v>
      </c>
      <c r="S108" s="348">
        <v>8</v>
      </c>
      <c r="T108" s="348">
        <v>8</v>
      </c>
      <c r="U108" s="348">
        <v>8</v>
      </c>
      <c r="V108" s="45"/>
      <c r="W108" s="45"/>
      <c r="X108" s="45"/>
      <c r="Y108" s="43"/>
      <c r="Z108" s="43"/>
      <c r="AC108" s="176"/>
      <c r="AD108" s="177"/>
      <c r="AE108" s="176"/>
      <c r="AF108" s="178"/>
      <c r="AG108" s="179"/>
      <c r="AH108" s="178"/>
      <c r="AI108" s="179"/>
      <c r="AJ108" s="178"/>
      <c r="AK108" s="179"/>
      <c r="AL108" s="178"/>
      <c r="AM108" s="179"/>
      <c r="AN108" s="221"/>
      <c r="AO108" s="204"/>
      <c r="AP108" s="221"/>
      <c r="AQ108" s="204"/>
      <c r="AR108" s="221"/>
      <c r="AS108" s="204"/>
      <c r="AT108" s="221"/>
      <c r="AU108" s="204"/>
      <c r="AV108" s="221"/>
      <c r="AW108" s="204"/>
      <c r="AX108" s="221"/>
      <c r="AY108" s="204"/>
      <c r="AZ108" s="221"/>
      <c r="BA108" s="204"/>
      <c r="BB108" s="221"/>
      <c r="BC108" s="204"/>
      <c r="BD108" s="204">
        <f t="shared" si="22"/>
        <v>0</v>
      </c>
      <c r="BE108" s="175" t="e">
        <f t="shared" si="23"/>
        <v>#DIV/0!</v>
      </c>
      <c r="BH108" s="169"/>
      <c r="BI108" s="169"/>
      <c r="BJ108" s="210"/>
      <c r="BK108" s="169"/>
      <c r="BL108" s="169"/>
    </row>
    <row r="109" spans="1:64" s="46" customFormat="1" ht="29.25" customHeight="1" x14ac:dyDescent="0.25">
      <c r="A109" s="664"/>
      <c r="B109" s="521"/>
      <c r="C109" s="607"/>
      <c r="D109" s="56" t="s">
        <v>62</v>
      </c>
      <c r="E109" s="57" t="s">
        <v>53</v>
      </c>
      <c r="F109" s="310">
        <f t="shared" si="24"/>
        <v>200</v>
      </c>
      <c r="G109" s="333">
        <v>200</v>
      </c>
      <c r="H109" s="333">
        <v>200</v>
      </c>
      <c r="I109" s="333">
        <v>200</v>
      </c>
      <c r="J109" s="348">
        <v>15</v>
      </c>
      <c r="K109" s="348">
        <v>17</v>
      </c>
      <c r="L109" s="348">
        <v>17</v>
      </c>
      <c r="M109" s="348">
        <v>17</v>
      </c>
      <c r="N109" s="348">
        <v>15</v>
      </c>
      <c r="O109" s="348">
        <v>17</v>
      </c>
      <c r="P109" s="348">
        <v>17</v>
      </c>
      <c r="Q109" s="348">
        <v>17</v>
      </c>
      <c r="R109" s="348">
        <v>17</v>
      </c>
      <c r="S109" s="348">
        <v>17</v>
      </c>
      <c r="T109" s="348">
        <v>17</v>
      </c>
      <c r="U109" s="348">
        <v>17</v>
      </c>
      <c r="V109" s="45"/>
      <c r="W109" s="45"/>
      <c r="X109" s="45"/>
      <c r="Y109" s="43"/>
      <c r="Z109" s="43"/>
      <c r="AC109" s="176"/>
      <c r="AD109" s="177"/>
      <c r="AE109" s="176"/>
      <c r="AF109" s="178"/>
      <c r="AG109" s="179"/>
      <c r="AH109" s="178"/>
      <c r="AI109" s="179"/>
      <c r="AJ109" s="178"/>
      <c r="AK109" s="179"/>
      <c r="AL109" s="178"/>
      <c r="AM109" s="179"/>
      <c r="AN109" s="221"/>
      <c r="AO109" s="204"/>
      <c r="AP109" s="221"/>
      <c r="AQ109" s="204"/>
      <c r="AR109" s="221"/>
      <c r="AS109" s="204"/>
      <c r="AT109" s="221"/>
      <c r="AU109" s="204"/>
      <c r="AV109" s="221"/>
      <c r="AW109" s="204"/>
      <c r="AX109" s="221"/>
      <c r="AY109" s="204"/>
      <c r="AZ109" s="221"/>
      <c r="BA109" s="204"/>
      <c r="BB109" s="221"/>
      <c r="BC109" s="204"/>
      <c r="BD109" s="204">
        <f t="shared" si="22"/>
        <v>0</v>
      </c>
      <c r="BE109" s="175" t="e">
        <f t="shared" si="23"/>
        <v>#DIV/0!</v>
      </c>
      <c r="BH109" s="169"/>
      <c r="BI109" s="169"/>
      <c r="BJ109" s="210"/>
      <c r="BK109" s="169"/>
      <c r="BL109" s="169"/>
    </row>
    <row r="110" spans="1:64" s="46" customFormat="1" ht="29.25" customHeight="1" x14ac:dyDescent="0.25">
      <c r="A110" s="664"/>
      <c r="B110" s="521"/>
      <c r="C110" s="607"/>
      <c r="D110" s="56" t="s">
        <v>63</v>
      </c>
      <c r="E110" s="57" t="s">
        <v>53</v>
      </c>
      <c r="F110" s="310">
        <f t="shared" si="24"/>
        <v>2500</v>
      </c>
      <c r="G110" s="347">
        <v>2500</v>
      </c>
      <c r="H110" s="347">
        <v>2905</v>
      </c>
      <c r="I110" s="347">
        <v>2905</v>
      </c>
      <c r="J110" s="348">
        <v>208</v>
      </c>
      <c r="K110" s="348">
        <v>208</v>
      </c>
      <c r="L110" s="348">
        <v>208</v>
      </c>
      <c r="M110" s="348">
        <v>210</v>
      </c>
      <c r="N110" s="348">
        <v>208</v>
      </c>
      <c r="O110" s="348">
        <v>208</v>
      </c>
      <c r="P110" s="348">
        <v>208</v>
      </c>
      <c r="Q110" s="348">
        <v>208</v>
      </c>
      <c r="R110" s="348">
        <v>210</v>
      </c>
      <c r="S110" s="348">
        <v>208</v>
      </c>
      <c r="T110" s="348">
        <v>208</v>
      </c>
      <c r="U110" s="348">
        <v>208</v>
      </c>
      <c r="V110" s="45"/>
      <c r="W110" s="45"/>
      <c r="X110" s="45"/>
      <c r="Y110" s="43"/>
      <c r="Z110" s="43"/>
      <c r="AC110" s="176"/>
      <c r="AD110" s="177"/>
      <c r="AE110" s="176"/>
      <c r="AF110" s="223"/>
      <c r="AG110" s="224"/>
      <c r="AH110" s="178"/>
      <c r="AI110" s="179"/>
      <c r="AJ110" s="178"/>
      <c r="AK110" s="179"/>
      <c r="AL110" s="178"/>
      <c r="AM110" s="179"/>
      <c r="AN110" s="221"/>
      <c r="AO110" s="204"/>
      <c r="AP110" s="221"/>
      <c r="AQ110" s="204"/>
      <c r="AR110" s="221"/>
      <c r="AS110" s="204"/>
      <c r="AT110" s="221"/>
      <c r="AU110" s="204"/>
      <c r="AV110" s="221"/>
      <c r="AW110" s="204"/>
      <c r="AX110" s="221"/>
      <c r="AY110" s="204"/>
      <c r="AZ110" s="221"/>
      <c r="BA110" s="204"/>
      <c r="BB110" s="221"/>
      <c r="BC110" s="204"/>
      <c r="BD110" s="204">
        <f t="shared" si="22"/>
        <v>0</v>
      </c>
      <c r="BE110" s="175" t="e">
        <f t="shared" si="23"/>
        <v>#DIV/0!</v>
      </c>
      <c r="BH110" s="169"/>
      <c r="BI110" s="169"/>
      <c r="BJ110" s="210"/>
      <c r="BK110" s="169"/>
      <c r="BL110" s="169"/>
    </row>
    <row r="111" spans="1:64" s="46" customFormat="1" ht="29.25" customHeight="1" x14ac:dyDescent="0.25">
      <c r="A111" s="664"/>
      <c r="B111" s="521"/>
      <c r="C111" s="607"/>
      <c r="D111" s="56" t="s">
        <v>64</v>
      </c>
      <c r="E111" s="57" t="s">
        <v>53</v>
      </c>
      <c r="F111" s="310">
        <f t="shared" si="24"/>
        <v>7000</v>
      </c>
      <c r="G111" s="347">
        <v>7000</v>
      </c>
      <c r="H111" s="347">
        <v>7000</v>
      </c>
      <c r="I111" s="347">
        <v>7395</v>
      </c>
      <c r="J111" s="348">
        <v>583</v>
      </c>
      <c r="K111" s="348">
        <v>583</v>
      </c>
      <c r="L111" s="348">
        <v>585</v>
      </c>
      <c r="M111" s="348">
        <v>583</v>
      </c>
      <c r="N111" s="348">
        <v>583</v>
      </c>
      <c r="O111" s="348">
        <v>583</v>
      </c>
      <c r="P111" s="348">
        <v>583</v>
      </c>
      <c r="Q111" s="348">
        <v>585</v>
      </c>
      <c r="R111" s="348">
        <v>583</v>
      </c>
      <c r="S111" s="348">
        <v>583</v>
      </c>
      <c r="T111" s="348">
        <v>583</v>
      </c>
      <c r="U111" s="348">
        <v>583</v>
      </c>
      <c r="V111" s="45"/>
      <c r="W111" s="45"/>
      <c r="X111" s="45"/>
      <c r="Y111" s="43"/>
      <c r="Z111" s="43"/>
      <c r="AC111" s="176"/>
      <c r="AD111" s="177"/>
      <c r="AE111" s="176"/>
      <c r="AF111" s="178"/>
      <c r="AG111" s="179"/>
      <c r="AH111" s="178"/>
      <c r="AI111" s="179"/>
      <c r="AJ111" s="178"/>
      <c r="AK111" s="179"/>
      <c r="AL111" s="178"/>
      <c r="AM111" s="179"/>
      <c r="AN111" s="221"/>
      <c r="AO111" s="204"/>
      <c r="AP111" s="221"/>
      <c r="AQ111" s="204"/>
      <c r="AR111" s="221"/>
      <c r="AS111" s="204"/>
      <c r="AT111" s="221"/>
      <c r="AU111" s="204"/>
      <c r="AV111" s="221"/>
      <c r="AW111" s="204"/>
      <c r="AX111" s="221"/>
      <c r="AY111" s="204"/>
      <c r="AZ111" s="221"/>
      <c r="BA111" s="204"/>
      <c r="BB111" s="221"/>
      <c r="BC111" s="204"/>
      <c r="BD111" s="204">
        <f t="shared" si="22"/>
        <v>0</v>
      </c>
      <c r="BE111" s="175" t="e">
        <f t="shared" si="23"/>
        <v>#DIV/0!</v>
      </c>
      <c r="BH111" s="169"/>
      <c r="BI111" s="169"/>
      <c r="BJ111" s="210"/>
      <c r="BK111" s="169"/>
      <c r="BL111" s="169"/>
    </row>
    <row r="112" spans="1:64" s="46" customFormat="1" ht="48" customHeight="1" x14ac:dyDescent="0.25">
      <c r="A112" s="664"/>
      <c r="B112" s="644" t="s">
        <v>672</v>
      </c>
      <c r="C112" s="831" t="s">
        <v>671</v>
      </c>
      <c r="D112" s="306" t="s">
        <v>439</v>
      </c>
      <c r="E112" s="311"/>
      <c r="F112" s="333">
        <f>+F113</f>
        <v>105940</v>
      </c>
      <c r="G112" s="333">
        <f t="shared" ref="G112:U112" si="29">+G113</f>
        <v>105940</v>
      </c>
      <c r="H112" s="333">
        <f t="shared" si="29"/>
        <v>132548</v>
      </c>
      <c r="I112" s="333">
        <f t="shared" si="29"/>
        <v>148003</v>
      </c>
      <c r="J112" s="333">
        <f t="shared" si="29"/>
        <v>8830</v>
      </c>
      <c r="K112" s="333">
        <f t="shared" si="29"/>
        <v>8828</v>
      </c>
      <c r="L112" s="333">
        <f t="shared" si="29"/>
        <v>8828</v>
      </c>
      <c r="M112" s="333">
        <f t="shared" si="29"/>
        <v>8828</v>
      </c>
      <c r="N112" s="333">
        <f t="shared" si="29"/>
        <v>8828</v>
      </c>
      <c r="O112" s="333">
        <f t="shared" si="29"/>
        <v>8830</v>
      </c>
      <c r="P112" s="333">
        <f t="shared" si="29"/>
        <v>8828</v>
      </c>
      <c r="Q112" s="333">
        <f t="shared" si="29"/>
        <v>8828</v>
      </c>
      <c r="R112" s="333">
        <f t="shared" si="29"/>
        <v>8828</v>
      </c>
      <c r="S112" s="333">
        <f t="shared" si="29"/>
        <v>8828</v>
      </c>
      <c r="T112" s="333">
        <f t="shared" si="29"/>
        <v>8828</v>
      </c>
      <c r="U112" s="333">
        <f t="shared" si="29"/>
        <v>8828</v>
      </c>
      <c r="V112" s="45"/>
      <c r="W112" s="45"/>
      <c r="X112" s="45"/>
      <c r="Y112" s="43"/>
      <c r="Z112" s="43"/>
      <c r="AC112" s="176">
        <f>+AE112+AF112+AH112+AJ112+AL112+AN112+AP112+AR112+AT112+AV112+AX112+AZ112+BB112</f>
        <v>9000</v>
      </c>
      <c r="AD112" s="177">
        <f>+AG112+AI112+AK112+AM112+AO112+AQ112+AS112+AU112+AW112+AY112+BA112+BC112</f>
        <v>0</v>
      </c>
      <c r="AE112" s="176">
        <v>9000</v>
      </c>
      <c r="AF112" s="223"/>
      <c r="AG112" s="224"/>
      <c r="AH112" s="178"/>
      <c r="AI112" s="179"/>
      <c r="AJ112" s="178"/>
      <c r="AK112" s="179"/>
      <c r="AL112" s="178"/>
      <c r="AM112" s="179"/>
      <c r="AN112" s="221"/>
      <c r="AO112" s="204"/>
      <c r="AP112" s="221"/>
      <c r="AQ112" s="204"/>
      <c r="AR112" s="221"/>
      <c r="AS112" s="204"/>
      <c r="AT112" s="221"/>
      <c r="AU112" s="204"/>
      <c r="AV112" s="221"/>
      <c r="AW112" s="204"/>
      <c r="AX112" s="221"/>
      <c r="AY112" s="204"/>
      <c r="AZ112" s="221"/>
      <c r="BA112" s="204"/>
      <c r="BB112" s="221"/>
      <c r="BC112" s="204"/>
      <c r="BD112" s="204">
        <f t="shared" si="22"/>
        <v>0</v>
      </c>
      <c r="BE112" s="175">
        <f t="shared" si="23"/>
        <v>0</v>
      </c>
      <c r="BH112" s="181">
        <f>+BK112-AC112</f>
        <v>-9000</v>
      </c>
      <c r="BI112" s="181">
        <f>+BL112-AD112</f>
        <v>0</v>
      </c>
      <c r="BJ112" s="208"/>
      <c r="BK112" s="181"/>
      <c r="BL112" s="181"/>
    </row>
    <row r="113" spans="1:64" s="46" customFormat="1" ht="46.5" customHeight="1" x14ac:dyDescent="0.25">
      <c r="A113" s="664"/>
      <c r="B113" s="644"/>
      <c r="C113" s="831"/>
      <c r="D113" s="56" t="s">
        <v>65</v>
      </c>
      <c r="E113" s="57" t="s">
        <v>60</v>
      </c>
      <c r="F113" s="310">
        <f t="shared" si="24"/>
        <v>105940</v>
      </c>
      <c r="G113" s="347">
        <v>105940</v>
      </c>
      <c r="H113" s="347">
        <v>132548</v>
      </c>
      <c r="I113" s="347">
        <v>148003</v>
      </c>
      <c r="J113" s="371">
        <v>8830</v>
      </c>
      <c r="K113" s="371">
        <v>8828</v>
      </c>
      <c r="L113" s="371">
        <v>8828</v>
      </c>
      <c r="M113" s="371">
        <v>8828</v>
      </c>
      <c r="N113" s="371">
        <v>8828</v>
      </c>
      <c r="O113" s="371">
        <v>8830</v>
      </c>
      <c r="P113" s="371">
        <v>8828</v>
      </c>
      <c r="Q113" s="371">
        <v>8828</v>
      </c>
      <c r="R113" s="371">
        <v>8828</v>
      </c>
      <c r="S113" s="371">
        <v>8828</v>
      </c>
      <c r="T113" s="371">
        <v>8828</v>
      </c>
      <c r="U113" s="371">
        <v>8828</v>
      </c>
      <c r="V113" s="45"/>
      <c r="W113" s="45"/>
      <c r="X113" s="45"/>
      <c r="Y113" s="43"/>
      <c r="Z113" s="43"/>
      <c r="AC113" s="176"/>
      <c r="AD113" s="177"/>
      <c r="AE113" s="176"/>
      <c r="AF113" s="223"/>
      <c r="AG113" s="224"/>
      <c r="AH113" s="178"/>
      <c r="AI113" s="179"/>
      <c r="AJ113" s="178"/>
      <c r="AK113" s="179"/>
      <c r="AL113" s="178"/>
      <c r="AM113" s="179"/>
      <c r="AN113" s="221"/>
      <c r="AO113" s="204"/>
      <c r="AP113" s="221"/>
      <c r="AQ113" s="204"/>
      <c r="AR113" s="221"/>
      <c r="AS113" s="204"/>
      <c r="AT113" s="221"/>
      <c r="AU113" s="204"/>
      <c r="AV113" s="221"/>
      <c r="AW113" s="204"/>
      <c r="AX113" s="221"/>
      <c r="AY113" s="204"/>
      <c r="AZ113" s="221"/>
      <c r="BA113" s="204"/>
      <c r="BB113" s="221"/>
      <c r="BC113" s="204"/>
      <c r="BD113" s="204">
        <f t="shared" si="22"/>
        <v>0</v>
      </c>
      <c r="BE113" s="175" t="e">
        <f t="shared" si="23"/>
        <v>#DIV/0!</v>
      </c>
      <c r="BH113" s="169"/>
      <c r="BI113" s="169"/>
      <c r="BJ113" s="210"/>
      <c r="BK113" s="169"/>
      <c r="BL113" s="169"/>
    </row>
    <row r="114" spans="1:64" s="46" customFormat="1" ht="55.5" customHeight="1" x14ac:dyDescent="0.25">
      <c r="A114" s="664"/>
      <c r="B114" s="644" t="s">
        <v>464</v>
      </c>
      <c r="C114" s="831" t="s">
        <v>76</v>
      </c>
      <c r="D114" s="306" t="s">
        <v>439</v>
      </c>
      <c r="E114" s="306"/>
      <c r="F114" s="347">
        <f>SUM(F115:F122)</f>
        <v>960</v>
      </c>
      <c r="G114" s="347">
        <f t="shared" ref="G114:U114" si="30">SUM(G115:G122)</f>
        <v>960</v>
      </c>
      <c r="H114" s="347">
        <f t="shared" si="30"/>
        <v>960</v>
      </c>
      <c r="I114" s="347">
        <f t="shared" si="30"/>
        <v>960</v>
      </c>
      <c r="J114" s="347">
        <f t="shared" si="30"/>
        <v>60</v>
      </c>
      <c r="K114" s="347">
        <f t="shared" si="30"/>
        <v>85</v>
      </c>
      <c r="L114" s="347">
        <f t="shared" si="30"/>
        <v>85</v>
      </c>
      <c r="M114" s="347">
        <f t="shared" si="30"/>
        <v>85</v>
      </c>
      <c r="N114" s="347">
        <f t="shared" si="30"/>
        <v>85</v>
      </c>
      <c r="O114" s="347">
        <f t="shared" si="30"/>
        <v>80</v>
      </c>
      <c r="P114" s="347">
        <f t="shared" si="30"/>
        <v>80</v>
      </c>
      <c r="Q114" s="347">
        <f t="shared" si="30"/>
        <v>83</v>
      </c>
      <c r="R114" s="347">
        <f t="shared" si="30"/>
        <v>83</v>
      </c>
      <c r="S114" s="347">
        <f t="shared" si="30"/>
        <v>80</v>
      </c>
      <c r="T114" s="347">
        <f t="shared" si="30"/>
        <v>80</v>
      </c>
      <c r="U114" s="347">
        <f t="shared" si="30"/>
        <v>74</v>
      </c>
      <c r="V114" s="45"/>
      <c r="W114" s="45"/>
      <c r="X114" s="45"/>
      <c r="Y114" s="43"/>
      <c r="Z114" s="43"/>
      <c r="AC114" s="176">
        <f>+AE114+AF114+AH114+AJ114+AL114+AN114+AP114+AR114+AT114+AV114+AX114+AZ114+BB114</f>
        <v>54500</v>
      </c>
      <c r="AD114" s="177">
        <f>+AG114+AI114+AK114+AM114+AO114+AQ114+AS114+AU114+AW114+AY114+BA114+BC114</f>
        <v>0</v>
      </c>
      <c r="AE114" s="176">
        <v>54500</v>
      </c>
      <c r="AF114" s="223"/>
      <c r="AG114" s="224"/>
      <c r="AH114" s="178"/>
      <c r="AI114" s="179"/>
      <c r="AJ114" s="178"/>
      <c r="AK114" s="179"/>
      <c r="AL114" s="178"/>
      <c r="AM114" s="179"/>
      <c r="AN114" s="221"/>
      <c r="AO114" s="204"/>
      <c r="AP114" s="221"/>
      <c r="AQ114" s="204"/>
      <c r="AR114" s="221"/>
      <c r="AS114" s="204"/>
      <c r="AT114" s="221"/>
      <c r="AU114" s="204"/>
      <c r="AV114" s="221"/>
      <c r="AW114" s="204"/>
      <c r="AX114" s="221"/>
      <c r="AY114" s="204"/>
      <c r="AZ114" s="221"/>
      <c r="BA114" s="204"/>
      <c r="BB114" s="221"/>
      <c r="BC114" s="204"/>
      <c r="BD114" s="204">
        <f t="shared" si="22"/>
        <v>0</v>
      </c>
      <c r="BE114" s="175">
        <f t="shared" si="23"/>
        <v>0</v>
      </c>
      <c r="BH114" s="181">
        <f>+BK114-AC114</f>
        <v>-54500</v>
      </c>
      <c r="BI114" s="181">
        <f>+BL114-AD114</f>
        <v>0</v>
      </c>
      <c r="BJ114" s="208"/>
      <c r="BK114" s="181"/>
      <c r="BL114" s="181"/>
    </row>
    <row r="115" spans="1:64" s="46" customFormat="1" ht="27.75" customHeight="1" x14ac:dyDescent="0.25">
      <c r="A115" s="664"/>
      <c r="B115" s="644"/>
      <c r="C115" s="831"/>
      <c r="D115" s="56" t="s">
        <v>77</v>
      </c>
      <c r="E115" s="57" t="s">
        <v>27</v>
      </c>
      <c r="F115" s="310">
        <f t="shared" ref="F115:F122" si="31">SUM(J115:U115)</f>
        <v>20</v>
      </c>
      <c r="G115" s="333">
        <v>20</v>
      </c>
      <c r="H115" s="333">
        <v>20</v>
      </c>
      <c r="I115" s="333">
        <v>20</v>
      </c>
      <c r="J115" s="348">
        <v>0</v>
      </c>
      <c r="K115" s="348">
        <v>2</v>
      </c>
      <c r="L115" s="348">
        <v>2</v>
      </c>
      <c r="M115" s="348">
        <v>2</v>
      </c>
      <c r="N115" s="348">
        <v>2</v>
      </c>
      <c r="O115" s="348">
        <v>1</v>
      </c>
      <c r="P115" s="348">
        <v>1</v>
      </c>
      <c r="Q115" s="348">
        <v>2</v>
      </c>
      <c r="R115" s="348">
        <v>2</v>
      </c>
      <c r="S115" s="348">
        <v>2</v>
      </c>
      <c r="T115" s="348">
        <v>2</v>
      </c>
      <c r="U115" s="348">
        <v>2</v>
      </c>
      <c r="V115" s="45"/>
      <c r="W115" s="45"/>
      <c r="X115" s="45"/>
      <c r="Y115" s="43"/>
      <c r="Z115" s="43"/>
      <c r="AC115" s="176"/>
      <c r="AD115" s="177"/>
      <c r="AE115" s="176"/>
      <c r="AF115" s="223"/>
      <c r="AG115" s="224"/>
      <c r="AH115" s="178"/>
      <c r="AI115" s="179"/>
      <c r="AJ115" s="178"/>
      <c r="AK115" s="179"/>
      <c r="AL115" s="178"/>
      <c r="AM115" s="179"/>
      <c r="AN115" s="221"/>
      <c r="AO115" s="204"/>
      <c r="AP115" s="221"/>
      <c r="AQ115" s="204"/>
      <c r="AR115" s="221"/>
      <c r="AS115" s="204"/>
      <c r="AT115" s="221"/>
      <c r="AU115" s="204"/>
      <c r="AV115" s="221"/>
      <c r="AW115" s="204"/>
      <c r="AX115" s="221"/>
      <c r="AY115" s="204"/>
      <c r="AZ115" s="221"/>
      <c r="BA115" s="204"/>
      <c r="BB115" s="221"/>
      <c r="BC115" s="204"/>
      <c r="BD115" s="204">
        <f t="shared" si="22"/>
        <v>0</v>
      </c>
      <c r="BE115" s="175" t="e">
        <f t="shared" si="23"/>
        <v>#DIV/0!</v>
      </c>
      <c r="BH115" s="169"/>
      <c r="BI115" s="169"/>
      <c r="BJ115" s="210"/>
      <c r="BK115" s="169"/>
      <c r="BL115" s="169"/>
    </row>
    <row r="116" spans="1:64" s="46" customFormat="1" ht="27.75" customHeight="1" x14ac:dyDescent="0.25">
      <c r="A116" s="664"/>
      <c r="B116" s="644"/>
      <c r="C116" s="831"/>
      <c r="D116" s="56" t="s">
        <v>78</v>
      </c>
      <c r="E116" s="57" t="s">
        <v>27</v>
      </c>
      <c r="F116" s="310">
        <f t="shared" si="31"/>
        <v>400</v>
      </c>
      <c r="G116" s="333">
        <v>400</v>
      </c>
      <c r="H116" s="333">
        <v>400</v>
      </c>
      <c r="I116" s="333">
        <v>400</v>
      </c>
      <c r="J116" s="348">
        <v>30</v>
      </c>
      <c r="K116" s="348">
        <v>35</v>
      </c>
      <c r="L116" s="348">
        <v>35</v>
      </c>
      <c r="M116" s="348">
        <v>35</v>
      </c>
      <c r="N116" s="348">
        <v>35</v>
      </c>
      <c r="O116" s="348">
        <v>33</v>
      </c>
      <c r="P116" s="348">
        <v>33</v>
      </c>
      <c r="Q116" s="348">
        <v>33</v>
      </c>
      <c r="R116" s="348">
        <v>33</v>
      </c>
      <c r="S116" s="348">
        <v>33</v>
      </c>
      <c r="T116" s="348">
        <v>33</v>
      </c>
      <c r="U116" s="348">
        <v>32</v>
      </c>
      <c r="V116" s="45"/>
      <c r="W116" s="45"/>
      <c r="X116" s="45"/>
      <c r="Y116" s="43"/>
      <c r="Z116" s="43"/>
      <c r="AC116" s="176"/>
      <c r="AD116" s="177"/>
      <c r="AE116" s="176"/>
      <c r="AF116" s="223"/>
      <c r="AG116" s="224"/>
      <c r="AH116" s="178"/>
      <c r="AI116" s="179"/>
      <c r="AJ116" s="178"/>
      <c r="AK116" s="179"/>
      <c r="AL116" s="178"/>
      <c r="AM116" s="179"/>
      <c r="AN116" s="221"/>
      <c r="AO116" s="204"/>
      <c r="AP116" s="221"/>
      <c r="AQ116" s="204"/>
      <c r="AR116" s="221"/>
      <c r="AS116" s="204"/>
      <c r="AT116" s="221"/>
      <c r="AU116" s="204"/>
      <c r="AV116" s="221"/>
      <c r="AW116" s="204"/>
      <c r="AX116" s="221"/>
      <c r="AY116" s="204"/>
      <c r="AZ116" s="221"/>
      <c r="BA116" s="204"/>
      <c r="BB116" s="221"/>
      <c r="BC116" s="204"/>
      <c r="BD116" s="204">
        <f t="shared" si="22"/>
        <v>0</v>
      </c>
      <c r="BE116" s="175" t="e">
        <f t="shared" si="23"/>
        <v>#DIV/0!</v>
      </c>
      <c r="BH116" s="169"/>
      <c r="BI116" s="169"/>
      <c r="BJ116" s="210"/>
      <c r="BK116" s="169"/>
      <c r="BL116" s="169"/>
    </row>
    <row r="117" spans="1:64" s="46" customFormat="1" ht="27.75" customHeight="1" x14ac:dyDescent="0.25">
      <c r="A117" s="664"/>
      <c r="B117" s="644"/>
      <c r="C117" s="831"/>
      <c r="D117" s="56" t="s">
        <v>79</v>
      </c>
      <c r="E117" s="57" t="s">
        <v>27</v>
      </c>
      <c r="F117" s="310">
        <f t="shared" si="31"/>
        <v>20</v>
      </c>
      <c r="G117" s="333">
        <v>20</v>
      </c>
      <c r="H117" s="333">
        <v>20</v>
      </c>
      <c r="I117" s="333">
        <v>20</v>
      </c>
      <c r="J117" s="348">
        <v>0</v>
      </c>
      <c r="K117" s="348">
        <v>2</v>
      </c>
      <c r="L117" s="348">
        <v>2</v>
      </c>
      <c r="M117" s="348">
        <v>2</v>
      </c>
      <c r="N117" s="348">
        <v>2</v>
      </c>
      <c r="O117" s="348">
        <v>1</v>
      </c>
      <c r="P117" s="348">
        <v>1</v>
      </c>
      <c r="Q117" s="348">
        <v>2</v>
      </c>
      <c r="R117" s="348">
        <v>2</v>
      </c>
      <c r="S117" s="348">
        <v>2</v>
      </c>
      <c r="T117" s="348">
        <v>2</v>
      </c>
      <c r="U117" s="348">
        <v>2</v>
      </c>
      <c r="V117" s="45"/>
      <c r="W117" s="45"/>
      <c r="X117" s="45"/>
      <c r="Y117" s="43"/>
      <c r="Z117" s="43"/>
      <c r="AC117" s="176"/>
      <c r="AD117" s="177"/>
      <c r="AE117" s="176"/>
      <c r="AF117" s="223"/>
      <c r="AG117" s="224"/>
      <c r="AH117" s="178"/>
      <c r="AI117" s="179"/>
      <c r="AJ117" s="178"/>
      <c r="AK117" s="179"/>
      <c r="AL117" s="178"/>
      <c r="AM117" s="179"/>
      <c r="AN117" s="221"/>
      <c r="AO117" s="204"/>
      <c r="AP117" s="221"/>
      <c r="AQ117" s="204"/>
      <c r="AR117" s="221"/>
      <c r="AS117" s="204"/>
      <c r="AT117" s="221"/>
      <c r="AU117" s="204"/>
      <c r="AV117" s="221"/>
      <c r="AW117" s="204"/>
      <c r="AX117" s="221"/>
      <c r="AY117" s="204"/>
      <c r="AZ117" s="221"/>
      <c r="BA117" s="204"/>
      <c r="BB117" s="221"/>
      <c r="BC117" s="204"/>
      <c r="BD117" s="204">
        <f t="shared" si="22"/>
        <v>0</v>
      </c>
      <c r="BE117" s="175" t="e">
        <f t="shared" si="23"/>
        <v>#DIV/0!</v>
      </c>
      <c r="BH117" s="169"/>
      <c r="BI117" s="169"/>
      <c r="BJ117" s="210"/>
      <c r="BK117" s="169"/>
      <c r="BL117" s="169"/>
    </row>
    <row r="118" spans="1:64" s="46" customFormat="1" ht="27.75" customHeight="1" x14ac:dyDescent="0.25">
      <c r="A118" s="664"/>
      <c r="B118" s="644"/>
      <c r="C118" s="831"/>
      <c r="D118" s="56" t="s">
        <v>80</v>
      </c>
      <c r="E118" s="57" t="s">
        <v>27</v>
      </c>
      <c r="F118" s="310">
        <f t="shared" si="31"/>
        <v>200</v>
      </c>
      <c r="G118" s="333">
        <v>200</v>
      </c>
      <c r="H118" s="333">
        <v>200</v>
      </c>
      <c r="I118" s="333">
        <v>200</v>
      </c>
      <c r="J118" s="348">
        <v>15</v>
      </c>
      <c r="K118" s="348">
        <v>17</v>
      </c>
      <c r="L118" s="348">
        <v>17</v>
      </c>
      <c r="M118" s="348">
        <v>17</v>
      </c>
      <c r="N118" s="348">
        <v>17</v>
      </c>
      <c r="O118" s="348">
        <v>17</v>
      </c>
      <c r="P118" s="348">
        <v>17</v>
      </c>
      <c r="Q118" s="348">
        <v>17</v>
      </c>
      <c r="R118" s="348">
        <v>17</v>
      </c>
      <c r="S118" s="348">
        <v>17</v>
      </c>
      <c r="T118" s="348">
        <v>17</v>
      </c>
      <c r="U118" s="348">
        <v>15</v>
      </c>
      <c r="V118" s="45"/>
      <c r="W118" s="45"/>
      <c r="X118" s="45"/>
      <c r="Y118" s="43"/>
      <c r="Z118" s="43"/>
      <c r="AC118" s="176"/>
      <c r="AD118" s="177"/>
      <c r="AE118" s="176"/>
      <c r="AF118" s="223"/>
      <c r="AG118" s="224"/>
      <c r="AH118" s="178"/>
      <c r="AI118" s="179"/>
      <c r="AJ118" s="178"/>
      <c r="AK118" s="179"/>
      <c r="AL118" s="178"/>
      <c r="AM118" s="179"/>
      <c r="AN118" s="221"/>
      <c r="AO118" s="204"/>
      <c r="AP118" s="221"/>
      <c r="AQ118" s="204"/>
      <c r="AR118" s="221"/>
      <c r="AS118" s="204"/>
      <c r="AT118" s="221"/>
      <c r="AU118" s="204"/>
      <c r="AV118" s="221"/>
      <c r="AW118" s="204"/>
      <c r="AX118" s="221"/>
      <c r="AY118" s="204"/>
      <c r="AZ118" s="221"/>
      <c r="BA118" s="204"/>
      <c r="BB118" s="221"/>
      <c r="BC118" s="204"/>
      <c r="BD118" s="204">
        <f t="shared" si="22"/>
        <v>0</v>
      </c>
      <c r="BE118" s="175" t="e">
        <f t="shared" si="23"/>
        <v>#DIV/0!</v>
      </c>
      <c r="BH118" s="169"/>
      <c r="BI118" s="169"/>
      <c r="BJ118" s="210"/>
      <c r="BK118" s="169"/>
      <c r="BL118" s="169"/>
    </row>
    <row r="119" spans="1:64" s="46" customFormat="1" ht="27.75" customHeight="1" x14ac:dyDescent="0.25">
      <c r="A119" s="664"/>
      <c r="B119" s="644"/>
      <c r="C119" s="831"/>
      <c r="D119" s="56" t="s">
        <v>81</v>
      </c>
      <c r="E119" s="57" t="s">
        <v>27</v>
      </c>
      <c r="F119" s="310">
        <f t="shared" si="31"/>
        <v>100</v>
      </c>
      <c r="G119" s="347">
        <v>100</v>
      </c>
      <c r="H119" s="347">
        <v>100</v>
      </c>
      <c r="I119" s="347">
        <v>100</v>
      </c>
      <c r="J119" s="348">
        <v>5</v>
      </c>
      <c r="K119" s="348">
        <v>9</v>
      </c>
      <c r="L119" s="348">
        <v>9</v>
      </c>
      <c r="M119" s="348">
        <v>9</v>
      </c>
      <c r="N119" s="348">
        <v>9</v>
      </c>
      <c r="O119" s="348">
        <v>9</v>
      </c>
      <c r="P119" s="348">
        <v>9</v>
      </c>
      <c r="Q119" s="348">
        <v>9</v>
      </c>
      <c r="R119" s="348">
        <v>9</v>
      </c>
      <c r="S119" s="348">
        <v>8</v>
      </c>
      <c r="T119" s="348">
        <v>8</v>
      </c>
      <c r="U119" s="348">
        <v>7</v>
      </c>
      <c r="V119" s="45"/>
      <c r="W119" s="45"/>
      <c r="X119" s="45"/>
      <c r="Y119" s="43"/>
      <c r="Z119" s="43"/>
      <c r="AC119" s="176"/>
      <c r="AD119" s="177"/>
      <c r="AE119" s="176"/>
      <c r="AF119" s="223"/>
      <c r="AG119" s="224"/>
      <c r="AH119" s="178"/>
      <c r="AI119" s="179"/>
      <c r="AJ119" s="178"/>
      <c r="AK119" s="179"/>
      <c r="AL119" s="178"/>
      <c r="AM119" s="179"/>
      <c r="AN119" s="221"/>
      <c r="AO119" s="204"/>
      <c r="AP119" s="221"/>
      <c r="AQ119" s="204"/>
      <c r="AR119" s="221"/>
      <c r="AS119" s="204"/>
      <c r="AT119" s="221"/>
      <c r="AU119" s="204"/>
      <c r="AV119" s="221"/>
      <c r="AW119" s="204"/>
      <c r="AX119" s="221"/>
      <c r="AY119" s="204"/>
      <c r="AZ119" s="221"/>
      <c r="BA119" s="204"/>
      <c r="BB119" s="221"/>
      <c r="BC119" s="204"/>
      <c r="BD119" s="204">
        <f t="shared" si="22"/>
        <v>0</v>
      </c>
      <c r="BE119" s="175" t="e">
        <f t="shared" si="23"/>
        <v>#DIV/0!</v>
      </c>
      <c r="BH119" s="169"/>
      <c r="BI119" s="169"/>
      <c r="BJ119" s="210"/>
      <c r="BK119" s="169"/>
      <c r="BL119" s="169"/>
    </row>
    <row r="120" spans="1:64" s="46" customFormat="1" ht="27.75" customHeight="1" x14ac:dyDescent="0.25">
      <c r="A120" s="664"/>
      <c r="B120" s="644"/>
      <c r="C120" s="831"/>
      <c r="D120" s="56" t="s">
        <v>438</v>
      </c>
      <c r="E120" s="57" t="s">
        <v>27</v>
      </c>
      <c r="F120" s="310">
        <f t="shared" si="31"/>
        <v>100</v>
      </c>
      <c r="G120" s="347">
        <v>100</v>
      </c>
      <c r="H120" s="347">
        <v>100</v>
      </c>
      <c r="I120" s="347">
        <v>100</v>
      </c>
      <c r="J120" s="348">
        <v>5</v>
      </c>
      <c r="K120" s="348">
        <v>9</v>
      </c>
      <c r="L120" s="348">
        <v>9</v>
      </c>
      <c r="M120" s="348">
        <v>9</v>
      </c>
      <c r="N120" s="348">
        <v>9</v>
      </c>
      <c r="O120" s="348">
        <v>9</v>
      </c>
      <c r="P120" s="348">
        <v>9</v>
      </c>
      <c r="Q120" s="348">
        <v>9</v>
      </c>
      <c r="R120" s="348">
        <v>9</v>
      </c>
      <c r="S120" s="348">
        <v>8</v>
      </c>
      <c r="T120" s="348">
        <v>8</v>
      </c>
      <c r="U120" s="348">
        <v>7</v>
      </c>
      <c r="V120" s="45"/>
      <c r="W120" s="45"/>
      <c r="X120" s="45"/>
      <c r="Y120" s="43"/>
      <c r="Z120" s="43"/>
      <c r="AC120" s="176"/>
      <c r="AD120" s="177"/>
      <c r="AE120" s="176"/>
      <c r="AF120" s="178"/>
      <c r="AG120" s="179"/>
      <c r="AH120" s="178"/>
      <c r="AI120" s="179"/>
      <c r="AJ120" s="178"/>
      <c r="AK120" s="179"/>
      <c r="AL120" s="178"/>
      <c r="AM120" s="179"/>
      <c r="AN120" s="221"/>
      <c r="AO120" s="204"/>
      <c r="AP120" s="221"/>
      <c r="AQ120" s="204"/>
      <c r="AR120" s="221"/>
      <c r="AS120" s="204"/>
      <c r="AT120" s="221"/>
      <c r="AU120" s="204"/>
      <c r="AV120" s="221"/>
      <c r="AW120" s="204"/>
      <c r="AX120" s="221"/>
      <c r="AY120" s="204"/>
      <c r="AZ120" s="221"/>
      <c r="BA120" s="204"/>
      <c r="BB120" s="221"/>
      <c r="BC120" s="204"/>
      <c r="BD120" s="204">
        <f t="shared" si="22"/>
        <v>0</v>
      </c>
      <c r="BE120" s="175" t="e">
        <f t="shared" si="23"/>
        <v>#DIV/0!</v>
      </c>
      <c r="BH120" s="169"/>
      <c r="BI120" s="169"/>
      <c r="BJ120" s="210"/>
      <c r="BK120" s="169"/>
      <c r="BL120" s="169"/>
    </row>
    <row r="121" spans="1:64" s="46" customFormat="1" ht="27.75" customHeight="1" x14ac:dyDescent="0.25">
      <c r="A121" s="664"/>
      <c r="B121" s="644"/>
      <c r="C121" s="831"/>
      <c r="D121" s="56" t="s">
        <v>82</v>
      </c>
      <c r="E121" s="57" t="s">
        <v>27</v>
      </c>
      <c r="F121" s="310">
        <f t="shared" si="31"/>
        <v>100</v>
      </c>
      <c r="G121" s="333">
        <v>100</v>
      </c>
      <c r="H121" s="333">
        <v>100</v>
      </c>
      <c r="I121" s="333">
        <v>100</v>
      </c>
      <c r="J121" s="348">
        <v>5</v>
      </c>
      <c r="K121" s="348">
        <v>9</v>
      </c>
      <c r="L121" s="348">
        <v>9</v>
      </c>
      <c r="M121" s="348">
        <v>9</v>
      </c>
      <c r="N121" s="348">
        <v>9</v>
      </c>
      <c r="O121" s="348">
        <v>9</v>
      </c>
      <c r="P121" s="348">
        <v>9</v>
      </c>
      <c r="Q121" s="348">
        <v>9</v>
      </c>
      <c r="R121" s="348">
        <v>9</v>
      </c>
      <c r="S121" s="348">
        <v>8</v>
      </c>
      <c r="T121" s="348">
        <v>8</v>
      </c>
      <c r="U121" s="348">
        <v>7</v>
      </c>
      <c r="V121" s="45"/>
      <c r="W121" s="45"/>
      <c r="X121" s="45"/>
      <c r="Y121" s="43"/>
      <c r="Z121" s="43"/>
      <c r="AC121" s="176"/>
      <c r="AD121" s="177"/>
      <c r="AE121" s="176"/>
      <c r="AF121" s="178"/>
      <c r="AG121" s="179"/>
      <c r="AH121" s="178"/>
      <c r="AI121" s="179"/>
      <c r="AJ121" s="178"/>
      <c r="AK121" s="179"/>
      <c r="AL121" s="178"/>
      <c r="AM121" s="179"/>
      <c r="AN121" s="221"/>
      <c r="AO121" s="204"/>
      <c r="AP121" s="221"/>
      <c r="AQ121" s="204"/>
      <c r="AR121" s="221"/>
      <c r="AS121" s="204"/>
      <c r="AT121" s="221"/>
      <c r="AU121" s="204"/>
      <c r="AV121" s="221"/>
      <c r="AW121" s="204"/>
      <c r="AX121" s="221"/>
      <c r="AY121" s="204"/>
      <c r="AZ121" s="221"/>
      <c r="BA121" s="204"/>
      <c r="BB121" s="221"/>
      <c r="BC121" s="204"/>
      <c r="BD121" s="204">
        <f t="shared" si="22"/>
        <v>0</v>
      </c>
      <c r="BE121" s="175" t="e">
        <f t="shared" si="23"/>
        <v>#DIV/0!</v>
      </c>
      <c r="BH121" s="169"/>
      <c r="BI121" s="169"/>
      <c r="BJ121" s="210"/>
      <c r="BK121" s="169"/>
      <c r="BL121" s="169"/>
    </row>
    <row r="122" spans="1:64" s="46" customFormat="1" ht="27.75" customHeight="1" x14ac:dyDescent="0.25">
      <c r="A122" s="664"/>
      <c r="B122" s="644"/>
      <c r="C122" s="831"/>
      <c r="D122" s="56" t="s">
        <v>558</v>
      </c>
      <c r="E122" s="57" t="s">
        <v>27</v>
      </c>
      <c r="F122" s="310">
        <f t="shared" si="31"/>
        <v>20</v>
      </c>
      <c r="G122" s="333">
        <v>20</v>
      </c>
      <c r="H122" s="333">
        <v>20</v>
      </c>
      <c r="I122" s="333">
        <v>20</v>
      </c>
      <c r="J122" s="348">
        <v>0</v>
      </c>
      <c r="K122" s="348">
        <v>2</v>
      </c>
      <c r="L122" s="348">
        <v>2</v>
      </c>
      <c r="M122" s="348">
        <v>2</v>
      </c>
      <c r="N122" s="348">
        <v>2</v>
      </c>
      <c r="O122" s="348">
        <v>1</v>
      </c>
      <c r="P122" s="348">
        <v>1</v>
      </c>
      <c r="Q122" s="348">
        <v>2</v>
      </c>
      <c r="R122" s="348">
        <v>2</v>
      </c>
      <c r="S122" s="348">
        <v>2</v>
      </c>
      <c r="T122" s="348">
        <v>2</v>
      </c>
      <c r="U122" s="348">
        <v>2</v>
      </c>
      <c r="V122" s="45"/>
      <c r="W122" s="45"/>
      <c r="X122" s="45"/>
      <c r="Y122" s="43"/>
      <c r="Z122" s="43"/>
      <c r="AC122" s="176"/>
      <c r="AD122" s="177"/>
      <c r="AE122" s="176"/>
      <c r="AF122" s="178"/>
      <c r="AG122" s="179"/>
      <c r="AH122" s="178"/>
      <c r="AI122" s="179"/>
      <c r="AJ122" s="178"/>
      <c r="AK122" s="179"/>
      <c r="AL122" s="178"/>
      <c r="AM122" s="179"/>
      <c r="AN122" s="221"/>
      <c r="AO122" s="204"/>
      <c r="AP122" s="221"/>
      <c r="AQ122" s="204"/>
      <c r="AR122" s="221"/>
      <c r="AS122" s="204"/>
      <c r="AT122" s="221"/>
      <c r="AU122" s="204"/>
      <c r="AV122" s="221"/>
      <c r="AW122" s="204"/>
      <c r="AX122" s="221"/>
      <c r="AY122" s="204"/>
      <c r="AZ122" s="221"/>
      <c r="BA122" s="204"/>
      <c r="BB122" s="221"/>
      <c r="BC122" s="204"/>
      <c r="BD122" s="204">
        <f t="shared" si="22"/>
        <v>0</v>
      </c>
      <c r="BE122" s="175" t="e">
        <f t="shared" si="23"/>
        <v>#DIV/0!</v>
      </c>
      <c r="BH122" s="169"/>
      <c r="BI122" s="169"/>
      <c r="BJ122" s="210"/>
      <c r="BK122" s="169"/>
      <c r="BL122" s="169"/>
    </row>
    <row r="123" spans="1:64" s="46" customFormat="1" ht="48.75" customHeight="1" x14ac:dyDescent="0.25">
      <c r="A123" s="664"/>
      <c r="B123" s="644" t="s">
        <v>465</v>
      </c>
      <c r="C123" s="831" t="s">
        <v>83</v>
      </c>
      <c r="D123" s="306" t="s">
        <v>439</v>
      </c>
      <c r="E123" s="306"/>
      <c r="F123" s="347">
        <f>+F124</f>
        <v>6618</v>
      </c>
      <c r="G123" s="347">
        <f t="shared" ref="G123:U123" si="32">+G124</f>
        <v>6618</v>
      </c>
      <c r="H123" s="347">
        <f t="shared" si="32"/>
        <v>8810</v>
      </c>
      <c r="I123" s="347">
        <f t="shared" si="32"/>
        <v>8810</v>
      </c>
      <c r="J123" s="347">
        <f t="shared" si="32"/>
        <v>552</v>
      </c>
      <c r="K123" s="347">
        <f t="shared" si="32"/>
        <v>552</v>
      </c>
      <c r="L123" s="347">
        <f t="shared" si="32"/>
        <v>552</v>
      </c>
      <c r="M123" s="347">
        <f t="shared" si="32"/>
        <v>552</v>
      </c>
      <c r="N123" s="347">
        <f t="shared" si="32"/>
        <v>552</v>
      </c>
      <c r="O123" s="347">
        <f t="shared" si="32"/>
        <v>552</v>
      </c>
      <c r="P123" s="347">
        <f t="shared" si="32"/>
        <v>551</v>
      </c>
      <c r="Q123" s="347">
        <f t="shared" si="32"/>
        <v>551</v>
      </c>
      <c r="R123" s="347">
        <f t="shared" si="32"/>
        <v>551</v>
      </c>
      <c r="S123" s="347">
        <f t="shared" si="32"/>
        <v>551</v>
      </c>
      <c r="T123" s="347">
        <f t="shared" si="32"/>
        <v>551</v>
      </c>
      <c r="U123" s="347">
        <f t="shared" si="32"/>
        <v>551</v>
      </c>
      <c r="V123" s="45"/>
      <c r="W123" s="45"/>
      <c r="X123" s="45"/>
      <c r="Y123" s="43"/>
      <c r="Z123" s="43"/>
      <c r="AC123" s="176">
        <f>+AE123+AF123+AH123+AJ123+AL123+AN123+AP123+AR123+AT123+AV123+AX123+AZ123+BB123</f>
        <v>1228423</v>
      </c>
      <c r="AD123" s="177">
        <f>+AG123+AI123+AK123+AM123+AO123+AQ123+AS123+AU123+AW123+AY123+BA123+BC123</f>
        <v>0</v>
      </c>
      <c r="AE123" s="176">
        <v>1228423</v>
      </c>
      <c r="AF123" s="178"/>
      <c r="AG123" s="179"/>
      <c r="AH123" s="178"/>
      <c r="AI123" s="179"/>
      <c r="AJ123" s="178"/>
      <c r="AK123" s="179"/>
      <c r="AL123" s="178"/>
      <c r="AM123" s="179"/>
      <c r="AN123" s="221"/>
      <c r="AO123" s="204"/>
      <c r="AP123" s="221"/>
      <c r="AQ123" s="204"/>
      <c r="AR123" s="221"/>
      <c r="AS123" s="204"/>
      <c r="AT123" s="221"/>
      <c r="AU123" s="204"/>
      <c r="AV123" s="221"/>
      <c r="AW123" s="204"/>
      <c r="AX123" s="221"/>
      <c r="AY123" s="204"/>
      <c r="AZ123" s="221"/>
      <c r="BA123" s="204"/>
      <c r="BB123" s="221"/>
      <c r="BC123" s="204"/>
      <c r="BD123" s="204">
        <f t="shared" si="22"/>
        <v>0</v>
      </c>
      <c r="BE123" s="175">
        <f t="shared" si="23"/>
        <v>0</v>
      </c>
      <c r="BH123" s="181">
        <f>+BK123-AC123</f>
        <v>-1228423</v>
      </c>
      <c r="BI123" s="181">
        <f>+BL123-AD123</f>
        <v>0</v>
      </c>
      <c r="BJ123" s="208"/>
      <c r="BK123" s="181"/>
      <c r="BL123" s="181"/>
    </row>
    <row r="124" spans="1:64" s="46" customFormat="1" ht="36.75" customHeight="1" x14ac:dyDescent="0.25">
      <c r="A124" s="664"/>
      <c r="B124" s="644"/>
      <c r="C124" s="831"/>
      <c r="D124" s="56" t="s">
        <v>84</v>
      </c>
      <c r="E124" s="57" t="s">
        <v>85</v>
      </c>
      <c r="F124" s="310">
        <f t="shared" ref="F124" si="33">SUM(J124:U124)</f>
        <v>6618</v>
      </c>
      <c r="G124" s="347">
        <v>6618</v>
      </c>
      <c r="H124" s="347">
        <v>8810</v>
      </c>
      <c r="I124" s="347">
        <v>8810</v>
      </c>
      <c r="J124" s="348">
        <v>552</v>
      </c>
      <c r="K124" s="348">
        <v>552</v>
      </c>
      <c r="L124" s="348">
        <v>552</v>
      </c>
      <c r="M124" s="348">
        <v>552</v>
      </c>
      <c r="N124" s="348">
        <v>552</v>
      </c>
      <c r="O124" s="348">
        <v>552</v>
      </c>
      <c r="P124" s="348">
        <v>551</v>
      </c>
      <c r="Q124" s="348">
        <v>551</v>
      </c>
      <c r="R124" s="348">
        <v>551</v>
      </c>
      <c r="S124" s="348">
        <v>551</v>
      </c>
      <c r="T124" s="348">
        <v>551</v>
      </c>
      <c r="U124" s="348">
        <v>551</v>
      </c>
      <c r="V124" s="45"/>
      <c r="W124" s="45"/>
      <c r="X124" s="45"/>
      <c r="Y124" s="43"/>
      <c r="Z124" s="43"/>
      <c r="AC124" s="176"/>
      <c r="AD124" s="177"/>
      <c r="AE124" s="176"/>
      <c r="AF124" s="178"/>
      <c r="AG124" s="179"/>
      <c r="AH124" s="178"/>
      <c r="AI124" s="179"/>
      <c r="AJ124" s="178"/>
      <c r="AK124" s="179"/>
      <c r="AL124" s="178"/>
      <c r="AM124" s="179"/>
      <c r="AN124" s="221"/>
      <c r="AO124" s="204"/>
      <c r="AP124" s="221"/>
      <c r="AQ124" s="204"/>
      <c r="AR124" s="221"/>
      <c r="AS124" s="204"/>
      <c r="AT124" s="221"/>
      <c r="AU124" s="204"/>
      <c r="AV124" s="221"/>
      <c r="AW124" s="204"/>
      <c r="AX124" s="221"/>
      <c r="AY124" s="204"/>
      <c r="AZ124" s="221"/>
      <c r="BA124" s="204"/>
      <c r="BB124" s="221"/>
      <c r="BC124" s="204"/>
      <c r="BD124" s="204">
        <f t="shared" si="22"/>
        <v>0</v>
      </c>
      <c r="BE124" s="175" t="e">
        <f t="shared" si="23"/>
        <v>#DIV/0!</v>
      </c>
      <c r="BF124" s="222"/>
      <c r="BH124" s="169"/>
      <c r="BI124" s="169"/>
      <c r="BJ124" s="210"/>
      <c r="BK124" s="169"/>
      <c r="BL124" s="169"/>
    </row>
    <row r="125" spans="1:64" s="46" customFormat="1" ht="53.25" customHeight="1" x14ac:dyDescent="0.25">
      <c r="A125" s="664"/>
      <c r="B125" s="649" t="s">
        <v>673</v>
      </c>
      <c r="C125" s="831" t="s">
        <v>674</v>
      </c>
      <c r="D125" s="306" t="s">
        <v>439</v>
      </c>
      <c r="E125" s="306"/>
      <c r="F125" s="333">
        <f>+F126</f>
        <v>720</v>
      </c>
      <c r="G125" s="333">
        <f t="shared" ref="G125:U125" si="34">+G126</f>
        <v>720</v>
      </c>
      <c r="H125" s="333">
        <f t="shared" si="34"/>
        <v>720</v>
      </c>
      <c r="I125" s="333">
        <f t="shared" si="34"/>
        <v>720</v>
      </c>
      <c r="J125" s="333">
        <f t="shared" si="34"/>
        <v>60</v>
      </c>
      <c r="K125" s="333">
        <f t="shared" si="34"/>
        <v>60</v>
      </c>
      <c r="L125" s="333">
        <f t="shared" si="34"/>
        <v>60</v>
      </c>
      <c r="M125" s="333">
        <f t="shared" si="34"/>
        <v>60</v>
      </c>
      <c r="N125" s="333">
        <f t="shared" si="34"/>
        <v>60</v>
      </c>
      <c r="O125" s="333">
        <f t="shared" si="34"/>
        <v>60</v>
      </c>
      <c r="P125" s="333">
        <f t="shared" si="34"/>
        <v>60</v>
      </c>
      <c r="Q125" s="333">
        <f t="shared" si="34"/>
        <v>60</v>
      </c>
      <c r="R125" s="333">
        <f t="shared" si="34"/>
        <v>60</v>
      </c>
      <c r="S125" s="333">
        <f t="shared" si="34"/>
        <v>60</v>
      </c>
      <c r="T125" s="333">
        <f t="shared" si="34"/>
        <v>60</v>
      </c>
      <c r="U125" s="333">
        <f t="shared" si="34"/>
        <v>60</v>
      </c>
      <c r="V125" s="45"/>
      <c r="W125" s="45"/>
      <c r="X125" s="45"/>
      <c r="Y125" s="43"/>
      <c r="Z125" s="43"/>
      <c r="AC125" s="176">
        <f>+AE125+AF125+AH125+AJ125+AL125+AN125+AP125+AR125+AT125+AV125+AX125+AZ125+BB125</f>
        <v>35000</v>
      </c>
      <c r="AD125" s="177">
        <f>+AG125+AI125+AK125+AM125+AO125+AQ125+AS125+AU125+AW125+AY125+BA125+BC125</f>
        <v>0</v>
      </c>
      <c r="AE125" s="176">
        <v>35000</v>
      </c>
      <c r="AF125" s="223"/>
      <c r="AG125" s="224"/>
      <c r="AH125" s="178"/>
      <c r="AI125" s="179"/>
      <c r="AJ125" s="178"/>
      <c r="AK125" s="179"/>
      <c r="AL125" s="178"/>
      <c r="AM125" s="179"/>
      <c r="AN125" s="221"/>
      <c r="AO125" s="204"/>
      <c r="AP125" s="221"/>
      <c r="AQ125" s="204"/>
      <c r="AR125" s="221"/>
      <c r="AS125" s="204"/>
      <c r="AT125" s="221"/>
      <c r="AU125" s="204"/>
      <c r="AV125" s="221"/>
      <c r="AW125" s="204"/>
      <c r="AX125" s="221"/>
      <c r="AY125" s="204"/>
      <c r="AZ125" s="221"/>
      <c r="BA125" s="204"/>
      <c r="BB125" s="221"/>
      <c r="BC125" s="204"/>
      <c r="BD125" s="204">
        <f t="shared" si="22"/>
        <v>0</v>
      </c>
      <c r="BE125" s="175">
        <f t="shared" si="23"/>
        <v>0</v>
      </c>
      <c r="BH125" s="181">
        <f>+BK125-AC125</f>
        <v>-35000</v>
      </c>
      <c r="BI125" s="181">
        <f>+BL125-AD125</f>
        <v>0</v>
      </c>
      <c r="BJ125" s="208"/>
      <c r="BK125" s="181"/>
      <c r="BL125" s="181"/>
    </row>
    <row r="126" spans="1:64" s="46" customFormat="1" ht="38.25" customHeight="1" x14ac:dyDescent="0.25">
      <c r="A126" s="664"/>
      <c r="B126" s="650"/>
      <c r="C126" s="831"/>
      <c r="D126" s="56" t="s">
        <v>445</v>
      </c>
      <c r="E126" s="57" t="s">
        <v>86</v>
      </c>
      <c r="F126" s="310">
        <f t="shared" ref="F126" si="35">SUM(J126:U126)</f>
        <v>720</v>
      </c>
      <c r="G126" s="333">
        <v>720</v>
      </c>
      <c r="H126" s="333">
        <v>720</v>
      </c>
      <c r="I126" s="333">
        <v>720</v>
      </c>
      <c r="J126" s="348">
        <v>60</v>
      </c>
      <c r="K126" s="348">
        <v>60</v>
      </c>
      <c r="L126" s="348">
        <v>60</v>
      </c>
      <c r="M126" s="348">
        <v>60</v>
      </c>
      <c r="N126" s="348">
        <v>60</v>
      </c>
      <c r="O126" s="348">
        <v>60</v>
      </c>
      <c r="P126" s="348">
        <v>60</v>
      </c>
      <c r="Q126" s="348">
        <v>60</v>
      </c>
      <c r="R126" s="348">
        <v>60</v>
      </c>
      <c r="S126" s="348">
        <v>60</v>
      </c>
      <c r="T126" s="348">
        <v>60</v>
      </c>
      <c r="U126" s="348">
        <v>60</v>
      </c>
      <c r="V126" s="45"/>
      <c r="W126" s="45"/>
      <c r="X126" s="45"/>
      <c r="Y126" s="43"/>
      <c r="Z126" s="43"/>
      <c r="AC126" s="176"/>
      <c r="AD126" s="177"/>
      <c r="AE126" s="176"/>
      <c r="AF126" s="178"/>
      <c r="AG126" s="179"/>
      <c r="AH126" s="178"/>
      <c r="AI126" s="179"/>
      <c r="AJ126" s="178"/>
      <c r="AK126" s="179"/>
      <c r="AL126" s="178"/>
      <c r="AM126" s="179"/>
      <c r="AN126" s="221"/>
      <c r="AO126" s="204"/>
      <c r="AP126" s="221"/>
      <c r="AQ126" s="204"/>
      <c r="AR126" s="221"/>
      <c r="AS126" s="204"/>
      <c r="AT126" s="221"/>
      <c r="AU126" s="204"/>
      <c r="AV126" s="221"/>
      <c r="AW126" s="204"/>
      <c r="AX126" s="221"/>
      <c r="AY126" s="204"/>
      <c r="AZ126" s="221"/>
      <c r="BA126" s="204"/>
      <c r="BB126" s="221"/>
      <c r="BC126" s="204"/>
      <c r="BD126" s="204">
        <f t="shared" si="22"/>
        <v>0</v>
      </c>
      <c r="BE126" s="175" t="e">
        <f t="shared" si="23"/>
        <v>#DIV/0!</v>
      </c>
      <c r="BH126" s="169"/>
      <c r="BI126" s="169"/>
      <c r="BJ126" s="210"/>
      <c r="BK126" s="169"/>
      <c r="BL126" s="169"/>
    </row>
    <row r="127" spans="1:64" s="46" customFormat="1" ht="50.25" customHeight="1" x14ac:dyDescent="0.25">
      <c r="A127" s="664"/>
      <c r="B127" s="644" t="s">
        <v>466</v>
      </c>
      <c r="C127" s="831" t="s">
        <v>87</v>
      </c>
      <c r="D127" s="306" t="s">
        <v>439</v>
      </c>
      <c r="E127" s="306"/>
      <c r="F127" s="347">
        <f>+F128</f>
        <v>7338</v>
      </c>
      <c r="G127" s="347">
        <f t="shared" ref="G127:U127" si="36">+G128</f>
        <v>7338</v>
      </c>
      <c r="H127" s="347">
        <f t="shared" si="36"/>
        <v>13672</v>
      </c>
      <c r="I127" s="347">
        <f t="shared" si="36"/>
        <v>13672</v>
      </c>
      <c r="J127" s="347">
        <f t="shared" si="36"/>
        <v>612</v>
      </c>
      <c r="K127" s="347">
        <f t="shared" si="36"/>
        <v>612</v>
      </c>
      <c r="L127" s="347">
        <f t="shared" si="36"/>
        <v>612</v>
      </c>
      <c r="M127" s="347">
        <f t="shared" si="36"/>
        <v>612</v>
      </c>
      <c r="N127" s="347">
        <f t="shared" si="36"/>
        <v>612</v>
      </c>
      <c r="O127" s="347">
        <f t="shared" si="36"/>
        <v>612</v>
      </c>
      <c r="P127" s="347">
        <f t="shared" si="36"/>
        <v>611</v>
      </c>
      <c r="Q127" s="347">
        <f t="shared" si="36"/>
        <v>611</v>
      </c>
      <c r="R127" s="347">
        <f t="shared" si="36"/>
        <v>611</v>
      </c>
      <c r="S127" s="347">
        <f t="shared" si="36"/>
        <v>611</v>
      </c>
      <c r="T127" s="347">
        <f t="shared" si="36"/>
        <v>611</v>
      </c>
      <c r="U127" s="347">
        <f t="shared" si="36"/>
        <v>611</v>
      </c>
      <c r="V127" s="45"/>
      <c r="W127" s="45"/>
      <c r="X127" s="45"/>
      <c r="Y127" s="43" t="s">
        <v>454</v>
      </c>
      <c r="Z127" s="43"/>
      <c r="AC127" s="176">
        <f>+AE127+AF127+AH127+AJ127+AL127+AN127+AP127+AR127+AT127+AV127+AX127+AZ127+BB127</f>
        <v>0</v>
      </c>
      <c r="AD127" s="177">
        <f>+AG127+AI127+AK127+AM127+AO127+AQ127+AS127+AU127+AW127+AY127+BA127+BC127</f>
        <v>0</v>
      </c>
      <c r="AE127" s="176">
        <v>0</v>
      </c>
      <c r="AF127" s="178"/>
      <c r="AG127" s="179"/>
      <c r="AH127" s="178"/>
      <c r="AI127" s="179"/>
      <c r="AJ127" s="178"/>
      <c r="AK127" s="179"/>
      <c r="AL127" s="178"/>
      <c r="AM127" s="179"/>
      <c r="AN127" s="221"/>
      <c r="AO127" s="204"/>
      <c r="AP127" s="221"/>
      <c r="AQ127" s="204"/>
      <c r="AR127" s="221"/>
      <c r="AS127" s="204"/>
      <c r="AT127" s="221"/>
      <c r="AU127" s="204"/>
      <c r="AV127" s="221"/>
      <c r="AW127" s="204"/>
      <c r="AX127" s="221"/>
      <c r="AY127" s="204"/>
      <c r="AZ127" s="221"/>
      <c r="BA127" s="204"/>
      <c r="BB127" s="221"/>
      <c r="BC127" s="204"/>
      <c r="BD127" s="204">
        <f t="shared" si="22"/>
        <v>0</v>
      </c>
      <c r="BE127" s="175" t="e">
        <f t="shared" si="23"/>
        <v>#DIV/0!</v>
      </c>
      <c r="BH127" s="181">
        <f>+BK127-AC127</f>
        <v>0</v>
      </c>
      <c r="BI127" s="181">
        <f>+BL127-AD127</f>
        <v>0</v>
      </c>
      <c r="BJ127" s="208"/>
      <c r="BK127" s="181"/>
      <c r="BL127" s="181"/>
    </row>
    <row r="128" spans="1:64" s="46" customFormat="1" ht="40.5" customHeight="1" x14ac:dyDescent="0.25">
      <c r="A128" s="664"/>
      <c r="B128" s="644"/>
      <c r="C128" s="831"/>
      <c r="D128" s="56" t="s">
        <v>88</v>
      </c>
      <c r="E128" s="57" t="s">
        <v>664</v>
      </c>
      <c r="F128" s="310">
        <f t="shared" ref="F128" si="37">SUM(J128:U128)</f>
        <v>7338</v>
      </c>
      <c r="G128" s="347">
        <v>7338</v>
      </c>
      <c r="H128" s="347">
        <v>13672</v>
      </c>
      <c r="I128" s="347">
        <v>13672</v>
      </c>
      <c r="J128" s="348">
        <v>612</v>
      </c>
      <c r="K128" s="348">
        <v>612</v>
      </c>
      <c r="L128" s="348">
        <v>612</v>
      </c>
      <c r="M128" s="348">
        <v>612</v>
      </c>
      <c r="N128" s="348">
        <v>612</v>
      </c>
      <c r="O128" s="348">
        <v>612</v>
      </c>
      <c r="P128" s="348">
        <v>611</v>
      </c>
      <c r="Q128" s="348">
        <v>611</v>
      </c>
      <c r="R128" s="348">
        <v>611</v>
      </c>
      <c r="S128" s="348">
        <v>611</v>
      </c>
      <c r="T128" s="348">
        <v>611</v>
      </c>
      <c r="U128" s="348">
        <v>611</v>
      </c>
      <c r="V128" s="45"/>
      <c r="W128" s="45"/>
      <c r="X128" s="45"/>
      <c r="Y128" s="5" t="s">
        <v>447</v>
      </c>
      <c r="Z128" s="43"/>
      <c r="AC128" s="176"/>
      <c r="AD128" s="177"/>
      <c r="AE128" s="176"/>
      <c r="AF128" s="178"/>
      <c r="AG128" s="179"/>
      <c r="AH128" s="178"/>
      <c r="AI128" s="179"/>
      <c r="AJ128" s="178"/>
      <c r="AK128" s="179"/>
      <c r="AL128" s="178"/>
      <c r="AM128" s="179"/>
      <c r="AN128" s="221"/>
      <c r="AO128" s="204"/>
      <c r="AP128" s="221"/>
      <c r="AQ128" s="204"/>
      <c r="AR128" s="221"/>
      <c r="AS128" s="204"/>
      <c r="AT128" s="221"/>
      <c r="AU128" s="204"/>
      <c r="AV128" s="221"/>
      <c r="AW128" s="204"/>
      <c r="AX128" s="221"/>
      <c r="AY128" s="204"/>
      <c r="AZ128" s="221"/>
      <c r="BA128" s="204"/>
      <c r="BB128" s="221"/>
      <c r="BC128" s="204"/>
      <c r="BD128" s="204">
        <f t="shared" si="22"/>
        <v>0</v>
      </c>
      <c r="BE128" s="175" t="e">
        <f t="shared" si="23"/>
        <v>#DIV/0!</v>
      </c>
      <c r="BH128" s="169"/>
      <c r="BI128" s="169"/>
      <c r="BJ128" s="210"/>
      <c r="BK128" s="169"/>
      <c r="BL128" s="169"/>
    </row>
    <row r="129" spans="1:65" s="46" customFormat="1" ht="57" customHeight="1" x14ac:dyDescent="0.25">
      <c r="A129" s="664"/>
      <c r="B129" s="649" t="s">
        <v>675</v>
      </c>
      <c r="C129" s="832" t="s">
        <v>677</v>
      </c>
      <c r="D129" s="306" t="s">
        <v>439</v>
      </c>
      <c r="E129" s="306"/>
      <c r="F129" s="347">
        <f>SUM(F130:F132)</f>
        <v>2600</v>
      </c>
      <c r="G129" s="347">
        <f t="shared" ref="G129:U129" si="38">SUM(G130:G132)</f>
        <v>2600</v>
      </c>
      <c r="H129" s="347">
        <f t="shared" si="38"/>
        <v>2600</v>
      </c>
      <c r="I129" s="347">
        <f t="shared" si="38"/>
        <v>2600</v>
      </c>
      <c r="J129" s="347">
        <f t="shared" si="38"/>
        <v>217</v>
      </c>
      <c r="K129" s="347">
        <f t="shared" si="38"/>
        <v>217</v>
      </c>
      <c r="L129" s="347">
        <f t="shared" si="38"/>
        <v>217</v>
      </c>
      <c r="M129" s="347">
        <f t="shared" si="38"/>
        <v>217</v>
      </c>
      <c r="N129" s="347">
        <f t="shared" si="38"/>
        <v>217</v>
      </c>
      <c r="O129" s="347">
        <f t="shared" si="38"/>
        <v>217</v>
      </c>
      <c r="P129" s="347">
        <f t="shared" si="38"/>
        <v>217</v>
      </c>
      <c r="Q129" s="347">
        <f t="shared" si="38"/>
        <v>217</v>
      </c>
      <c r="R129" s="347">
        <f t="shared" si="38"/>
        <v>216</v>
      </c>
      <c r="S129" s="347">
        <f t="shared" si="38"/>
        <v>216</v>
      </c>
      <c r="T129" s="347">
        <f t="shared" si="38"/>
        <v>216</v>
      </c>
      <c r="U129" s="347">
        <f t="shared" si="38"/>
        <v>216</v>
      </c>
      <c r="V129" s="45"/>
      <c r="W129" s="45"/>
      <c r="X129" s="44">
        <v>3000879</v>
      </c>
      <c r="Y129" s="5" t="s">
        <v>448</v>
      </c>
      <c r="Z129" s="43"/>
      <c r="AC129" s="176">
        <f>+AE129+AF129+AH129+AJ129+AL129+AN129+AP129+AR129+AT129+AV129+AX129+AZ129+BB129</f>
        <v>0</v>
      </c>
      <c r="AD129" s="177">
        <f>+AG129+AI129+AK129+AM129+AO129+AQ129+AS129+AU129+AW129+AY129+BA129+BC129</f>
        <v>0</v>
      </c>
      <c r="AE129" s="176">
        <v>0</v>
      </c>
      <c r="AF129" s="178"/>
      <c r="AG129" s="179"/>
      <c r="AH129" s="178"/>
      <c r="AI129" s="179"/>
      <c r="AJ129" s="178"/>
      <c r="AK129" s="179"/>
      <c r="AL129" s="178"/>
      <c r="AM129" s="179"/>
      <c r="AN129" s="221"/>
      <c r="AO129" s="204"/>
      <c r="AP129" s="221"/>
      <c r="AQ129" s="204"/>
      <c r="AR129" s="221"/>
      <c r="AS129" s="204"/>
      <c r="AT129" s="221"/>
      <c r="AU129" s="204"/>
      <c r="AV129" s="221"/>
      <c r="AW129" s="204"/>
      <c r="AX129" s="221"/>
      <c r="AY129" s="204"/>
      <c r="AZ129" s="221"/>
      <c r="BA129" s="204"/>
      <c r="BB129" s="221"/>
      <c r="BC129" s="204"/>
      <c r="BD129" s="204">
        <f t="shared" si="22"/>
        <v>0</v>
      </c>
      <c r="BE129" s="175" t="e">
        <f t="shared" si="23"/>
        <v>#DIV/0!</v>
      </c>
      <c r="BH129" s="181">
        <f>+BK129-AC129</f>
        <v>0</v>
      </c>
      <c r="BI129" s="181">
        <f>+BL129-AD129</f>
        <v>0</v>
      </c>
      <c r="BJ129" s="208"/>
      <c r="BK129" s="181"/>
      <c r="BL129" s="181"/>
    </row>
    <row r="130" spans="1:65" s="46" customFormat="1" ht="30" customHeight="1" x14ac:dyDescent="0.25">
      <c r="A130" s="664"/>
      <c r="B130" s="650"/>
      <c r="C130" s="833"/>
      <c r="D130" s="56" t="s">
        <v>89</v>
      </c>
      <c r="E130" s="51" t="s">
        <v>90</v>
      </c>
      <c r="F130" s="310">
        <f t="shared" ref="F130:F132" si="39">SUM(J130:U130)</f>
        <v>200</v>
      </c>
      <c r="G130" s="347">
        <v>200</v>
      </c>
      <c r="H130" s="347">
        <v>200</v>
      </c>
      <c r="I130" s="347">
        <v>200</v>
      </c>
      <c r="J130" s="348">
        <v>17</v>
      </c>
      <c r="K130" s="348">
        <v>17</v>
      </c>
      <c r="L130" s="348">
        <v>17</v>
      </c>
      <c r="M130" s="348">
        <v>17</v>
      </c>
      <c r="N130" s="348">
        <v>17</v>
      </c>
      <c r="O130" s="348">
        <v>17</v>
      </c>
      <c r="P130" s="348">
        <v>17</v>
      </c>
      <c r="Q130" s="348">
        <v>17</v>
      </c>
      <c r="R130" s="348">
        <v>16</v>
      </c>
      <c r="S130" s="348">
        <v>16</v>
      </c>
      <c r="T130" s="348">
        <v>16</v>
      </c>
      <c r="U130" s="348">
        <v>16</v>
      </c>
      <c r="V130" s="45"/>
      <c r="W130" s="45"/>
      <c r="X130" s="44">
        <v>3033172</v>
      </c>
      <c r="Y130" s="5" t="s">
        <v>449</v>
      </c>
      <c r="Z130" s="43"/>
      <c r="AC130" s="176"/>
      <c r="AD130" s="177"/>
      <c r="AE130" s="176"/>
      <c r="AF130" s="178"/>
      <c r="AG130" s="179"/>
      <c r="AH130" s="178"/>
      <c r="AI130" s="179"/>
      <c r="AJ130" s="178"/>
      <c r="AK130" s="179"/>
      <c r="AL130" s="178"/>
      <c r="AM130" s="179"/>
      <c r="AN130" s="221"/>
      <c r="AO130" s="204"/>
      <c r="AP130" s="178"/>
      <c r="AQ130" s="204"/>
      <c r="AR130" s="221"/>
      <c r="AS130" s="204"/>
      <c r="AT130" s="221"/>
      <c r="AU130" s="204"/>
      <c r="AV130" s="221"/>
      <c r="AW130" s="204"/>
      <c r="AX130" s="221"/>
      <c r="AY130" s="204"/>
      <c r="AZ130" s="221"/>
      <c r="BA130" s="204"/>
      <c r="BB130" s="221"/>
      <c r="BC130" s="204"/>
      <c r="BD130" s="204">
        <f t="shared" si="22"/>
        <v>0</v>
      </c>
      <c r="BE130" s="175" t="e">
        <f t="shared" si="23"/>
        <v>#DIV/0!</v>
      </c>
      <c r="BH130" s="169"/>
      <c r="BI130" s="169"/>
      <c r="BJ130" s="210"/>
      <c r="BK130" s="169"/>
      <c r="BL130" s="169"/>
    </row>
    <row r="131" spans="1:65" s="46" customFormat="1" ht="30" customHeight="1" x14ac:dyDescent="0.25">
      <c r="A131" s="664"/>
      <c r="B131" s="650"/>
      <c r="C131" s="833"/>
      <c r="D131" s="56" t="s">
        <v>91</v>
      </c>
      <c r="E131" s="57" t="s">
        <v>90</v>
      </c>
      <c r="F131" s="310">
        <f t="shared" si="39"/>
        <v>900</v>
      </c>
      <c r="G131" s="333">
        <v>900</v>
      </c>
      <c r="H131" s="333">
        <v>900</v>
      </c>
      <c r="I131" s="333">
        <v>900</v>
      </c>
      <c r="J131" s="335">
        <v>75</v>
      </c>
      <c r="K131" s="336">
        <v>75</v>
      </c>
      <c r="L131" s="336">
        <v>75</v>
      </c>
      <c r="M131" s="336">
        <v>75</v>
      </c>
      <c r="N131" s="336">
        <v>75</v>
      </c>
      <c r="O131" s="336">
        <v>75</v>
      </c>
      <c r="P131" s="336">
        <v>75</v>
      </c>
      <c r="Q131" s="336">
        <v>75</v>
      </c>
      <c r="R131" s="336">
        <v>75</v>
      </c>
      <c r="S131" s="336">
        <v>75</v>
      </c>
      <c r="T131" s="336">
        <v>75</v>
      </c>
      <c r="U131" s="336">
        <v>75</v>
      </c>
      <c r="V131" s="45"/>
      <c r="W131" s="45"/>
      <c r="X131" s="44">
        <v>3033291</v>
      </c>
      <c r="Y131" s="5" t="s">
        <v>450</v>
      </c>
      <c r="Z131" s="43"/>
      <c r="AC131" s="176"/>
      <c r="AD131" s="177"/>
      <c r="AE131" s="176"/>
      <c r="AF131" s="178"/>
      <c r="AG131" s="179"/>
      <c r="AH131" s="178"/>
      <c r="AI131" s="179"/>
      <c r="AJ131" s="178"/>
      <c r="AK131" s="179"/>
      <c r="AL131" s="178"/>
      <c r="AM131" s="84"/>
      <c r="AN131" s="178"/>
      <c r="AO131" s="204"/>
      <c r="AP131" s="178"/>
      <c r="AQ131" s="84"/>
      <c r="AR131" s="178"/>
      <c r="AS131" s="84"/>
      <c r="AT131" s="178"/>
      <c r="AU131" s="84"/>
      <c r="AV131" s="178"/>
      <c r="AW131" s="84"/>
      <c r="AX131" s="178"/>
      <c r="AY131" s="84"/>
      <c r="AZ131" s="178"/>
      <c r="BA131" s="84"/>
      <c r="BB131" s="178"/>
      <c r="BC131" s="84"/>
      <c r="BD131" s="204">
        <f t="shared" si="22"/>
        <v>0</v>
      </c>
      <c r="BE131" s="175" t="e">
        <f t="shared" si="23"/>
        <v>#DIV/0!</v>
      </c>
      <c r="BH131" s="169"/>
      <c r="BI131" s="169"/>
      <c r="BJ131" s="210"/>
      <c r="BK131" s="169"/>
      <c r="BL131" s="169"/>
    </row>
    <row r="132" spans="1:65" s="46" customFormat="1" ht="30" customHeight="1" x14ac:dyDescent="0.25">
      <c r="A132" s="664"/>
      <c r="B132" s="650"/>
      <c r="C132" s="833"/>
      <c r="D132" s="56" t="s">
        <v>92</v>
      </c>
      <c r="E132" s="57" t="s">
        <v>90</v>
      </c>
      <c r="F132" s="310">
        <f t="shared" si="39"/>
        <v>1500</v>
      </c>
      <c r="G132" s="347">
        <v>1500</v>
      </c>
      <c r="H132" s="347">
        <v>1500</v>
      </c>
      <c r="I132" s="347">
        <v>1500</v>
      </c>
      <c r="J132" s="335">
        <v>125</v>
      </c>
      <c r="K132" s="336">
        <v>125</v>
      </c>
      <c r="L132" s="336">
        <v>125</v>
      </c>
      <c r="M132" s="336">
        <v>125</v>
      </c>
      <c r="N132" s="336">
        <v>125</v>
      </c>
      <c r="O132" s="336">
        <v>125</v>
      </c>
      <c r="P132" s="336">
        <v>125</v>
      </c>
      <c r="Q132" s="336">
        <v>125</v>
      </c>
      <c r="R132" s="336">
        <v>125</v>
      </c>
      <c r="S132" s="336">
        <v>125</v>
      </c>
      <c r="T132" s="336">
        <v>125</v>
      </c>
      <c r="U132" s="336">
        <v>125</v>
      </c>
      <c r="V132" s="45"/>
      <c r="W132" s="45"/>
      <c r="X132" s="44">
        <v>3033294</v>
      </c>
      <c r="Y132" s="5" t="s">
        <v>451</v>
      </c>
      <c r="Z132" s="43"/>
      <c r="AA132" s="183" t="s">
        <v>17</v>
      </c>
      <c r="AB132" s="184">
        <f>SUM(AC84:AC133)</f>
        <v>14927180</v>
      </c>
      <c r="AC132" s="176"/>
      <c r="AD132" s="177"/>
      <c r="AE132" s="176"/>
      <c r="AF132" s="178"/>
      <c r="AG132" s="179"/>
      <c r="AH132" s="178"/>
      <c r="AI132" s="179"/>
      <c r="AJ132" s="178"/>
      <c r="AK132" s="179"/>
      <c r="AL132" s="178"/>
      <c r="AM132" s="179"/>
      <c r="AN132" s="221"/>
      <c r="AO132" s="204"/>
      <c r="AP132" s="221"/>
      <c r="AQ132" s="204"/>
      <c r="AR132" s="221"/>
      <c r="AS132" s="204"/>
      <c r="AT132" s="221"/>
      <c r="AU132" s="204"/>
      <c r="AV132" s="221"/>
      <c r="AW132" s="204"/>
      <c r="AX132" s="221"/>
      <c r="AY132" s="204"/>
      <c r="AZ132" s="221"/>
      <c r="BA132" s="204"/>
      <c r="BB132" s="221"/>
      <c r="BC132" s="204"/>
      <c r="BD132" s="204">
        <f t="shared" si="22"/>
        <v>0</v>
      </c>
      <c r="BE132" s="175" t="e">
        <f t="shared" si="23"/>
        <v>#DIV/0!</v>
      </c>
      <c r="BH132" s="169"/>
      <c r="BI132" s="169"/>
      <c r="BJ132" s="210"/>
      <c r="BK132" s="169"/>
      <c r="BL132" s="169"/>
    </row>
    <row r="133" spans="1:65" s="46" customFormat="1" ht="63.75" customHeight="1" x14ac:dyDescent="0.25">
      <c r="A133" s="664"/>
      <c r="B133" s="649" t="s">
        <v>676</v>
      </c>
      <c r="C133" s="831" t="s">
        <v>467</v>
      </c>
      <c r="D133" s="306" t="s">
        <v>439</v>
      </c>
      <c r="E133" s="306"/>
      <c r="F133" s="347">
        <f>+F134</f>
        <v>7338</v>
      </c>
      <c r="G133" s="347">
        <f t="shared" ref="G133:U133" si="40">+G134</f>
        <v>7338</v>
      </c>
      <c r="H133" s="347">
        <f t="shared" si="40"/>
        <v>7338</v>
      </c>
      <c r="I133" s="347">
        <f t="shared" si="40"/>
        <v>7338</v>
      </c>
      <c r="J133" s="347">
        <f t="shared" si="40"/>
        <v>612</v>
      </c>
      <c r="K133" s="347">
        <f t="shared" si="40"/>
        <v>612</v>
      </c>
      <c r="L133" s="347">
        <f t="shared" si="40"/>
        <v>612</v>
      </c>
      <c r="M133" s="347">
        <f t="shared" si="40"/>
        <v>612</v>
      </c>
      <c r="N133" s="347">
        <f t="shared" si="40"/>
        <v>612</v>
      </c>
      <c r="O133" s="347">
        <f t="shared" si="40"/>
        <v>612</v>
      </c>
      <c r="P133" s="347">
        <f t="shared" si="40"/>
        <v>611</v>
      </c>
      <c r="Q133" s="347">
        <f t="shared" si="40"/>
        <v>611</v>
      </c>
      <c r="R133" s="347">
        <f t="shared" si="40"/>
        <v>611</v>
      </c>
      <c r="S133" s="347">
        <f t="shared" si="40"/>
        <v>611</v>
      </c>
      <c r="T133" s="347">
        <f t="shared" si="40"/>
        <v>611</v>
      </c>
      <c r="U133" s="347">
        <f t="shared" si="40"/>
        <v>611</v>
      </c>
      <c r="V133" s="45"/>
      <c r="W133" s="45"/>
      <c r="X133" s="44">
        <v>3033295</v>
      </c>
      <c r="Y133" s="5" t="s">
        <v>452</v>
      </c>
      <c r="Z133" s="43"/>
      <c r="AA133" s="225" t="s">
        <v>638</v>
      </c>
      <c r="AB133" s="226">
        <f>SUM(AD84:AD133)</f>
        <v>0</v>
      </c>
      <c r="AC133" s="176">
        <f>+AE133+AF133+AH133+AJ133+AL133+AN133+AP133+AR133+AT133+AV133+AX133+AZ133+BB133</f>
        <v>2857853</v>
      </c>
      <c r="AD133" s="177">
        <f>+AG133+AI133+AK133+AM133+AO133+AQ133+AS133+AU133+AW133+AY133+BA133+BC133</f>
        <v>0</v>
      </c>
      <c r="AE133" s="176">
        <v>2857853</v>
      </c>
      <c r="AF133" s="178"/>
      <c r="AG133" s="84"/>
      <c r="AH133" s="178"/>
      <c r="AI133" s="179"/>
      <c r="AJ133" s="178"/>
      <c r="AK133" s="179"/>
      <c r="AL133" s="178"/>
      <c r="AM133" s="84"/>
      <c r="AN133" s="178"/>
      <c r="AO133" s="84"/>
      <c r="AP133" s="178"/>
      <c r="AQ133" s="84"/>
      <c r="AR133" s="178"/>
      <c r="AS133" s="84"/>
      <c r="AT133" s="178"/>
      <c r="AU133" s="84"/>
      <c r="AV133" s="178"/>
      <c r="AW133" s="84"/>
      <c r="AX133" s="178"/>
      <c r="AY133" s="84"/>
      <c r="AZ133" s="178"/>
      <c r="BA133" s="84"/>
      <c r="BB133" s="178"/>
      <c r="BC133" s="84"/>
      <c r="BD133" s="204">
        <f t="shared" si="22"/>
        <v>0</v>
      </c>
      <c r="BE133" s="175">
        <f t="shared" si="23"/>
        <v>0</v>
      </c>
      <c r="BH133" s="181">
        <f>+BK133-AC133</f>
        <v>-2857853</v>
      </c>
      <c r="BI133" s="181">
        <f>+BL133-AD133</f>
        <v>0</v>
      </c>
      <c r="BJ133" s="208"/>
      <c r="BK133" s="181"/>
      <c r="BL133" s="181"/>
    </row>
    <row r="134" spans="1:65" s="46" customFormat="1" ht="33" customHeight="1" x14ac:dyDescent="0.25">
      <c r="A134" s="664"/>
      <c r="B134" s="650"/>
      <c r="C134" s="831"/>
      <c r="D134" s="56" t="s">
        <v>93</v>
      </c>
      <c r="E134" s="57" t="s">
        <v>94</v>
      </c>
      <c r="F134" s="310">
        <f t="shared" ref="F134" si="41">SUM(J134:U134)</f>
        <v>7338</v>
      </c>
      <c r="G134" s="347">
        <v>7338</v>
      </c>
      <c r="H134" s="347">
        <v>7338</v>
      </c>
      <c r="I134" s="347">
        <v>7338</v>
      </c>
      <c r="J134" s="278">
        <v>612</v>
      </c>
      <c r="K134" s="334">
        <v>612</v>
      </c>
      <c r="L134" s="334">
        <v>612</v>
      </c>
      <c r="M134" s="334">
        <v>612</v>
      </c>
      <c r="N134" s="334">
        <v>612</v>
      </c>
      <c r="O134" s="334">
        <v>612</v>
      </c>
      <c r="P134" s="334">
        <v>611</v>
      </c>
      <c r="Q134" s="334">
        <v>611</v>
      </c>
      <c r="R134" s="334">
        <v>611</v>
      </c>
      <c r="S134" s="334">
        <v>611</v>
      </c>
      <c r="T134" s="334">
        <v>611</v>
      </c>
      <c r="U134" s="334">
        <v>611</v>
      </c>
      <c r="V134" s="45"/>
      <c r="W134" s="45"/>
      <c r="X134" s="44">
        <v>3033305</v>
      </c>
      <c r="Y134" s="44" t="s">
        <v>453</v>
      </c>
      <c r="Z134" s="43"/>
      <c r="AA134" s="275" t="s">
        <v>637</v>
      </c>
      <c r="AB134" s="276">
        <f>SUM(AE84:AE133)</f>
        <v>14927180</v>
      </c>
      <c r="AC134" s="176"/>
      <c r="AD134" s="177"/>
      <c r="AE134" s="176"/>
      <c r="AF134" s="178"/>
      <c r="AG134" s="84"/>
      <c r="AH134" s="178"/>
      <c r="AI134" s="179"/>
      <c r="AJ134" s="178"/>
      <c r="AK134" s="179"/>
      <c r="AL134" s="178"/>
      <c r="AM134" s="84"/>
      <c r="AN134" s="178"/>
      <c r="AO134" s="84"/>
      <c r="AP134" s="178"/>
      <c r="AQ134" s="84"/>
      <c r="AR134" s="178"/>
      <c r="AS134" s="84"/>
      <c r="AT134" s="178"/>
      <c r="AU134" s="84"/>
      <c r="AV134" s="178"/>
      <c r="AW134" s="84"/>
      <c r="AX134" s="178"/>
      <c r="AY134" s="84"/>
      <c r="AZ134" s="178"/>
      <c r="BA134" s="84"/>
      <c r="BB134" s="178"/>
      <c r="BC134" s="84"/>
      <c r="BD134" s="204">
        <f t="shared" si="22"/>
        <v>0</v>
      </c>
      <c r="BE134" s="175" t="e">
        <f t="shared" si="23"/>
        <v>#DIV/0!</v>
      </c>
      <c r="BH134" s="169"/>
      <c r="BI134" s="169"/>
      <c r="BJ134" s="210"/>
      <c r="BK134" s="169"/>
      <c r="BL134" s="169"/>
    </row>
    <row r="135" spans="1:65" ht="18.75" customHeight="1" x14ac:dyDescent="0.25">
      <c r="A135" s="671" t="s">
        <v>678</v>
      </c>
      <c r="B135" s="672"/>
      <c r="C135" s="672"/>
      <c r="D135" s="672"/>
      <c r="E135" s="673"/>
      <c r="F135" s="109"/>
      <c r="G135" s="113"/>
      <c r="H135" s="113"/>
      <c r="I135" s="112"/>
      <c r="J135" s="113"/>
      <c r="K135" s="113"/>
      <c r="L135" s="113"/>
      <c r="M135" s="113"/>
      <c r="N135" s="113"/>
      <c r="O135" s="113"/>
      <c r="P135" s="113"/>
      <c r="Q135" s="113"/>
      <c r="R135" s="113"/>
      <c r="S135" s="113"/>
      <c r="T135" s="113"/>
      <c r="U135" s="113"/>
      <c r="AA135" s="46"/>
      <c r="AB135" s="46"/>
      <c r="BF135" s="46"/>
      <c r="BG135" s="46"/>
      <c r="BH135" s="169"/>
      <c r="BI135" s="169"/>
      <c r="BJ135" s="210"/>
      <c r="BM135" s="46"/>
    </row>
    <row r="136" spans="1:65" x14ac:dyDescent="0.25">
      <c r="A136" s="674"/>
      <c r="B136" s="675"/>
      <c r="C136" s="675"/>
      <c r="D136" s="675"/>
      <c r="E136" s="676"/>
      <c r="F136" s="109"/>
      <c r="G136" s="113"/>
      <c r="H136" s="113"/>
      <c r="I136" s="112"/>
      <c r="J136" s="113"/>
      <c r="K136" s="113"/>
      <c r="L136" s="113"/>
      <c r="M136" s="113"/>
      <c r="N136" s="113"/>
      <c r="O136" s="113"/>
      <c r="P136" s="113"/>
      <c r="Q136" s="113"/>
      <c r="R136" s="113"/>
      <c r="S136" s="113"/>
      <c r="T136" s="113"/>
      <c r="U136" s="113"/>
      <c r="AA136" s="46"/>
      <c r="AB136" s="46"/>
      <c r="BF136" s="46"/>
      <c r="BG136" s="46"/>
      <c r="BH136" s="169"/>
      <c r="BI136" s="169"/>
      <c r="BJ136" s="210"/>
      <c r="BM136" s="46"/>
    </row>
    <row r="137" spans="1:65" x14ac:dyDescent="0.25">
      <c r="A137" s="677"/>
      <c r="B137" s="678"/>
      <c r="C137" s="678"/>
      <c r="D137" s="678"/>
      <c r="E137" s="679"/>
      <c r="F137" s="109"/>
      <c r="G137" s="113"/>
      <c r="H137" s="113"/>
      <c r="I137" s="112"/>
      <c r="J137" s="113"/>
      <c r="K137" s="113"/>
      <c r="L137" s="113"/>
      <c r="M137" s="113"/>
      <c r="N137" s="113"/>
      <c r="O137" s="113"/>
      <c r="P137" s="113"/>
      <c r="Q137" s="113"/>
      <c r="R137" s="113"/>
      <c r="S137" s="113"/>
      <c r="T137" s="113"/>
      <c r="U137" s="113"/>
      <c r="AA137" s="46"/>
      <c r="AB137" s="46"/>
      <c r="BF137" s="46"/>
      <c r="BG137" s="46"/>
      <c r="BH137" s="169"/>
      <c r="BI137" s="169"/>
      <c r="BJ137" s="210"/>
      <c r="BM137" s="46"/>
    </row>
    <row r="138" spans="1:65" x14ac:dyDescent="0.25">
      <c r="A138" s="16"/>
      <c r="B138" s="10"/>
      <c r="C138" s="16"/>
      <c r="D138" s="16"/>
      <c r="E138" s="17"/>
      <c r="F138" s="111"/>
      <c r="G138" s="112"/>
      <c r="H138" s="112"/>
      <c r="I138" s="112"/>
      <c r="J138" s="113"/>
      <c r="K138" s="113"/>
      <c r="L138" s="113"/>
      <c r="M138" s="113"/>
      <c r="N138" s="113"/>
      <c r="O138" s="113"/>
      <c r="P138" s="113"/>
      <c r="Q138" s="113"/>
      <c r="R138" s="113"/>
      <c r="S138" s="113"/>
      <c r="T138" s="113"/>
      <c r="U138" s="113"/>
      <c r="Y138" s="44"/>
      <c r="AA138" s="46"/>
      <c r="AB138" s="46"/>
      <c r="BF138" s="46"/>
      <c r="BG138" s="46"/>
      <c r="BH138" s="169"/>
      <c r="BI138" s="169"/>
      <c r="BJ138" s="210"/>
      <c r="BM138" s="46"/>
    </row>
    <row r="139" spans="1:65" x14ac:dyDescent="0.25">
      <c r="A139" s="16"/>
      <c r="B139" s="10"/>
      <c r="C139" s="16"/>
      <c r="D139" s="16"/>
      <c r="E139" s="17"/>
      <c r="F139" s="111"/>
      <c r="G139" s="112"/>
      <c r="H139" s="112"/>
      <c r="I139" s="112"/>
      <c r="J139" s="113"/>
      <c r="K139" s="113"/>
      <c r="L139" s="113"/>
      <c r="M139" s="113"/>
      <c r="N139" s="113"/>
      <c r="O139" s="113"/>
      <c r="P139" s="113"/>
      <c r="Q139" s="113"/>
      <c r="R139" s="113"/>
      <c r="S139" s="113"/>
      <c r="T139" s="113"/>
      <c r="U139" s="113"/>
      <c r="AA139" s="46"/>
      <c r="AB139" s="46"/>
      <c r="BF139" s="46"/>
      <c r="BG139" s="46"/>
      <c r="BH139" s="169"/>
      <c r="BI139" s="169"/>
      <c r="BJ139" s="210"/>
      <c r="BM139" s="46"/>
    </row>
    <row r="140" spans="1:65" x14ac:dyDescent="0.25">
      <c r="A140" s="16"/>
      <c r="B140" s="10"/>
      <c r="C140" s="16"/>
      <c r="D140" s="16"/>
      <c r="E140" s="17"/>
      <c r="F140" s="111"/>
      <c r="G140" s="112"/>
      <c r="H140" s="112"/>
      <c r="I140" s="112"/>
      <c r="J140" s="113"/>
      <c r="K140" s="113"/>
      <c r="L140" s="113"/>
      <c r="M140" s="113"/>
      <c r="N140" s="113"/>
      <c r="O140" s="113"/>
      <c r="P140" s="113"/>
      <c r="Q140" s="113"/>
      <c r="R140" s="113"/>
      <c r="S140" s="113"/>
      <c r="T140" s="113"/>
      <c r="U140" s="113"/>
      <c r="AA140" s="46"/>
      <c r="AB140" s="46"/>
      <c r="BF140" s="46"/>
      <c r="BG140" s="46"/>
      <c r="BH140" s="169"/>
      <c r="BI140" s="169"/>
      <c r="BJ140" s="210"/>
      <c r="BM140" s="46"/>
    </row>
    <row r="141" spans="1:65" x14ac:dyDescent="0.25">
      <c r="A141" s="16"/>
      <c r="B141" s="10"/>
      <c r="C141" s="16"/>
      <c r="D141" s="16"/>
      <c r="E141" s="17"/>
      <c r="F141" s="111"/>
      <c r="G141" s="112"/>
      <c r="H141" s="112"/>
      <c r="I141" s="112"/>
      <c r="J141" s="113"/>
      <c r="K141" s="113"/>
      <c r="L141" s="113"/>
      <c r="M141" s="113"/>
      <c r="N141" s="113"/>
      <c r="O141" s="113"/>
      <c r="P141" s="113"/>
      <c r="Q141" s="113"/>
      <c r="R141" s="113"/>
      <c r="S141" s="113"/>
      <c r="T141" s="113"/>
      <c r="U141" s="113"/>
      <c r="AA141" s="46"/>
      <c r="AB141" s="46"/>
      <c r="BF141" s="46"/>
      <c r="BG141" s="46"/>
      <c r="BH141" s="169"/>
      <c r="BI141" s="169"/>
      <c r="BJ141" s="210"/>
      <c r="BM141" s="46"/>
    </row>
    <row r="142" spans="1:65" ht="27.75" customHeight="1" x14ac:dyDescent="0.25">
      <c r="A142" s="18" t="s">
        <v>9</v>
      </c>
      <c r="B142" s="534" t="s">
        <v>10</v>
      </c>
      <c r="C142" s="534"/>
      <c r="D142" s="534"/>
      <c r="E142" s="534"/>
      <c r="F142" s="534"/>
      <c r="G142" s="534"/>
      <c r="H142" s="534"/>
      <c r="I142" s="116"/>
      <c r="J142" s="117"/>
      <c r="K142" s="117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AA142" s="46"/>
      <c r="AB142" s="46"/>
      <c r="BF142" s="46"/>
      <c r="BG142" s="46"/>
      <c r="BH142" s="169"/>
      <c r="BI142" s="169"/>
      <c r="BJ142" s="210"/>
      <c r="BM142" s="46"/>
    </row>
    <row r="143" spans="1:65" ht="27.75" customHeight="1" x14ac:dyDescent="0.25">
      <c r="A143" s="16"/>
      <c r="B143" s="307" t="s">
        <v>151</v>
      </c>
      <c r="C143" s="534" t="s">
        <v>836</v>
      </c>
      <c r="D143" s="534"/>
      <c r="E143" s="534"/>
      <c r="F143" s="534"/>
      <c r="G143" s="534"/>
      <c r="H143" s="534"/>
      <c r="I143" s="114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AA143" s="46"/>
      <c r="AB143" s="46"/>
      <c r="BF143" s="46"/>
      <c r="BG143" s="46"/>
      <c r="BH143" s="169"/>
      <c r="BI143" s="169"/>
      <c r="BJ143" s="210"/>
      <c r="BM143" s="46"/>
    </row>
    <row r="144" spans="1:65" ht="21.75" customHeight="1" x14ac:dyDescent="0.25">
      <c r="A144" s="536" t="s">
        <v>12</v>
      </c>
      <c r="B144" s="526" t="s">
        <v>13</v>
      </c>
      <c r="C144" s="526" t="s">
        <v>14</v>
      </c>
      <c r="D144" s="542" t="s">
        <v>15</v>
      </c>
      <c r="E144" s="589" t="s">
        <v>16</v>
      </c>
      <c r="F144" s="570" t="s">
        <v>660</v>
      </c>
      <c r="G144" s="540" t="s">
        <v>433</v>
      </c>
      <c r="H144" s="541"/>
      <c r="I144" s="541"/>
      <c r="J144" s="535" t="s">
        <v>662</v>
      </c>
      <c r="K144" s="535"/>
      <c r="L144" s="535"/>
      <c r="M144" s="535"/>
      <c r="N144" s="535"/>
      <c r="O144" s="535"/>
      <c r="P144" s="535"/>
      <c r="Q144" s="535"/>
      <c r="R144" s="535"/>
      <c r="S144" s="535"/>
      <c r="T144" s="535"/>
      <c r="U144" s="535"/>
      <c r="AA144" s="46"/>
      <c r="AB144" s="46"/>
      <c r="AC144" s="604" t="s">
        <v>640</v>
      </c>
      <c r="AD144" s="166"/>
      <c r="AE144" s="604" t="s">
        <v>640</v>
      </c>
      <c r="AF144" s="599" t="s">
        <v>612</v>
      </c>
      <c r="AG144" s="680"/>
      <c r="AH144" s="680"/>
      <c r="AI144" s="680"/>
      <c r="AJ144" s="680"/>
      <c r="AK144" s="680"/>
      <c r="AL144" s="680"/>
      <c r="AM144" s="680"/>
      <c r="AN144" s="680"/>
      <c r="AO144" s="680"/>
      <c r="AP144" s="680"/>
      <c r="AQ144" s="680"/>
      <c r="AR144" s="680"/>
      <c r="AS144" s="680"/>
      <c r="AT144" s="680"/>
      <c r="AU144" s="680"/>
      <c r="AV144" s="680"/>
      <c r="AW144" s="680"/>
      <c r="AX144" s="680"/>
      <c r="AY144" s="680"/>
      <c r="AZ144" s="680"/>
      <c r="BA144" s="680"/>
      <c r="BB144" s="600"/>
      <c r="BC144" s="167"/>
      <c r="BD144" s="168"/>
      <c r="BE144" s="168"/>
      <c r="BF144" s="46"/>
      <c r="BG144" s="46"/>
      <c r="BH144" s="169"/>
      <c r="BI144" s="169"/>
      <c r="BJ144" s="210"/>
      <c r="BM144" s="46"/>
    </row>
    <row r="145" spans="1:65" ht="27.75" customHeight="1" x14ac:dyDescent="0.25">
      <c r="A145" s="537"/>
      <c r="B145" s="527"/>
      <c r="C145" s="527"/>
      <c r="D145" s="543"/>
      <c r="E145" s="590"/>
      <c r="F145" s="571"/>
      <c r="G145" s="556" t="s">
        <v>661</v>
      </c>
      <c r="H145" s="556"/>
      <c r="I145" s="540"/>
      <c r="J145" s="535" t="s">
        <v>526</v>
      </c>
      <c r="K145" s="535"/>
      <c r="L145" s="535"/>
      <c r="M145" s="535"/>
      <c r="N145" s="535"/>
      <c r="O145" s="535"/>
      <c r="P145" s="535"/>
      <c r="Q145" s="535"/>
      <c r="R145" s="535"/>
      <c r="S145" s="535"/>
      <c r="T145" s="535"/>
      <c r="U145" s="535"/>
      <c r="AA145" s="46"/>
      <c r="AB145" s="46"/>
      <c r="AC145" s="605"/>
      <c r="AD145" s="171"/>
      <c r="AE145" s="605"/>
      <c r="AF145" s="599" t="s">
        <v>600</v>
      </c>
      <c r="AG145" s="600"/>
      <c r="AH145" s="599" t="s">
        <v>601</v>
      </c>
      <c r="AI145" s="600"/>
      <c r="AJ145" s="599" t="s">
        <v>602</v>
      </c>
      <c r="AK145" s="600"/>
      <c r="AL145" s="599" t="s">
        <v>603</v>
      </c>
      <c r="AM145" s="600"/>
      <c r="AN145" s="599" t="s">
        <v>604</v>
      </c>
      <c r="AO145" s="600"/>
      <c r="AP145" s="599" t="s">
        <v>605</v>
      </c>
      <c r="AQ145" s="600"/>
      <c r="AR145" s="599" t="s">
        <v>606</v>
      </c>
      <c r="AS145" s="600"/>
      <c r="AT145" s="599" t="s">
        <v>607</v>
      </c>
      <c r="AU145" s="600"/>
      <c r="AV145" s="599" t="s">
        <v>608</v>
      </c>
      <c r="AW145" s="600"/>
      <c r="AX145" s="599" t="s">
        <v>609</v>
      </c>
      <c r="AY145" s="600"/>
      <c r="AZ145" s="599" t="s">
        <v>610</v>
      </c>
      <c r="BA145" s="600"/>
      <c r="BB145" s="599" t="s">
        <v>611</v>
      </c>
      <c r="BC145" s="600"/>
      <c r="BD145" s="682" t="s">
        <v>614</v>
      </c>
      <c r="BE145" s="683" t="s">
        <v>613</v>
      </c>
      <c r="BF145" s="46"/>
      <c r="BG145" s="46"/>
      <c r="BH145" s="169"/>
      <c r="BI145" s="169"/>
      <c r="BJ145" s="210"/>
      <c r="BM145" s="46"/>
    </row>
    <row r="146" spans="1:65" ht="27" customHeight="1" x14ac:dyDescent="0.25">
      <c r="A146" s="537"/>
      <c r="B146" s="527"/>
      <c r="C146" s="527"/>
      <c r="D146" s="543"/>
      <c r="E146" s="590"/>
      <c r="F146" s="571"/>
      <c r="G146" s="585">
        <v>2024</v>
      </c>
      <c r="H146" s="585">
        <v>2025</v>
      </c>
      <c r="I146" s="585">
        <v>2026</v>
      </c>
      <c r="J146" s="308"/>
      <c r="K146" s="308"/>
      <c r="L146" s="308"/>
      <c r="M146" s="308"/>
      <c r="N146" s="308"/>
      <c r="O146" s="308"/>
      <c r="P146" s="308"/>
      <c r="Q146" s="308"/>
      <c r="R146" s="308"/>
      <c r="S146" s="308"/>
      <c r="T146" s="308"/>
      <c r="U146" s="308"/>
      <c r="AC146" s="605"/>
      <c r="AD146" s="171"/>
      <c r="AE146" s="605"/>
      <c r="AF146" s="598" t="s">
        <v>615</v>
      </c>
      <c r="AG146" s="596" t="s">
        <v>616</v>
      </c>
      <c r="AH146" s="598" t="s">
        <v>615</v>
      </c>
      <c r="AI146" s="596" t="s">
        <v>616</v>
      </c>
      <c r="AJ146" s="598" t="s">
        <v>615</v>
      </c>
      <c r="AK146" s="596" t="s">
        <v>616</v>
      </c>
      <c r="AL146" s="598" t="s">
        <v>615</v>
      </c>
      <c r="AM146" s="596" t="s">
        <v>616</v>
      </c>
      <c r="AN146" s="598" t="s">
        <v>615</v>
      </c>
      <c r="AO146" s="596" t="s">
        <v>616</v>
      </c>
      <c r="AP146" s="598" t="s">
        <v>615</v>
      </c>
      <c r="AQ146" s="596" t="s">
        <v>616</v>
      </c>
      <c r="AR146" s="598" t="s">
        <v>615</v>
      </c>
      <c r="AS146" s="596" t="s">
        <v>616</v>
      </c>
      <c r="AT146" s="598" t="s">
        <v>615</v>
      </c>
      <c r="AU146" s="596" t="s">
        <v>616</v>
      </c>
      <c r="AV146" s="598" t="s">
        <v>615</v>
      </c>
      <c r="AW146" s="596" t="s">
        <v>616</v>
      </c>
      <c r="AX146" s="598" t="s">
        <v>615</v>
      </c>
      <c r="AY146" s="596" t="s">
        <v>616</v>
      </c>
      <c r="AZ146" s="598" t="s">
        <v>615</v>
      </c>
      <c r="BA146" s="596" t="s">
        <v>616</v>
      </c>
      <c r="BB146" s="598" t="s">
        <v>615</v>
      </c>
      <c r="BC146" s="596" t="s">
        <v>616</v>
      </c>
      <c r="BD146" s="682"/>
      <c r="BE146" s="683"/>
      <c r="BH146" s="169"/>
      <c r="BI146" s="169"/>
      <c r="BJ146" s="210"/>
    </row>
    <row r="147" spans="1:65" ht="51" customHeight="1" x14ac:dyDescent="0.25">
      <c r="A147" s="538"/>
      <c r="B147" s="528"/>
      <c r="C147" s="528"/>
      <c r="D147" s="544"/>
      <c r="E147" s="591"/>
      <c r="F147" s="572"/>
      <c r="G147" s="586"/>
      <c r="H147" s="586"/>
      <c r="I147" s="586"/>
      <c r="J147" s="309" t="s">
        <v>499</v>
      </c>
      <c r="K147" s="309" t="s">
        <v>500</v>
      </c>
      <c r="L147" s="309" t="s">
        <v>501</v>
      </c>
      <c r="M147" s="309" t="s">
        <v>502</v>
      </c>
      <c r="N147" s="309" t="s">
        <v>503</v>
      </c>
      <c r="O147" s="309" t="s">
        <v>504</v>
      </c>
      <c r="P147" s="309" t="s">
        <v>505</v>
      </c>
      <c r="Q147" s="309" t="s">
        <v>506</v>
      </c>
      <c r="R147" s="309" t="s">
        <v>507</v>
      </c>
      <c r="S147" s="309" t="s">
        <v>508</v>
      </c>
      <c r="T147" s="309" t="s">
        <v>509</v>
      </c>
      <c r="U147" s="309" t="s">
        <v>510</v>
      </c>
      <c r="AC147" s="606"/>
      <c r="AD147" s="174"/>
      <c r="AE147" s="606"/>
      <c r="AF147" s="598"/>
      <c r="AG147" s="597"/>
      <c r="AH147" s="598"/>
      <c r="AI147" s="597"/>
      <c r="AJ147" s="598"/>
      <c r="AK147" s="597"/>
      <c r="AL147" s="598"/>
      <c r="AM147" s="597"/>
      <c r="AN147" s="598"/>
      <c r="AO147" s="597"/>
      <c r="AP147" s="598"/>
      <c r="AQ147" s="597"/>
      <c r="AR147" s="598"/>
      <c r="AS147" s="597"/>
      <c r="AT147" s="598"/>
      <c r="AU147" s="597"/>
      <c r="AV147" s="598"/>
      <c r="AW147" s="597"/>
      <c r="AX147" s="598"/>
      <c r="AY147" s="597"/>
      <c r="AZ147" s="598"/>
      <c r="BA147" s="597"/>
      <c r="BB147" s="598"/>
      <c r="BC147" s="597"/>
      <c r="BD147" s="682"/>
      <c r="BE147" s="683"/>
      <c r="BH147" s="169"/>
      <c r="BI147" s="169"/>
      <c r="BJ147" s="210"/>
    </row>
    <row r="148" spans="1:65" ht="54.75" customHeight="1" x14ac:dyDescent="0.25">
      <c r="A148" s="590" t="s">
        <v>582</v>
      </c>
      <c r="B148" s="562" t="s">
        <v>446</v>
      </c>
      <c r="C148" s="834" t="s">
        <v>474</v>
      </c>
      <c r="D148" s="313" t="s">
        <v>439</v>
      </c>
      <c r="E148" s="362"/>
      <c r="F148" s="310">
        <f>+F149+F150</f>
        <v>7</v>
      </c>
      <c r="G148" s="310">
        <f t="shared" ref="G148:U148" si="42">+G149+G150</f>
        <v>7</v>
      </c>
      <c r="H148" s="310">
        <f t="shared" si="42"/>
        <v>7</v>
      </c>
      <c r="I148" s="310">
        <f t="shared" si="42"/>
        <v>7</v>
      </c>
      <c r="J148" s="310">
        <f t="shared" si="42"/>
        <v>0</v>
      </c>
      <c r="K148" s="310">
        <f t="shared" si="42"/>
        <v>0</v>
      </c>
      <c r="L148" s="310">
        <f t="shared" si="42"/>
        <v>1</v>
      </c>
      <c r="M148" s="310">
        <f t="shared" si="42"/>
        <v>1</v>
      </c>
      <c r="N148" s="310">
        <f t="shared" si="42"/>
        <v>1</v>
      </c>
      <c r="O148" s="310">
        <f t="shared" si="42"/>
        <v>0</v>
      </c>
      <c r="P148" s="310">
        <f t="shared" si="42"/>
        <v>1</v>
      </c>
      <c r="Q148" s="310">
        <f t="shared" si="42"/>
        <v>0</v>
      </c>
      <c r="R148" s="310">
        <f t="shared" si="42"/>
        <v>0</v>
      </c>
      <c r="S148" s="310">
        <f t="shared" si="42"/>
        <v>1</v>
      </c>
      <c r="T148" s="310">
        <f t="shared" si="42"/>
        <v>2</v>
      </c>
      <c r="U148" s="310">
        <f t="shared" si="42"/>
        <v>0</v>
      </c>
      <c r="AC148" s="176">
        <f>+AE148+AF148+AH148+AJ148+AL148+AN148+AP148+AR148+AT148+AV148+AX148+AZ148+BB148</f>
        <v>25589</v>
      </c>
      <c r="AD148" s="177">
        <f>+AG148+AI148+AK148+AM148+AO148+AQ148+AS148+AU148+AW148+AY148+BA148+BC148</f>
        <v>0</v>
      </c>
      <c r="AE148" s="176">
        <v>25589</v>
      </c>
      <c r="AF148" s="206"/>
      <c r="AG148" s="179"/>
      <c r="AH148" s="206"/>
      <c r="AI148" s="179"/>
      <c r="AJ148" s="206"/>
      <c r="AK148" s="83"/>
      <c r="AL148" s="206"/>
      <c r="AM148" s="83"/>
      <c r="AN148" s="206"/>
      <c r="AO148" s="207"/>
      <c r="AP148" s="206"/>
      <c r="AQ148" s="83"/>
      <c r="AR148" s="206"/>
      <c r="AS148" s="83"/>
      <c r="AT148" s="206"/>
      <c r="AU148" s="83"/>
      <c r="AV148" s="206"/>
      <c r="AW148" s="83"/>
      <c r="AX148" s="206"/>
      <c r="AY148" s="83"/>
      <c r="AZ148" s="206"/>
      <c r="BA148" s="83"/>
      <c r="BB148" s="206"/>
      <c r="BC148" s="83"/>
      <c r="BD148" s="204">
        <f t="shared" ref="BD148:BD193" si="43">+AG148+AI148+AK148+AM148+AO148+AQ148+AS148+AU148+AW148+AY148+BA148+BC148</f>
        <v>0</v>
      </c>
      <c r="BE148" s="175">
        <f t="shared" ref="BE148:BE193" si="44">+BD148/AC148*100</f>
        <v>0</v>
      </c>
      <c r="BH148" s="181">
        <f>+BK148-AC148</f>
        <v>-25589</v>
      </c>
      <c r="BI148" s="181">
        <f>+BL148-AD148</f>
        <v>0</v>
      </c>
      <c r="BJ148" s="208"/>
      <c r="BK148" s="181"/>
      <c r="BL148" s="181"/>
    </row>
    <row r="149" spans="1:65" ht="65.25" customHeight="1" x14ac:dyDescent="0.25">
      <c r="A149" s="590"/>
      <c r="B149" s="563"/>
      <c r="C149" s="835"/>
      <c r="D149" s="92" t="s">
        <v>488</v>
      </c>
      <c r="E149" s="9" t="s">
        <v>46</v>
      </c>
      <c r="F149" s="310">
        <f>SUM(J149:U149)</f>
        <v>5</v>
      </c>
      <c r="G149" s="96">
        <v>5</v>
      </c>
      <c r="H149" s="110">
        <v>5</v>
      </c>
      <c r="I149" s="96">
        <v>5</v>
      </c>
      <c r="J149" s="278">
        <v>0</v>
      </c>
      <c r="K149" s="278">
        <v>0</v>
      </c>
      <c r="L149" s="278">
        <v>1</v>
      </c>
      <c r="M149" s="278">
        <v>0</v>
      </c>
      <c r="N149" s="278">
        <v>1</v>
      </c>
      <c r="O149" s="278">
        <v>0</v>
      </c>
      <c r="P149" s="278">
        <v>1</v>
      </c>
      <c r="Q149" s="278">
        <v>0</v>
      </c>
      <c r="R149" s="278">
        <v>0</v>
      </c>
      <c r="S149" s="278">
        <v>1</v>
      </c>
      <c r="T149" s="278">
        <v>1</v>
      </c>
      <c r="U149" s="278">
        <v>0</v>
      </c>
      <c r="AC149" s="176"/>
      <c r="AD149" s="177"/>
      <c r="AE149" s="176"/>
      <c r="AF149" s="206"/>
      <c r="AG149" s="179"/>
      <c r="AH149" s="206"/>
      <c r="AI149" s="179"/>
      <c r="AJ149" s="206"/>
      <c r="AK149" s="83"/>
      <c r="AL149" s="206"/>
      <c r="AM149" s="83"/>
      <c r="AN149" s="206"/>
      <c r="AO149" s="179"/>
      <c r="AP149" s="206"/>
      <c r="AQ149" s="83"/>
      <c r="AR149" s="206"/>
      <c r="AS149" s="83"/>
      <c r="AT149" s="206"/>
      <c r="AU149" s="83"/>
      <c r="AV149" s="206"/>
      <c r="AW149" s="83"/>
      <c r="AX149" s="206"/>
      <c r="AY149" s="83"/>
      <c r="AZ149" s="206"/>
      <c r="BA149" s="83"/>
      <c r="BB149" s="206"/>
      <c r="BC149" s="83"/>
      <c r="BD149" s="204">
        <f t="shared" si="43"/>
        <v>0</v>
      </c>
      <c r="BE149" s="175" t="e">
        <f t="shared" si="44"/>
        <v>#DIV/0!</v>
      </c>
      <c r="BH149" s="205"/>
      <c r="BI149" s="205"/>
    </row>
    <row r="150" spans="1:65" ht="65.25" customHeight="1" x14ac:dyDescent="0.25">
      <c r="A150" s="590"/>
      <c r="B150" s="564"/>
      <c r="C150" s="836"/>
      <c r="D150" s="93" t="s">
        <v>512</v>
      </c>
      <c r="E150" s="9" t="s">
        <v>46</v>
      </c>
      <c r="F150" s="310">
        <f>SUM(J150:U150)</f>
        <v>2</v>
      </c>
      <c r="G150" s="96">
        <v>2</v>
      </c>
      <c r="H150" s="110">
        <v>2</v>
      </c>
      <c r="I150" s="96">
        <v>2</v>
      </c>
      <c r="J150" s="278">
        <v>0</v>
      </c>
      <c r="K150" s="278">
        <v>0</v>
      </c>
      <c r="L150" s="278">
        <v>0</v>
      </c>
      <c r="M150" s="278">
        <v>1</v>
      </c>
      <c r="N150" s="278">
        <v>0</v>
      </c>
      <c r="O150" s="278">
        <v>0</v>
      </c>
      <c r="P150" s="278">
        <v>0</v>
      </c>
      <c r="Q150" s="278">
        <v>0</v>
      </c>
      <c r="R150" s="278">
        <v>0</v>
      </c>
      <c r="S150" s="278">
        <v>0</v>
      </c>
      <c r="T150" s="278">
        <v>1</v>
      </c>
      <c r="U150" s="278">
        <v>0</v>
      </c>
      <c r="AC150" s="176"/>
      <c r="AD150" s="177"/>
      <c r="AE150" s="176"/>
      <c r="AF150" s="206"/>
      <c r="AG150" s="179"/>
      <c r="AH150" s="206"/>
      <c r="AI150" s="179"/>
      <c r="AJ150" s="206"/>
      <c r="AK150" s="83"/>
      <c r="AL150" s="206"/>
      <c r="AM150" s="83"/>
      <c r="AN150" s="206"/>
      <c r="AO150" s="83"/>
      <c r="AP150" s="206"/>
      <c r="AQ150" s="83"/>
      <c r="AR150" s="206"/>
      <c r="AS150" s="83"/>
      <c r="AT150" s="206"/>
      <c r="AU150" s="83"/>
      <c r="AV150" s="206"/>
      <c r="AW150" s="83"/>
      <c r="AX150" s="206"/>
      <c r="AY150" s="83"/>
      <c r="AZ150" s="206"/>
      <c r="BA150" s="83"/>
      <c r="BB150" s="206"/>
      <c r="BC150" s="83"/>
      <c r="BD150" s="204">
        <f t="shared" si="43"/>
        <v>0</v>
      </c>
      <c r="BE150" s="175" t="e">
        <f t="shared" si="44"/>
        <v>#DIV/0!</v>
      </c>
      <c r="BH150" s="205"/>
      <c r="BI150" s="205"/>
    </row>
    <row r="151" spans="1:65" ht="55.5" customHeight="1" x14ac:dyDescent="0.25">
      <c r="A151" s="590"/>
      <c r="B151" s="568" t="s">
        <v>679</v>
      </c>
      <c r="C151" s="837" t="s">
        <v>688</v>
      </c>
      <c r="D151" s="313" t="s">
        <v>439</v>
      </c>
      <c r="E151" s="314"/>
      <c r="F151" s="310">
        <f>+F152</f>
        <v>25830</v>
      </c>
      <c r="G151" s="310">
        <f t="shared" ref="G151:U151" si="45">+G152</f>
        <v>25830</v>
      </c>
      <c r="H151" s="310">
        <f t="shared" si="45"/>
        <v>25830</v>
      </c>
      <c r="I151" s="310">
        <f t="shared" si="45"/>
        <v>25830</v>
      </c>
      <c r="J151" s="310">
        <f t="shared" si="45"/>
        <v>2153</v>
      </c>
      <c r="K151" s="310">
        <f t="shared" si="45"/>
        <v>2153</v>
      </c>
      <c r="L151" s="310">
        <f t="shared" si="45"/>
        <v>2152</v>
      </c>
      <c r="M151" s="310">
        <f t="shared" si="45"/>
        <v>2153</v>
      </c>
      <c r="N151" s="310">
        <f t="shared" si="45"/>
        <v>2152</v>
      </c>
      <c r="O151" s="310">
        <f t="shared" si="45"/>
        <v>2152</v>
      </c>
      <c r="P151" s="310">
        <f t="shared" si="45"/>
        <v>2152</v>
      </c>
      <c r="Q151" s="310">
        <f t="shared" si="45"/>
        <v>2153</v>
      </c>
      <c r="R151" s="310">
        <f t="shared" si="45"/>
        <v>2152</v>
      </c>
      <c r="S151" s="310">
        <f t="shared" si="45"/>
        <v>2153</v>
      </c>
      <c r="T151" s="310">
        <f t="shared" si="45"/>
        <v>2152</v>
      </c>
      <c r="U151" s="310">
        <f t="shared" si="45"/>
        <v>2153</v>
      </c>
      <c r="AC151" s="176">
        <f>+AE151+AF151+AH151+AJ151+AL151+AN151+AP151+AR151+AT151+AV151+AX151+AZ151+BB151</f>
        <v>2900005</v>
      </c>
      <c r="AD151" s="177">
        <f>+AG151+AI151+AK151+AM151+AO151+AQ151+AS151+AU151+AW151+AY151+BA151+BC151</f>
        <v>0</v>
      </c>
      <c r="AE151" s="176">
        <v>2900005</v>
      </c>
      <c r="AF151" s="206"/>
      <c r="AG151" s="179"/>
      <c r="AH151" s="206"/>
      <c r="AI151" s="179"/>
      <c r="AJ151" s="206"/>
      <c r="AK151" s="83"/>
      <c r="AL151" s="206"/>
      <c r="AM151" s="83"/>
      <c r="AN151" s="206"/>
      <c r="AO151" s="83"/>
      <c r="AP151" s="206"/>
      <c r="AQ151" s="83"/>
      <c r="AR151" s="206"/>
      <c r="AS151" s="83"/>
      <c r="AT151" s="206"/>
      <c r="AU151" s="83"/>
      <c r="AV151" s="206"/>
      <c r="AW151" s="83"/>
      <c r="AX151" s="206"/>
      <c r="AY151" s="83"/>
      <c r="AZ151" s="206"/>
      <c r="BA151" s="83"/>
      <c r="BB151" s="206"/>
      <c r="BC151" s="83"/>
      <c r="BD151" s="204">
        <f t="shared" si="43"/>
        <v>0</v>
      </c>
      <c r="BE151" s="175">
        <f t="shared" si="44"/>
        <v>0</v>
      </c>
      <c r="BH151" s="181">
        <f>+BK151-AC151</f>
        <v>-2900005</v>
      </c>
      <c r="BI151" s="181">
        <f>+BL151-AD151</f>
        <v>0</v>
      </c>
      <c r="BJ151" s="208"/>
      <c r="BK151" s="181"/>
      <c r="BL151" s="181"/>
    </row>
    <row r="152" spans="1:65" ht="69" customHeight="1" x14ac:dyDescent="0.25">
      <c r="A152" s="590"/>
      <c r="B152" s="568"/>
      <c r="C152" s="841"/>
      <c r="D152" s="53" t="s">
        <v>153</v>
      </c>
      <c r="E152" s="9" t="s">
        <v>60</v>
      </c>
      <c r="F152" s="310">
        <f t="shared" ref="F152:F153" si="46">SUM(J152:U152)</f>
        <v>25830</v>
      </c>
      <c r="G152" s="96">
        <v>25830</v>
      </c>
      <c r="H152" s="96">
        <v>25830</v>
      </c>
      <c r="I152" s="96">
        <v>25830</v>
      </c>
      <c r="J152" s="279">
        <v>2153</v>
      </c>
      <c r="K152" s="279">
        <v>2153</v>
      </c>
      <c r="L152" s="279">
        <v>2152</v>
      </c>
      <c r="M152" s="279">
        <v>2153</v>
      </c>
      <c r="N152" s="279">
        <v>2152</v>
      </c>
      <c r="O152" s="279">
        <v>2152</v>
      </c>
      <c r="P152" s="279">
        <v>2152</v>
      </c>
      <c r="Q152" s="279">
        <v>2153</v>
      </c>
      <c r="R152" s="279">
        <v>2152</v>
      </c>
      <c r="S152" s="279">
        <v>2153</v>
      </c>
      <c r="T152" s="279">
        <v>2152</v>
      </c>
      <c r="U152" s="279">
        <v>2153</v>
      </c>
      <c r="AC152" s="176"/>
      <c r="AD152" s="177"/>
      <c r="AE152" s="176"/>
      <c r="AF152" s="206"/>
      <c r="AG152" s="179"/>
      <c r="AH152" s="206"/>
      <c r="AI152" s="179"/>
      <c r="AJ152" s="206"/>
      <c r="AK152" s="83"/>
      <c r="AL152" s="206"/>
      <c r="AM152" s="83"/>
      <c r="AN152" s="206"/>
      <c r="AO152" s="179"/>
      <c r="AP152" s="206"/>
      <c r="AQ152" s="83"/>
      <c r="AR152" s="206"/>
      <c r="AS152" s="83"/>
      <c r="AT152" s="206"/>
      <c r="AU152" s="83"/>
      <c r="AV152" s="206"/>
      <c r="AW152" s="83"/>
      <c r="AX152" s="206"/>
      <c r="AY152" s="83"/>
      <c r="AZ152" s="206"/>
      <c r="BA152" s="83"/>
      <c r="BB152" s="206"/>
      <c r="BC152" s="83"/>
      <c r="BD152" s="204">
        <f t="shared" si="43"/>
        <v>0</v>
      </c>
      <c r="BE152" s="175" t="e">
        <f t="shared" si="44"/>
        <v>#DIV/0!</v>
      </c>
      <c r="BH152" s="205"/>
      <c r="BI152" s="205"/>
    </row>
    <row r="153" spans="1:65" ht="51.75" customHeight="1" x14ac:dyDescent="0.25">
      <c r="A153" s="590"/>
      <c r="B153" s="568"/>
      <c r="C153" s="838"/>
      <c r="D153" s="39" t="s">
        <v>154</v>
      </c>
      <c r="E153" s="20" t="s">
        <v>60</v>
      </c>
      <c r="F153" s="310">
        <f t="shared" si="46"/>
        <v>2583</v>
      </c>
      <c r="G153" s="96">
        <v>2583</v>
      </c>
      <c r="H153" s="110">
        <v>2583</v>
      </c>
      <c r="I153" s="110">
        <v>2583</v>
      </c>
      <c r="J153" s="335">
        <v>215</v>
      </c>
      <c r="K153" s="335">
        <v>216</v>
      </c>
      <c r="L153" s="335">
        <v>215</v>
      </c>
      <c r="M153" s="335">
        <v>215</v>
      </c>
      <c r="N153" s="335">
        <v>215</v>
      </c>
      <c r="O153" s="335">
        <v>216</v>
      </c>
      <c r="P153" s="335">
        <v>215</v>
      </c>
      <c r="Q153" s="335">
        <v>215</v>
      </c>
      <c r="R153" s="335">
        <v>215</v>
      </c>
      <c r="S153" s="335">
        <v>215</v>
      </c>
      <c r="T153" s="335">
        <v>216</v>
      </c>
      <c r="U153" s="335">
        <v>215</v>
      </c>
      <c r="AC153" s="176"/>
      <c r="AD153" s="177"/>
      <c r="AE153" s="176"/>
      <c r="AF153" s="206"/>
      <c r="AG153" s="179"/>
      <c r="AH153" s="206"/>
      <c r="AI153" s="179"/>
      <c r="AJ153" s="206"/>
      <c r="AK153" s="83"/>
      <c r="AL153" s="206"/>
      <c r="AM153" s="83"/>
      <c r="AN153" s="206"/>
      <c r="AO153" s="83"/>
      <c r="AP153" s="206"/>
      <c r="AQ153" s="83"/>
      <c r="AR153" s="206"/>
      <c r="AS153" s="83"/>
      <c r="AT153" s="206"/>
      <c r="AU153" s="83"/>
      <c r="AV153" s="206"/>
      <c r="AW153" s="83"/>
      <c r="AX153" s="206"/>
      <c r="AY153" s="83"/>
      <c r="AZ153" s="206"/>
      <c r="BA153" s="83"/>
      <c r="BB153" s="206"/>
      <c r="BC153" s="83"/>
      <c r="BD153" s="204">
        <f t="shared" si="43"/>
        <v>0</v>
      </c>
      <c r="BE153" s="175" t="e">
        <f t="shared" si="44"/>
        <v>#DIV/0!</v>
      </c>
      <c r="BH153" s="205"/>
      <c r="BI153" s="205"/>
    </row>
    <row r="154" spans="1:65" ht="51.75" customHeight="1" x14ac:dyDescent="0.25">
      <c r="A154" s="590"/>
      <c r="B154" s="562" t="s">
        <v>680</v>
      </c>
      <c r="C154" s="559" t="s">
        <v>851</v>
      </c>
      <c r="D154" s="560"/>
      <c r="E154" s="561"/>
      <c r="F154" s="310">
        <f>+F155+F157</f>
        <v>3264</v>
      </c>
      <c r="G154" s="310">
        <f t="shared" ref="G154:U154" si="47">+G155+G157</f>
        <v>3264</v>
      </c>
      <c r="H154" s="310">
        <f t="shared" si="47"/>
        <v>3264</v>
      </c>
      <c r="I154" s="310">
        <f t="shared" si="47"/>
        <v>3264</v>
      </c>
      <c r="J154" s="310">
        <f t="shared" si="47"/>
        <v>272</v>
      </c>
      <c r="K154" s="310">
        <f t="shared" si="47"/>
        <v>272</v>
      </c>
      <c r="L154" s="310">
        <f t="shared" si="47"/>
        <v>272</v>
      </c>
      <c r="M154" s="310">
        <f t="shared" si="47"/>
        <v>272</v>
      </c>
      <c r="N154" s="310">
        <f t="shared" si="47"/>
        <v>272</v>
      </c>
      <c r="O154" s="310">
        <f t="shared" si="47"/>
        <v>272</v>
      </c>
      <c r="P154" s="310">
        <f t="shared" si="47"/>
        <v>272</v>
      </c>
      <c r="Q154" s="310">
        <f t="shared" si="47"/>
        <v>273</v>
      </c>
      <c r="R154" s="310">
        <f t="shared" si="47"/>
        <v>272</v>
      </c>
      <c r="S154" s="310">
        <f t="shared" si="47"/>
        <v>272</v>
      </c>
      <c r="T154" s="310">
        <f t="shared" si="47"/>
        <v>272</v>
      </c>
      <c r="U154" s="310">
        <f t="shared" si="47"/>
        <v>271</v>
      </c>
      <c r="AC154" s="176"/>
      <c r="AD154" s="177"/>
      <c r="AE154" s="176"/>
      <c r="AF154" s="206"/>
      <c r="AG154" s="179"/>
      <c r="AH154" s="206"/>
      <c r="AI154" s="179"/>
      <c r="AJ154" s="206"/>
      <c r="AK154" s="83"/>
      <c r="AL154" s="206"/>
      <c r="AM154" s="83"/>
      <c r="AN154" s="206"/>
      <c r="AO154" s="83"/>
      <c r="AP154" s="206"/>
      <c r="AQ154" s="83"/>
      <c r="AR154" s="206"/>
      <c r="AS154" s="83"/>
      <c r="AT154" s="206"/>
      <c r="AU154" s="83"/>
      <c r="AV154" s="206"/>
      <c r="AW154" s="83"/>
      <c r="AX154" s="206"/>
      <c r="AY154" s="83"/>
      <c r="AZ154" s="206"/>
      <c r="BA154" s="83"/>
      <c r="BB154" s="206"/>
      <c r="BC154" s="83"/>
      <c r="BD154" s="204"/>
      <c r="BE154" s="175"/>
      <c r="BH154" s="205"/>
      <c r="BI154" s="205"/>
    </row>
    <row r="155" spans="1:65" ht="52.5" customHeight="1" x14ac:dyDescent="0.35">
      <c r="A155" s="590"/>
      <c r="B155" s="563"/>
      <c r="C155" s="839" t="s">
        <v>694</v>
      </c>
      <c r="D155" s="313" t="s">
        <v>439</v>
      </c>
      <c r="E155" s="314"/>
      <c r="F155" s="310">
        <f>+F156</f>
        <v>3109</v>
      </c>
      <c r="G155" s="310">
        <f t="shared" ref="G155:U155" si="48">+G156</f>
        <v>3109</v>
      </c>
      <c r="H155" s="310">
        <f t="shared" si="48"/>
        <v>3109</v>
      </c>
      <c r="I155" s="310">
        <f t="shared" si="48"/>
        <v>3109</v>
      </c>
      <c r="J155" s="310">
        <f t="shared" si="48"/>
        <v>259</v>
      </c>
      <c r="K155" s="310">
        <f t="shared" si="48"/>
        <v>259</v>
      </c>
      <c r="L155" s="310">
        <f t="shared" si="48"/>
        <v>259</v>
      </c>
      <c r="M155" s="310">
        <f t="shared" si="48"/>
        <v>259</v>
      </c>
      <c r="N155" s="310">
        <f t="shared" si="48"/>
        <v>259</v>
      </c>
      <c r="O155" s="310">
        <f t="shared" si="48"/>
        <v>259</v>
      </c>
      <c r="P155" s="310">
        <f t="shared" si="48"/>
        <v>259</v>
      </c>
      <c r="Q155" s="310">
        <f t="shared" si="48"/>
        <v>260</v>
      </c>
      <c r="R155" s="310">
        <f t="shared" si="48"/>
        <v>259</v>
      </c>
      <c r="S155" s="310">
        <f t="shared" si="48"/>
        <v>259</v>
      </c>
      <c r="T155" s="310">
        <f t="shared" si="48"/>
        <v>259</v>
      </c>
      <c r="U155" s="310">
        <f t="shared" si="48"/>
        <v>259</v>
      </c>
      <c r="AA155" s="172"/>
      <c r="AB155" s="172"/>
      <c r="AC155" s="176">
        <f>+AE155+AF155+AH155+AJ155+AL155+AN155+AP155+AR155+AT155+AV155+AX155+AZ155+BB155</f>
        <v>1200</v>
      </c>
      <c r="AD155" s="177">
        <f>+AG155+AI155+AK155+AM155+AO155+AQ155+AS155+AU155+AW155+AY155+BA155+BC155</f>
        <v>0</v>
      </c>
      <c r="AE155" s="176">
        <v>1200</v>
      </c>
      <c r="AF155" s="206"/>
      <c r="AG155" s="179"/>
      <c r="AH155" s="206"/>
      <c r="AI155" s="179"/>
      <c r="AJ155" s="206"/>
      <c r="AK155" s="83"/>
      <c r="AL155" s="206"/>
      <c r="AM155" s="83"/>
      <c r="AN155" s="206"/>
      <c r="AO155" s="83"/>
      <c r="AP155" s="206"/>
      <c r="AQ155" s="83"/>
      <c r="AR155" s="206"/>
      <c r="AS155" s="83"/>
      <c r="AT155" s="206"/>
      <c r="AU155" s="83"/>
      <c r="AV155" s="206"/>
      <c r="AW155" s="83"/>
      <c r="AX155" s="206"/>
      <c r="AY155" s="83"/>
      <c r="AZ155" s="206"/>
      <c r="BA155" s="83"/>
      <c r="BB155" s="206"/>
      <c r="BC155" s="83"/>
      <c r="BD155" s="204">
        <f t="shared" si="43"/>
        <v>0</v>
      </c>
      <c r="BE155" s="175">
        <f t="shared" si="44"/>
        <v>0</v>
      </c>
      <c r="BF155" s="172"/>
      <c r="BG155" s="172"/>
      <c r="BH155" s="181">
        <f>+BK155-AC155</f>
        <v>-1200</v>
      </c>
      <c r="BI155" s="181">
        <f>+BL155-AD155</f>
        <v>0</v>
      </c>
      <c r="BJ155" s="208"/>
      <c r="BK155" s="181"/>
      <c r="BL155" s="181"/>
      <c r="BM155" s="172"/>
    </row>
    <row r="156" spans="1:65" ht="39.75" customHeight="1" x14ac:dyDescent="0.25">
      <c r="A156" s="590"/>
      <c r="B156" s="563"/>
      <c r="C156" s="840"/>
      <c r="D156" s="53" t="s">
        <v>155</v>
      </c>
      <c r="E156" s="20" t="s">
        <v>60</v>
      </c>
      <c r="F156" s="310">
        <f t="shared" ref="F156:F158" si="49">SUM(J156:U156)</f>
        <v>3109</v>
      </c>
      <c r="G156" s="96">
        <v>3109</v>
      </c>
      <c r="H156" s="96">
        <v>3109</v>
      </c>
      <c r="I156" s="96">
        <v>3109</v>
      </c>
      <c r="J156" s="278">
        <v>259</v>
      </c>
      <c r="K156" s="278">
        <v>259</v>
      </c>
      <c r="L156" s="278">
        <v>259</v>
      </c>
      <c r="M156" s="278">
        <v>259</v>
      </c>
      <c r="N156" s="278">
        <v>259</v>
      </c>
      <c r="O156" s="278">
        <v>259</v>
      </c>
      <c r="P156" s="278">
        <v>259</v>
      </c>
      <c r="Q156" s="278">
        <v>260</v>
      </c>
      <c r="R156" s="278">
        <v>259</v>
      </c>
      <c r="S156" s="278">
        <v>259</v>
      </c>
      <c r="T156" s="278">
        <v>259</v>
      </c>
      <c r="U156" s="278">
        <v>259</v>
      </c>
      <c r="AC156" s="176"/>
      <c r="AD156" s="177"/>
      <c r="AE156" s="176"/>
      <c r="AF156" s="206"/>
      <c r="AG156" s="179"/>
      <c r="AH156" s="206"/>
      <c r="AI156" s="179"/>
      <c r="AJ156" s="206"/>
      <c r="AK156" s="83"/>
      <c r="AL156" s="206"/>
      <c r="AM156" s="83"/>
      <c r="AN156" s="206"/>
      <c r="AO156" s="179"/>
      <c r="AP156" s="206"/>
      <c r="AQ156" s="83"/>
      <c r="AR156" s="206"/>
      <c r="AS156" s="83"/>
      <c r="AT156" s="206"/>
      <c r="AU156" s="83"/>
      <c r="AV156" s="206"/>
      <c r="AW156" s="83"/>
      <c r="AX156" s="206"/>
      <c r="AY156" s="83"/>
      <c r="AZ156" s="206"/>
      <c r="BA156" s="83"/>
      <c r="BB156" s="206"/>
      <c r="BC156" s="83"/>
      <c r="BD156" s="204">
        <f t="shared" si="43"/>
        <v>0</v>
      </c>
      <c r="BE156" s="175" t="e">
        <f t="shared" si="44"/>
        <v>#DIV/0!</v>
      </c>
      <c r="BH156" s="205"/>
      <c r="BI156" s="205"/>
    </row>
    <row r="157" spans="1:65" ht="39.75" customHeight="1" x14ac:dyDescent="0.25">
      <c r="A157" s="590"/>
      <c r="B157" s="563"/>
      <c r="C157" s="839" t="s">
        <v>695</v>
      </c>
      <c r="D157" s="313" t="s">
        <v>439</v>
      </c>
      <c r="E157" s="314"/>
      <c r="F157" s="310">
        <f>+F158</f>
        <v>155</v>
      </c>
      <c r="G157" s="310">
        <f t="shared" ref="G157:U157" si="50">+G158</f>
        <v>155</v>
      </c>
      <c r="H157" s="310">
        <f t="shared" si="50"/>
        <v>155</v>
      </c>
      <c r="I157" s="310">
        <f t="shared" si="50"/>
        <v>155</v>
      </c>
      <c r="J157" s="310">
        <f t="shared" si="50"/>
        <v>13</v>
      </c>
      <c r="K157" s="310">
        <f t="shared" si="50"/>
        <v>13</v>
      </c>
      <c r="L157" s="310">
        <f t="shared" si="50"/>
        <v>13</v>
      </c>
      <c r="M157" s="310">
        <f t="shared" si="50"/>
        <v>13</v>
      </c>
      <c r="N157" s="310">
        <f t="shared" si="50"/>
        <v>13</v>
      </c>
      <c r="O157" s="310">
        <f t="shared" si="50"/>
        <v>13</v>
      </c>
      <c r="P157" s="310">
        <f t="shared" si="50"/>
        <v>13</v>
      </c>
      <c r="Q157" s="310">
        <f t="shared" si="50"/>
        <v>13</v>
      </c>
      <c r="R157" s="310">
        <f t="shared" si="50"/>
        <v>13</v>
      </c>
      <c r="S157" s="310">
        <f t="shared" si="50"/>
        <v>13</v>
      </c>
      <c r="T157" s="310">
        <f t="shared" si="50"/>
        <v>13</v>
      </c>
      <c r="U157" s="310">
        <f t="shared" si="50"/>
        <v>12</v>
      </c>
      <c r="AC157" s="176"/>
      <c r="AD157" s="177"/>
      <c r="AE157" s="176"/>
      <c r="AF157" s="206"/>
      <c r="AG157" s="179"/>
      <c r="AH157" s="206"/>
      <c r="AI157" s="179"/>
      <c r="AJ157" s="206"/>
      <c r="AK157" s="83"/>
      <c r="AL157" s="206"/>
      <c r="AM157" s="83"/>
      <c r="AN157" s="206"/>
      <c r="AO157" s="83"/>
      <c r="AP157" s="206"/>
      <c r="AQ157" s="83"/>
      <c r="AR157" s="206"/>
      <c r="AS157" s="83"/>
      <c r="AT157" s="206"/>
      <c r="AU157" s="83"/>
      <c r="AV157" s="206"/>
      <c r="AW157" s="83"/>
      <c r="AX157" s="206"/>
      <c r="AY157" s="83"/>
      <c r="AZ157" s="206"/>
      <c r="BA157" s="83"/>
      <c r="BB157" s="206"/>
      <c r="BC157" s="83"/>
      <c r="BD157" s="204"/>
      <c r="BE157" s="175"/>
      <c r="BH157" s="205"/>
      <c r="BI157" s="205"/>
    </row>
    <row r="158" spans="1:65" ht="39.75" customHeight="1" x14ac:dyDescent="0.25">
      <c r="A158" s="590"/>
      <c r="B158" s="564"/>
      <c r="C158" s="840"/>
      <c r="D158" s="53" t="s">
        <v>156</v>
      </c>
      <c r="E158" s="9" t="s">
        <v>101</v>
      </c>
      <c r="F158" s="310">
        <f t="shared" si="49"/>
        <v>155</v>
      </c>
      <c r="G158" s="96">
        <v>155</v>
      </c>
      <c r="H158" s="107">
        <v>155</v>
      </c>
      <c r="I158" s="107">
        <v>155</v>
      </c>
      <c r="J158" s="278">
        <v>13</v>
      </c>
      <c r="K158" s="278">
        <v>13</v>
      </c>
      <c r="L158" s="278">
        <v>13</v>
      </c>
      <c r="M158" s="278">
        <v>13</v>
      </c>
      <c r="N158" s="278">
        <v>13</v>
      </c>
      <c r="O158" s="278">
        <v>13</v>
      </c>
      <c r="P158" s="278">
        <v>13</v>
      </c>
      <c r="Q158" s="278">
        <v>13</v>
      </c>
      <c r="R158" s="278">
        <v>13</v>
      </c>
      <c r="S158" s="278">
        <v>13</v>
      </c>
      <c r="T158" s="278">
        <v>13</v>
      </c>
      <c r="U158" s="278">
        <v>12</v>
      </c>
      <c r="V158" s="44" t="s">
        <v>874</v>
      </c>
      <c r="AB158" s="277" t="s">
        <v>875</v>
      </c>
      <c r="AC158" s="176"/>
      <c r="AD158" s="177"/>
      <c r="AE158" s="176"/>
      <c r="AF158" s="206"/>
      <c r="AG158" s="179"/>
      <c r="AH158" s="206"/>
      <c r="AI158" s="179"/>
      <c r="AJ158" s="206"/>
      <c r="AK158" s="83"/>
      <c r="AL158" s="206"/>
      <c r="AM158" s="83"/>
      <c r="AN158" s="206"/>
      <c r="AO158" s="83"/>
      <c r="AP158" s="206"/>
      <c r="AQ158" s="83"/>
      <c r="AR158" s="206"/>
      <c r="AS158" s="83"/>
      <c r="AT158" s="206"/>
      <c r="AU158" s="83"/>
      <c r="AV158" s="206"/>
      <c r="AW158" s="83"/>
      <c r="AX158" s="206"/>
      <c r="AY158" s="83"/>
      <c r="AZ158" s="206"/>
      <c r="BA158" s="83"/>
      <c r="BB158" s="206"/>
      <c r="BC158" s="83"/>
      <c r="BD158" s="204"/>
      <c r="BE158" s="175"/>
      <c r="BH158" s="205"/>
      <c r="BI158" s="205"/>
    </row>
    <row r="159" spans="1:65" ht="58.5" customHeight="1" x14ac:dyDescent="0.25">
      <c r="A159" s="590"/>
      <c r="B159" s="568" t="s">
        <v>681</v>
      </c>
      <c r="C159" s="837" t="s">
        <v>476</v>
      </c>
      <c r="D159" s="313" t="s">
        <v>439</v>
      </c>
      <c r="E159" s="314"/>
      <c r="F159" s="310">
        <f>+F160</f>
        <v>615</v>
      </c>
      <c r="G159" s="310">
        <f t="shared" ref="G159:U159" si="51">+G160</f>
        <v>615</v>
      </c>
      <c r="H159" s="310">
        <f t="shared" si="51"/>
        <v>615</v>
      </c>
      <c r="I159" s="310">
        <f t="shared" si="51"/>
        <v>615</v>
      </c>
      <c r="J159" s="310">
        <f t="shared" si="51"/>
        <v>51</v>
      </c>
      <c r="K159" s="310">
        <f t="shared" si="51"/>
        <v>52</v>
      </c>
      <c r="L159" s="310">
        <f t="shared" si="51"/>
        <v>51</v>
      </c>
      <c r="M159" s="310">
        <f t="shared" si="51"/>
        <v>51</v>
      </c>
      <c r="N159" s="310">
        <f t="shared" si="51"/>
        <v>51</v>
      </c>
      <c r="O159" s="310">
        <f t="shared" si="51"/>
        <v>52</v>
      </c>
      <c r="P159" s="310">
        <f t="shared" si="51"/>
        <v>51</v>
      </c>
      <c r="Q159" s="310">
        <f t="shared" si="51"/>
        <v>51</v>
      </c>
      <c r="R159" s="310">
        <f t="shared" si="51"/>
        <v>52</v>
      </c>
      <c r="S159" s="310">
        <f t="shared" si="51"/>
        <v>51</v>
      </c>
      <c r="T159" s="310">
        <f t="shared" si="51"/>
        <v>51</v>
      </c>
      <c r="U159" s="310">
        <f t="shared" si="51"/>
        <v>51</v>
      </c>
      <c r="AC159" s="176">
        <f>+AE159+AF159+AH159+AJ159+AL159+AN159+AP159+AR159+AT159+AV159+AX159+AZ159+BB159</f>
        <v>191604</v>
      </c>
      <c r="AD159" s="177">
        <f>+AG159+AI159+AK159+AM159+AO159+AQ159+AS159+AU159+AW159+AY159+BA159+BC159</f>
        <v>0</v>
      </c>
      <c r="AE159" s="176">
        <v>191604</v>
      </c>
      <c r="AF159" s="206"/>
      <c r="AG159" s="179"/>
      <c r="AH159" s="206"/>
      <c r="AI159" s="179"/>
      <c r="AJ159" s="206"/>
      <c r="AK159" s="83"/>
      <c r="AL159" s="206"/>
      <c r="AM159" s="83"/>
      <c r="AN159" s="206"/>
      <c r="AO159" s="83"/>
      <c r="AP159" s="206"/>
      <c r="AQ159" s="83"/>
      <c r="AR159" s="206"/>
      <c r="AS159" s="83"/>
      <c r="AT159" s="206"/>
      <c r="AU159" s="83"/>
      <c r="AV159" s="206"/>
      <c r="AW159" s="83"/>
      <c r="AX159" s="206"/>
      <c r="AY159" s="83"/>
      <c r="AZ159" s="206"/>
      <c r="BA159" s="83"/>
      <c r="BB159" s="206"/>
      <c r="BC159" s="83"/>
      <c r="BD159" s="204">
        <f t="shared" si="43"/>
        <v>0</v>
      </c>
      <c r="BE159" s="175">
        <f t="shared" si="44"/>
        <v>0</v>
      </c>
      <c r="BH159" s="181">
        <f>+BK159-AC159</f>
        <v>-191604</v>
      </c>
      <c r="BI159" s="181">
        <f>+BL159-AD159</f>
        <v>0</v>
      </c>
      <c r="BJ159" s="208"/>
      <c r="BK159" s="181"/>
      <c r="BL159" s="181"/>
    </row>
    <row r="160" spans="1:65" ht="39.75" customHeight="1" x14ac:dyDescent="0.25">
      <c r="A160" s="590"/>
      <c r="B160" s="568"/>
      <c r="C160" s="841"/>
      <c r="D160" s="53" t="s">
        <v>157</v>
      </c>
      <c r="E160" s="9" t="s">
        <v>112</v>
      </c>
      <c r="F160" s="310">
        <f t="shared" ref="F160" si="52">SUM(J160:U160)</f>
        <v>615</v>
      </c>
      <c r="G160" s="96">
        <v>615</v>
      </c>
      <c r="H160" s="107">
        <v>615</v>
      </c>
      <c r="I160" s="107">
        <v>615</v>
      </c>
      <c r="J160" s="278">
        <v>51</v>
      </c>
      <c r="K160" s="278">
        <v>52</v>
      </c>
      <c r="L160" s="278">
        <v>51</v>
      </c>
      <c r="M160" s="278">
        <v>51</v>
      </c>
      <c r="N160" s="278">
        <v>51</v>
      </c>
      <c r="O160" s="278">
        <v>52</v>
      </c>
      <c r="P160" s="278">
        <v>51</v>
      </c>
      <c r="Q160" s="278">
        <v>51</v>
      </c>
      <c r="R160" s="278">
        <v>52</v>
      </c>
      <c r="S160" s="278">
        <v>51</v>
      </c>
      <c r="T160" s="278">
        <v>51</v>
      </c>
      <c r="U160" s="278">
        <v>51</v>
      </c>
      <c r="AC160" s="176"/>
      <c r="AD160" s="177"/>
      <c r="AE160" s="176"/>
      <c r="AF160" s="206"/>
      <c r="AG160" s="179"/>
      <c r="AH160" s="206"/>
      <c r="AI160" s="179"/>
      <c r="AJ160" s="206"/>
      <c r="AK160" s="83"/>
      <c r="AL160" s="206"/>
      <c r="AM160" s="83"/>
      <c r="AN160" s="206"/>
      <c r="AO160" s="179"/>
      <c r="AP160" s="206"/>
      <c r="AQ160" s="83"/>
      <c r="AR160" s="206"/>
      <c r="AS160" s="83"/>
      <c r="AT160" s="206"/>
      <c r="AU160" s="83"/>
      <c r="AV160" s="206"/>
      <c r="AW160" s="83"/>
      <c r="AX160" s="206"/>
      <c r="AY160" s="83"/>
      <c r="AZ160" s="206"/>
      <c r="BA160" s="83"/>
      <c r="BB160" s="206"/>
      <c r="BC160" s="83"/>
      <c r="BD160" s="204">
        <f t="shared" si="43"/>
        <v>0</v>
      </c>
      <c r="BE160" s="175" t="e">
        <f t="shared" si="44"/>
        <v>#DIV/0!</v>
      </c>
      <c r="BH160" s="205"/>
      <c r="BI160" s="205"/>
    </row>
    <row r="161" spans="1:64" ht="55.5" customHeight="1" x14ac:dyDescent="0.25">
      <c r="A161" s="590"/>
      <c r="B161" s="521" t="s">
        <v>682</v>
      </c>
      <c r="C161" s="842" t="s">
        <v>689</v>
      </c>
      <c r="D161" s="313" t="s">
        <v>439</v>
      </c>
      <c r="E161" s="314"/>
      <c r="F161" s="310">
        <f>+F162</f>
        <v>777</v>
      </c>
      <c r="G161" s="310">
        <f t="shared" ref="G161:U161" si="53">+G162</f>
        <v>777</v>
      </c>
      <c r="H161" s="310">
        <f t="shared" si="53"/>
        <v>777</v>
      </c>
      <c r="I161" s="310">
        <f t="shared" si="53"/>
        <v>777</v>
      </c>
      <c r="J161" s="310">
        <f t="shared" si="53"/>
        <v>65</v>
      </c>
      <c r="K161" s="310">
        <f t="shared" si="53"/>
        <v>64</v>
      </c>
      <c r="L161" s="310">
        <f t="shared" si="53"/>
        <v>65</v>
      </c>
      <c r="M161" s="310">
        <f t="shared" si="53"/>
        <v>65</v>
      </c>
      <c r="N161" s="310">
        <f t="shared" si="53"/>
        <v>64</v>
      </c>
      <c r="O161" s="310">
        <f t="shared" si="53"/>
        <v>65</v>
      </c>
      <c r="P161" s="310">
        <f t="shared" si="53"/>
        <v>65</v>
      </c>
      <c r="Q161" s="310">
        <f t="shared" si="53"/>
        <v>64</v>
      </c>
      <c r="R161" s="310">
        <f t="shared" si="53"/>
        <v>65</v>
      </c>
      <c r="S161" s="310">
        <f t="shared" si="53"/>
        <v>65</v>
      </c>
      <c r="T161" s="310">
        <f t="shared" si="53"/>
        <v>65</v>
      </c>
      <c r="U161" s="310">
        <f t="shared" si="53"/>
        <v>65</v>
      </c>
      <c r="AC161" s="176">
        <f>+AE161+AF161+AH161+AJ161+AL161+AN161+AP161+AR161+AT161+AV161+AX161+AZ161+BB161</f>
        <v>0</v>
      </c>
      <c r="AD161" s="177">
        <f>+AG161+AI161+AK161+AM161+AO161+AQ161+AS161+AU161+AW161+AY161+BA161+BC161</f>
        <v>0</v>
      </c>
      <c r="AE161" s="176">
        <v>0</v>
      </c>
      <c r="AF161" s="206"/>
      <c r="AG161" s="179"/>
      <c r="AH161" s="206"/>
      <c r="AI161" s="179"/>
      <c r="AJ161" s="206"/>
      <c r="AK161" s="83"/>
      <c r="AL161" s="206"/>
      <c r="AM161" s="83"/>
      <c r="AN161" s="206"/>
      <c r="AO161" s="179"/>
      <c r="AP161" s="206"/>
      <c r="AQ161" s="83"/>
      <c r="AR161" s="206"/>
      <c r="AS161" s="83"/>
      <c r="AT161" s="206"/>
      <c r="AU161" s="83"/>
      <c r="AV161" s="206"/>
      <c r="AW161" s="83"/>
      <c r="AX161" s="206"/>
      <c r="AY161" s="83"/>
      <c r="AZ161" s="206"/>
      <c r="BA161" s="83"/>
      <c r="BB161" s="206"/>
      <c r="BC161" s="83"/>
      <c r="BD161" s="204">
        <f t="shared" si="43"/>
        <v>0</v>
      </c>
      <c r="BE161" s="175" t="e">
        <f t="shared" si="44"/>
        <v>#DIV/0!</v>
      </c>
      <c r="BH161" s="181">
        <f>+BK161-AC161</f>
        <v>0</v>
      </c>
      <c r="BI161" s="181">
        <f>+BL161-AD161</f>
        <v>0</v>
      </c>
      <c r="BJ161" s="208"/>
      <c r="BK161" s="181"/>
      <c r="BL161" s="181"/>
    </row>
    <row r="162" spans="1:64" ht="38.25" customHeight="1" x14ac:dyDescent="0.25">
      <c r="A162" s="590"/>
      <c r="B162" s="521"/>
      <c r="C162" s="843"/>
      <c r="D162" s="53" t="s">
        <v>542</v>
      </c>
      <c r="E162" s="20" t="s">
        <v>60</v>
      </c>
      <c r="F162" s="310">
        <f t="shared" ref="F162:F163" si="54">SUM(J162:U162)</f>
        <v>777</v>
      </c>
      <c r="G162" s="96">
        <v>777</v>
      </c>
      <c r="H162" s="107">
        <v>777</v>
      </c>
      <c r="I162" s="107">
        <v>777</v>
      </c>
      <c r="J162" s="278">
        <v>65</v>
      </c>
      <c r="K162" s="278">
        <v>64</v>
      </c>
      <c r="L162" s="278">
        <v>65</v>
      </c>
      <c r="M162" s="278">
        <v>65</v>
      </c>
      <c r="N162" s="278">
        <v>64</v>
      </c>
      <c r="O162" s="278">
        <v>65</v>
      </c>
      <c r="P162" s="278">
        <v>65</v>
      </c>
      <c r="Q162" s="278">
        <v>64</v>
      </c>
      <c r="R162" s="278">
        <v>65</v>
      </c>
      <c r="S162" s="278">
        <v>65</v>
      </c>
      <c r="T162" s="278">
        <v>65</v>
      </c>
      <c r="U162" s="278">
        <v>65</v>
      </c>
      <c r="AC162" s="176"/>
      <c r="AD162" s="177"/>
      <c r="AE162" s="176"/>
      <c r="AF162" s="206"/>
      <c r="AG162" s="179"/>
      <c r="AH162" s="206"/>
      <c r="AI162" s="179"/>
      <c r="AJ162" s="206"/>
      <c r="AK162" s="83"/>
      <c r="AL162" s="206"/>
      <c r="AM162" s="83"/>
      <c r="AN162" s="206"/>
      <c r="AO162" s="83"/>
      <c r="AP162" s="206"/>
      <c r="AQ162" s="83"/>
      <c r="AR162" s="206"/>
      <c r="AS162" s="83"/>
      <c r="AT162" s="206"/>
      <c r="AU162" s="83"/>
      <c r="AV162" s="206"/>
      <c r="AW162" s="83"/>
      <c r="AX162" s="206"/>
      <c r="AY162" s="83"/>
      <c r="AZ162" s="206"/>
      <c r="BA162" s="83"/>
      <c r="BB162" s="206"/>
      <c r="BC162" s="83"/>
      <c r="BD162" s="204">
        <f t="shared" si="43"/>
        <v>0</v>
      </c>
      <c r="BE162" s="175" t="e">
        <f t="shared" si="44"/>
        <v>#DIV/0!</v>
      </c>
      <c r="BH162" s="205"/>
      <c r="BI162" s="205"/>
    </row>
    <row r="163" spans="1:64" ht="38.25" customHeight="1" x14ac:dyDescent="0.25">
      <c r="A163" s="590"/>
      <c r="B163" s="521"/>
      <c r="C163" s="843"/>
      <c r="D163" s="13" t="s">
        <v>517</v>
      </c>
      <c r="E163" s="20" t="s">
        <v>60</v>
      </c>
      <c r="F163" s="310">
        <f t="shared" si="54"/>
        <v>690</v>
      </c>
      <c r="G163" s="278">
        <v>690</v>
      </c>
      <c r="H163" s="278">
        <v>690</v>
      </c>
      <c r="I163" s="278">
        <v>690</v>
      </c>
      <c r="J163" s="278">
        <v>58</v>
      </c>
      <c r="K163" s="278">
        <v>58</v>
      </c>
      <c r="L163" s="278">
        <v>57</v>
      </c>
      <c r="M163" s="278">
        <v>58</v>
      </c>
      <c r="N163" s="278">
        <v>57</v>
      </c>
      <c r="O163" s="278">
        <v>58</v>
      </c>
      <c r="P163" s="278">
        <v>57</v>
      </c>
      <c r="Q163" s="278">
        <v>58</v>
      </c>
      <c r="R163" s="278">
        <v>57</v>
      </c>
      <c r="S163" s="278">
        <v>58</v>
      </c>
      <c r="T163" s="278">
        <v>57</v>
      </c>
      <c r="U163" s="278">
        <v>57</v>
      </c>
      <c r="AC163" s="176"/>
      <c r="AD163" s="177"/>
      <c r="AE163" s="176"/>
      <c r="AF163" s="206"/>
      <c r="AG163" s="179"/>
      <c r="AH163" s="206"/>
      <c r="AI163" s="179"/>
      <c r="AJ163" s="206"/>
      <c r="AK163" s="83"/>
      <c r="AL163" s="206"/>
      <c r="AM163" s="83"/>
      <c r="AN163" s="206"/>
      <c r="AO163" s="83"/>
      <c r="AP163" s="206"/>
      <c r="AQ163" s="83"/>
      <c r="AR163" s="206"/>
      <c r="AS163" s="83"/>
      <c r="AT163" s="206"/>
      <c r="AU163" s="83"/>
      <c r="AV163" s="206"/>
      <c r="AW163" s="83"/>
      <c r="AX163" s="206"/>
      <c r="AY163" s="83"/>
      <c r="AZ163" s="206"/>
      <c r="BA163" s="83"/>
      <c r="BB163" s="206"/>
      <c r="BC163" s="83"/>
      <c r="BD163" s="204">
        <f t="shared" si="43"/>
        <v>0</v>
      </c>
      <c r="BE163" s="175" t="e">
        <f t="shared" si="44"/>
        <v>#DIV/0!</v>
      </c>
      <c r="BH163" s="205"/>
      <c r="BI163" s="205"/>
    </row>
    <row r="164" spans="1:64" ht="38.25" customHeight="1" x14ac:dyDescent="0.25">
      <c r="A164" s="590"/>
      <c r="B164" s="562" t="s">
        <v>683</v>
      </c>
      <c r="C164" s="559" t="s">
        <v>851</v>
      </c>
      <c r="D164" s="560"/>
      <c r="E164" s="561"/>
      <c r="F164" s="361" t="e">
        <f>+F165+#REF!</f>
        <v>#REF!</v>
      </c>
      <c r="G164" s="361" t="e">
        <f>+G165+#REF!</f>
        <v>#REF!</v>
      </c>
      <c r="H164" s="361" t="e">
        <f>+H165+#REF!</f>
        <v>#REF!</v>
      </c>
      <c r="I164" s="361" t="e">
        <f>+I165+#REF!</f>
        <v>#REF!</v>
      </c>
      <c r="J164" s="361" t="e">
        <f>+J165+#REF!</f>
        <v>#REF!</v>
      </c>
      <c r="K164" s="361" t="e">
        <f>+K165+#REF!</f>
        <v>#REF!</v>
      </c>
      <c r="L164" s="361" t="e">
        <f>+L165+#REF!</f>
        <v>#REF!</v>
      </c>
      <c r="M164" s="361" t="e">
        <f>+M165+#REF!</f>
        <v>#REF!</v>
      </c>
      <c r="N164" s="361" t="e">
        <f>+N165+#REF!</f>
        <v>#REF!</v>
      </c>
      <c r="O164" s="361" t="e">
        <f>+O165+#REF!</f>
        <v>#REF!</v>
      </c>
      <c r="P164" s="361" t="e">
        <f>+P165+#REF!</f>
        <v>#REF!</v>
      </c>
      <c r="Q164" s="361" t="e">
        <f>+Q165+#REF!</f>
        <v>#REF!</v>
      </c>
      <c r="R164" s="361" t="e">
        <f>+R165+#REF!</f>
        <v>#REF!</v>
      </c>
      <c r="S164" s="361" t="e">
        <f>+S165+#REF!</f>
        <v>#REF!</v>
      </c>
      <c r="T164" s="361" t="e">
        <f>+T165+#REF!</f>
        <v>#REF!</v>
      </c>
      <c r="U164" s="361" t="e">
        <f>+U165+#REF!</f>
        <v>#REF!</v>
      </c>
      <c r="AC164" s="176"/>
      <c r="AD164" s="177"/>
      <c r="AE164" s="176"/>
      <c r="AF164" s="206"/>
      <c r="AG164" s="179"/>
      <c r="AH164" s="206"/>
      <c r="AI164" s="179"/>
      <c r="AJ164" s="206"/>
      <c r="AK164" s="83"/>
      <c r="AL164" s="206"/>
      <c r="AM164" s="83"/>
      <c r="AN164" s="206"/>
      <c r="AO164" s="83"/>
      <c r="AP164" s="206"/>
      <c r="AQ164" s="83"/>
      <c r="AR164" s="206"/>
      <c r="AS164" s="83"/>
      <c r="AT164" s="206"/>
      <c r="AU164" s="83"/>
      <c r="AV164" s="206"/>
      <c r="AW164" s="83"/>
      <c r="AX164" s="206"/>
      <c r="AY164" s="83"/>
      <c r="AZ164" s="206"/>
      <c r="BA164" s="83"/>
      <c r="BB164" s="206"/>
      <c r="BC164" s="83"/>
      <c r="BD164" s="204"/>
      <c r="BE164" s="175"/>
      <c r="BH164" s="205"/>
      <c r="BI164" s="205"/>
    </row>
    <row r="165" spans="1:64" ht="51" customHeight="1" x14ac:dyDescent="0.25">
      <c r="A165" s="590"/>
      <c r="B165" s="563"/>
      <c r="C165" s="648" t="s">
        <v>884</v>
      </c>
      <c r="D165" s="313" t="s">
        <v>439</v>
      </c>
      <c r="E165" s="314"/>
      <c r="F165" s="310">
        <f t="shared" ref="F165:U165" si="55">SUM(F166:F172)</f>
        <v>1003</v>
      </c>
      <c r="G165" s="310">
        <f t="shared" si="55"/>
        <v>793</v>
      </c>
      <c r="H165" s="310">
        <f t="shared" si="55"/>
        <v>793</v>
      </c>
      <c r="I165" s="310">
        <f t="shared" si="55"/>
        <v>793</v>
      </c>
      <c r="J165" s="310">
        <f t="shared" si="55"/>
        <v>66</v>
      </c>
      <c r="K165" s="310">
        <f t="shared" si="55"/>
        <v>66</v>
      </c>
      <c r="L165" s="310">
        <f t="shared" si="55"/>
        <v>66</v>
      </c>
      <c r="M165" s="310">
        <f t="shared" si="55"/>
        <v>67</v>
      </c>
      <c r="N165" s="310">
        <f t="shared" si="55"/>
        <v>65</v>
      </c>
      <c r="O165" s="310">
        <f t="shared" si="55"/>
        <v>66</v>
      </c>
      <c r="P165" s="310">
        <f t="shared" si="55"/>
        <v>67</v>
      </c>
      <c r="Q165" s="310">
        <f t="shared" si="55"/>
        <v>65</v>
      </c>
      <c r="R165" s="310">
        <f t="shared" si="55"/>
        <v>66</v>
      </c>
      <c r="S165" s="310">
        <f t="shared" si="55"/>
        <v>67</v>
      </c>
      <c r="T165" s="310">
        <f t="shared" si="55"/>
        <v>66</v>
      </c>
      <c r="U165" s="310">
        <f t="shared" si="55"/>
        <v>66</v>
      </c>
      <c r="AC165" s="176">
        <f>+AE165+AF165+AH165+AJ165+AL165+AN165+AP165+AR165+AT165+AV165+AX165+AZ165+BB165</f>
        <v>2315857</v>
      </c>
      <c r="AD165" s="177">
        <f>+AG165+AI165+AK165+AM165+AO165+AQ165+AS165+AU165+AW165+AY165+BA165+BC165</f>
        <v>0</v>
      </c>
      <c r="AE165" s="176">
        <v>2315857</v>
      </c>
      <c r="AF165" s="206"/>
      <c r="AG165" s="179"/>
      <c r="AH165" s="206"/>
      <c r="AI165" s="179"/>
      <c r="AJ165" s="206"/>
      <c r="AK165" s="83"/>
      <c r="AL165" s="206"/>
      <c r="AM165" s="83"/>
      <c r="AN165" s="206"/>
      <c r="AO165" s="83"/>
      <c r="AP165" s="206"/>
      <c r="AQ165" s="83"/>
      <c r="AR165" s="206"/>
      <c r="AS165" s="83"/>
      <c r="AT165" s="206"/>
      <c r="AU165" s="83"/>
      <c r="AV165" s="206"/>
      <c r="AW165" s="83"/>
      <c r="AX165" s="206"/>
      <c r="AY165" s="83"/>
      <c r="AZ165" s="206"/>
      <c r="BA165" s="83"/>
      <c r="BB165" s="206"/>
      <c r="BC165" s="83"/>
      <c r="BD165" s="204">
        <f t="shared" si="43"/>
        <v>0</v>
      </c>
      <c r="BE165" s="175">
        <f t="shared" si="44"/>
        <v>0</v>
      </c>
      <c r="BH165" s="181">
        <f>+BK165-AC165</f>
        <v>-2315857</v>
      </c>
      <c r="BI165" s="181">
        <f>+BL165-AD165</f>
        <v>0</v>
      </c>
      <c r="BJ165" s="208"/>
      <c r="BK165" s="181"/>
      <c r="BL165" s="181"/>
    </row>
    <row r="166" spans="1:64" ht="38.25" customHeight="1" x14ac:dyDescent="0.25">
      <c r="A166" s="590"/>
      <c r="B166" s="563"/>
      <c r="C166" s="648"/>
      <c r="D166" s="62" t="s">
        <v>883</v>
      </c>
      <c r="E166" s="9" t="s">
        <v>101</v>
      </c>
      <c r="F166" s="310">
        <f t="shared" ref="F166:F167" si="56">SUM(J166:U166)</f>
        <v>777</v>
      </c>
      <c r="G166" s="96">
        <v>777</v>
      </c>
      <c r="H166" s="107">
        <v>777</v>
      </c>
      <c r="I166" s="107">
        <v>777</v>
      </c>
      <c r="J166" s="278">
        <v>65</v>
      </c>
      <c r="K166" s="278">
        <v>64</v>
      </c>
      <c r="L166" s="278">
        <v>65</v>
      </c>
      <c r="M166" s="278">
        <v>65</v>
      </c>
      <c r="N166" s="278">
        <v>64</v>
      </c>
      <c r="O166" s="278">
        <v>65</v>
      </c>
      <c r="P166" s="278">
        <v>65</v>
      </c>
      <c r="Q166" s="278">
        <v>64</v>
      </c>
      <c r="R166" s="278">
        <v>65</v>
      </c>
      <c r="S166" s="278">
        <v>65</v>
      </c>
      <c r="T166" s="278">
        <v>65</v>
      </c>
      <c r="U166" s="278">
        <v>65</v>
      </c>
      <c r="AC166" s="176"/>
      <c r="AD166" s="177"/>
      <c r="AE166" s="176"/>
      <c r="AF166" s="206"/>
      <c r="AG166" s="179"/>
      <c r="AH166" s="206"/>
      <c r="AI166" s="179"/>
      <c r="AJ166" s="206"/>
      <c r="AK166" s="83"/>
      <c r="AL166" s="206"/>
      <c r="AM166" s="207"/>
      <c r="AN166" s="206"/>
      <c r="AO166" s="83"/>
      <c r="AP166" s="206"/>
      <c r="AQ166" s="83"/>
      <c r="AR166" s="206"/>
      <c r="AS166" s="83"/>
      <c r="AT166" s="206"/>
      <c r="AU166" s="83"/>
      <c r="AV166" s="206"/>
      <c r="AW166" s="83"/>
      <c r="AX166" s="206"/>
      <c r="AY166" s="83"/>
      <c r="AZ166" s="206"/>
      <c r="BA166" s="83"/>
      <c r="BB166" s="206"/>
      <c r="BC166" s="83"/>
      <c r="BD166" s="204">
        <f t="shared" si="43"/>
        <v>0</v>
      </c>
      <c r="BE166" s="175" t="e">
        <f t="shared" si="44"/>
        <v>#DIV/0!</v>
      </c>
      <c r="BH166" s="205"/>
      <c r="BI166" s="205"/>
    </row>
    <row r="167" spans="1:64" ht="38.25" customHeight="1" x14ac:dyDescent="0.25">
      <c r="A167" s="590"/>
      <c r="B167" s="563"/>
      <c r="C167" s="648"/>
      <c r="D167" s="61" t="s">
        <v>159</v>
      </c>
      <c r="E167" s="20" t="s">
        <v>101</v>
      </c>
      <c r="F167" s="310">
        <f t="shared" si="56"/>
        <v>16</v>
      </c>
      <c r="G167" s="96">
        <v>16</v>
      </c>
      <c r="H167" s="107">
        <v>16</v>
      </c>
      <c r="I167" s="107">
        <v>16</v>
      </c>
      <c r="J167" s="278">
        <v>1</v>
      </c>
      <c r="K167" s="278">
        <v>2</v>
      </c>
      <c r="L167" s="278">
        <v>1</v>
      </c>
      <c r="M167" s="278">
        <v>2</v>
      </c>
      <c r="N167" s="278">
        <v>1</v>
      </c>
      <c r="O167" s="278">
        <v>1</v>
      </c>
      <c r="P167" s="278">
        <v>2</v>
      </c>
      <c r="Q167" s="278">
        <v>1</v>
      </c>
      <c r="R167" s="278">
        <v>1</v>
      </c>
      <c r="S167" s="278">
        <v>2</v>
      </c>
      <c r="T167" s="278">
        <v>1</v>
      </c>
      <c r="U167" s="278">
        <v>1</v>
      </c>
      <c r="AC167" s="176"/>
      <c r="AD167" s="177"/>
      <c r="AE167" s="176"/>
      <c r="AF167" s="206"/>
      <c r="AG167" s="179"/>
      <c r="AH167" s="206"/>
      <c r="AI167" s="179"/>
      <c r="AJ167" s="206"/>
      <c r="AK167" s="83"/>
      <c r="AL167" s="206"/>
      <c r="AM167" s="83"/>
      <c r="AN167" s="206"/>
      <c r="AO167" s="179"/>
      <c r="AP167" s="206"/>
      <c r="AQ167" s="83"/>
      <c r="AR167" s="206"/>
      <c r="AS167" s="83"/>
      <c r="AT167" s="206"/>
      <c r="AU167" s="83"/>
      <c r="AV167" s="206"/>
      <c r="AW167" s="83"/>
      <c r="AX167" s="206"/>
      <c r="AY167" s="83"/>
      <c r="AZ167" s="206"/>
      <c r="BA167" s="83"/>
      <c r="BB167" s="206"/>
      <c r="BC167" s="83"/>
      <c r="BD167" s="204">
        <f t="shared" si="43"/>
        <v>0</v>
      </c>
      <c r="BE167" s="175" t="e">
        <f t="shared" si="44"/>
        <v>#DIV/0!</v>
      </c>
      <c r="BH167" s="205"/>
      <c r="BI167" s="205"/>
    </row>
    <row r="168" spans="1:64" ht="38.25" customHeight="1" x14ac:dyDescent="0.25">
      <c r="A168" s="590"/>
      <c r="B168" s="563"/>
      <c r="C168" s="648"/>
      <c r="D168" s="325" t="s">
        <v>160</v>
      </c>
      <c r="E168" s="382" t="s">
        <v>101</v>
      </c>
      <c r="F168" s="310">
        <v>20</v>
      </c>
      <c r="G168" s="96"/>
      <c r="H168" s="107"/>
      <c r="I168" s="107"/>
      <c r="J168" s="278"/>
      <c r="K168" s="278"/>
      <c r="L168" s="278"/>
      <c r="M168" s="278"/>
      <c r="N168" s="278"/>
      <c r="O168" s="278"/>
      <c r="P168" s="278"/>
      <c r="Q168" s="278"/>
      <c r="R168" s="278"/>
      <c r="S168" s="278"/>
      <c r="T168" s="278"/>
      <c r="U168" s="278"/>
      <c r="AC168" s="176"/>
      <c r="AD168" s="177"/>
      <c r="AE168" s="176"/>
      <c r="AF168" s="206"/>
      <c r="AG168" s="179"/>
      <c r="AH168" s="206"/>
      <c r="AI168" s="179"/>
      <c r="AJ168" s="206"/>
      <c r="AK168" s="83"/>
      <c r="AL168" s="206"/>
      <c r="AM168" s="83"/>
      <c r="AN168" s="206"/>
      <c r="AO168" s="179"/>
      <c r="AP168" s="206"/>
      <c r="AQ168" s="83"/>
      <c r="AR168" s="206"/>
      <c r="AS168" s="83"/>
      <c r="AT168" s="206"/>
      <c r="AU168" s="83"/>
      <c r="AV168" s="206"/>
      <c r="AW168" s="83"/>
      <c r="AX168" s="206"/>
      <c r="AY168" s="83"/>
      <c r="AZ168" s="206"/>
      <c r="BA168" s="83"/>
      <c r="BB168" s="206"/>
      <c r="BC168" s="83"/>
      <c r="BD168" s="204"/>
      <c r="BE168" s="175"/>
      <c r="BH168" s="205"/>
      <c r="BI168" s="205"/>
    </row>
    <row r="169" spans="1:64" ht="38.25" customHeight="1" x14ac:dyDescent="0.25">
      <c r="A169" s="590"/>
      <c r="B169" s="563"/>
      <c r="C169" s="648"/>
      <c r="D169" s="383" t="s">
        <v>876</v>
      </c>
      <c r="E169" s="382" t="s">
        <v>877</v>
      </c>
      <c r="F169" s="310">
        <v>55</v>
      </c>
      <c r="G169" s="96"/>
      <c r="H169" s="107"/>
      <c r="I169" s="107"/>
      <c r="J169" s="278"/>
      <c r="K169" s="278"/>
      <c r="L169" s="278"/>
      <c r="M169" s="278"/>
      <c r="N169" s="278"/>
      <c r="O169" s="278"/>
      <c r="P169" s="278"/>
      <c r="Q169" s="278"/>
      <c r="R169" s="278"/>
      <c r="S169" s="278"/>
      <c r="T169" s="278"/>
      <c r="U169" s="278"/>
      <c r="AC169" s="176"/>
      <c r="AD169" s="177"/>
      <c r="AE169" s="176"/>
      <c r="AF169" s="206"/>
      <c r="AG169" s="179"/>
      <c r="AH169" s="206"/>
      <c r="AI169" s="179"/>
      <c r="AJ169" s="206"/>
      <c r="AK169" s="83"/>
      <c r="AL169" s="206"/>
      <c r="AM169" s="83"/>
      <c r="AN169" s="206"/>
      <c r="AO169" s="179"/>
      <c r="AP169" s="206"/>
      <c r="AQ169" s="83"/>
      <c r="AR169" s="206"/>
      <c r="AS169" s="83"/>
      <c r="AT169" s="206"/>
      <c r="AU169" s="83"/>
      <c r="AV169" s="206"/>
      <c r="AW169" s="83"/>
      <c r="AX169" s="206"/>
      <c r="AY169" s="83"/>
      <c r="AZ169" s="206"/>
      <c r="BA169" s="83"/>
      <c r="BB169" s="206"/>
      <c r="BC169" s="83"/>
      <c r="BD169" s="204"/>
      <c r="BE169" s="175"/>
      <c r="BH169" s="205"/>
      <c r="BI169" s="205"/>
    </row>
    <row r="170" spans="1:64" ht="38.25" customHeight="1" x14ac:dyDescent="0.25">
      <c r="A170" s="590"/>
      <c r="B170" s="563"/>
      <c r="C170" s="648"/>
      <c r="D170" s="383" t="s">
        <v>878</v>
      </c>
      <c r="E170" s="382" t="s">
        <v>879</v>
      </c>
      <c r="F170" s="310">
        <v>95</v>
      </c>
      <c r="G170" s="96"/>
      <c r="H170" s="107"/>
      <c r="I170" s="107"/>
      <c r="J170" s="278"/>
      <c r="K170" s="278"/>
      <c r="L170" s="278"/>
      <c r="M170" s="278"/>
      <c r="N170" s="278"/>
      <c r="O170" s="278"/>
      <c r="P170" s="278"/>
      <c r="Q170" s="278"/>
      <c r="R170" s="278"/>
      <c r="S170" s="278"/>
      <c r="T170" s="278"/>
      <c r="U170" s="278"/>
      <c r="AC170" s="176"/>
      <c r="AD170" s="177"/>
      <c r="AE170" s="176"/>
      <c r="AF170" s="206"/>
      <c r="AG170" s="179"/>
      <c r="AH170" s="206"/>
      <c r="AI170" s="179"/>
      <c r="AJ170" s="206"/>
      <c r="AK170" s="83"/>
      <c r="AL170" s="206"/>
      <c r="AM170" s="83"/>
      <c r="AN170" s="206"/>
      <c r="AO170" s="179"/>
      <c r="AP170" s="206"/>
      <c r="AQ170" s="83"/>
      <c r="AR170" s="206"/>
      <c r="AS170" s="83"/>
      <c r="AT170" s="206"/>
      <c r="AU170" s="83"/>
      <c r="AV170" s="206"/>
      <c r="AW170" s="83"/>
      <c r="AX170" s="206"/>
      <c r="AY170" s="83"/>
      <c r="AZ170" s="206"/>
      <c r="BA170" s="83"/>
      <c r="BB170" s="206"/>
      <c r="BC170" s="83"/>
      <c r="BD170" s="204"/>
      <c r="BE170" s="175"/>
      <c r="BH170" s="205"/>
      <c r="BI170" s="205"/>
    </row>
    <row r="171" spans="1:64" ht="38.25" customHeight="1" x14ac:dyDescent="0.25">
      <c r="A171" s="590"/>
      <c r="B171" s="563"/>
      <c r="C171" s="648"/>
      <c r="D171" s="383" t="s">
        <v>880</v>
      </c>
      <c r="E171" s="382" t="s">
        <v>881</v>
      </c>
      <c r="F171" s="310">
        <v>30</v>
      </c>
      <c r="G171" s="96"/>
      <c r="H171" s="107"/>
      <c r="I171" s="107"/>
      <c r="J171" s="278"/>
      <c r="K171" s="278"/>
      <c r="L171" s="278"/>
      <c r="M171" s="278"/>
      <c r="N171" s="278"/>
      <c r="O171" s="278"/>
      <c r="P171" s="278"/>
      <c r="Q171" s="278"/>
      <c r="R171" s="278"/>
      <c r="S171" s="278"/>
      <c r="T171" s="278"/>
      <c r="U171" s="278"/>
      <c r="AC171" s="176"/>
      <c r="AD171" s="177"/>
      <c r="AE171" s="176"/>
      <c r="AF171" s="206"/>
      <c r="AG171" s="179"/>
      <c r="AH171" s="206"/>
      <c r="AI171" s="179"/>
      <c r="AJ171" s="206"/>
      <c r="AK171" s="83"/>
      <c r="AL171" s="206"/>
      <c r="AM171" s="83"/>
      <c r="AN171" s="206"/>
      <c r="AO171" s="179"/>
      <c r="AP171" s="206"/>
      <c r="AQ171" s="83"/>
      <c r="AR171" s="206"/>
      <c r="AS171" s="83"/>
      <c r="AT171" s="206"/>
      <c r="AU171" s="83"/>
      <c r="AV171" s="206"/>
      <c r="AW171" s="83"/>
      <c r="AX171" s="206"/>
      <c r="AY171" s="83"/>
      <c r="AZ171" s="206"/>
      <c r="BA171" s="83"/>
      <c r="BB171" s="206"/>
      <c r="BC171" s="83"/>
      <c r="BD171" s="204"/>
      <c r="BE171" s="175"/>
      <c r="BH171" s="205"/>
      <c r="BI171" s="205"/>
    </row>
    <row r="172" spans="1:64" ht="38.25" customHeight="1" x14ac:dyDescent="0.25">
      <c r="A172" s="590"/>
      <c r="B172" s="563"/>
      <c r="C172" s="648"/>
      <c r="D172" s="383" t="s">
        <v>882</v>
      </c>
      <c r="E172" s="382" t="s">
        <v>881</v>
      </c>
      <c r="F172" s="310">
        <v>10</v>
      </c>
      <c r="G172" s="96"/>
      <c r="H172" s="107"/>
      <c r="I172" s="107"/>
      <c r="J172" s="278"/>
      <c r="K172" s="278"/>
      <c r="L172" s="278"/>
      <c r="M172" s="278"/>
      <c r="N172" s="278"/>
      <c r="O172" s="278"/>
      <c r="P172" s="278"/>
      <c r="Q172" s="278"/>
      <c r="R172" s="278"/>
      <c r="S172" s="278"/>
      <c r="T172" s="278"/>
      <c r="U172" s="278"/>
      <c r="AC172" s="176"/>
      <c r="AD172" s="177"/>
      <c r="AE172" s="176"/>
      <c r="AF172" s="206"/>
      <c r="AG172" s="179"/>
      <c r="AH172" s="206"/>
      <c r="AI172" s="179"/>
      <c r="AJ172" s="206"/>
      <c r="AK172" s="83"/>
      <c r="AL172" s="206"/>
      <c r="AM172" s="83"/>
      <c r="AN172" s="206"/>
      <c r="AO172" s="179"/>
      <c r="AP172" s="206"/>
      <c r="AQ172" s="83"/>
      <c r="AR172" s="206"/>
      <c r="AS172" s="83"/>
      <c r="AT172" s="206"/>
      <c r="AU172" s="83"/>
      <c r="AV172" s="206"/>
      <c r="AW172" s="83"/>
      <c r="AX172" s="206"/>
      <c r="AY172" s="83"/>
      <c r="AZ172" s="206"/>
      <c r="BA172" s="83"/>
      <c r="BB172" s="206"/>
      <c r="BC172" s="83"/>
      <c r="BD172" s="204"/>
      <c r="BE172" s="175"/>
      <c r="BH172" s="205"/>
      <c r="BI172" s="205"/>
    </row>
    <row r="173" spans="1:64" ht="60.75" customHeight="1" x14ac:dyDescent="0.25">
      <c r="A173" s="590"/>
      <c r="B173" s="568" t="s">
        <v>684</v>
      </c>
      <c r="C173" s="837" t="s">
        <v>690</v>
      </c>
      <c r="D173" s="313" t="s">
        <v>439</v>
      </c>
      <c r="E173" s="314"/>
      <c r="F173" s="310">
        <f t="shared" ref="F173:U173" si="57">+F174</f>
        <v>1552</v>
      </c>
      <c r="G173" s="310">
        <f t="shared" si="57"/>
        <v>1552</v>
      </c>
      <c r="H173" s="310">
        <f t="shared" si="57"/>
        <v>1552</v>
      </c>
      <c r="I173" s="310">
        <f t="shared" si="57"/>
        <v>1552</v>
      </c>
      <c r="J173" s="310">
        <f t="shared" si="57"/>
        <v>129</v>
      </c>
      <c r="K173" s="310">
        <f t="shared" si="57"/>
        <v>130</v>
      </c>
      <c r="L173" s="310">
        <f t="shared" si="57"/>
        <v>129</v>
      </c>
      <c r="M173" s="310">
        <f t="shared" si="57"/>
        <v>129</v>
      </c>
      <c r="N173" s="310">
        <f t="shared" si="57"/>
        <v>129</v>
      </c>
      <c r="O173" s="310">
        <f t="shared" si="57"/>
        <v>130</v>
      </c>
      <c r="P173" s="310">
        <f t="shared" si="57"/>
        <v>129</v>
      </c>
      <c r="Q173" s="310">
        <f t="shared" si="57"/>
        <v>130</v>
      </c>
      <c r="R173" s="310">
        <f t="shared" si="57"/>
        <v>129</v>
      </c>
      <c r="S173" s="310">
        <f t="shared" si="57"/>
        <v>129</v>
      </c>
      <c r="T173" s="310">
        <f t="shared" si="57"/>
        <v>130</v>
      </c>
      <c r="U173" s="310">
        <f t="shared" si="57"/>
        <v>129</v>
      </c>
      <c r="AC173" s="176">
        <f>+AE173+AF173+AH173+AJ173+AL173+AN173+AP173+AR173+AT173+AV173+AX173+AZ173+BB173</f>
        <v>1000</v>
      </c>
      <c r="AD173" s="177">
        <f>+AG173+AI173+AK173+AM173+AO173+AQ173+AS173+AU173+AW173+AY173+BA173+BC173</f>
        <v>0</v>
      </c>
      <c r="AE173" s="176">
        <v>1000</v>
      </c>
      <c r="AF173" s="206"/>
      <c r="AG173" s="179"/>
      <c r="AH173" s="206"/>
      <c r="AI173" s="179"/>
      <c r="AJ173" s="206"/>
      <c r="AK173" s="83"/>
      <c r="AL173" s="206"/>
      <c r="AM173" s="83"/>
      <c r="AN173" s="206"/>
      <c r="AO173" s="83"/>
      <c r="AP173" s="206"/>
      <c r="AQ173" s="83"/>
      <c r="AR173" s="206"/>
      <c r="AS173" s="83"/>
      <c r="AT173" s="206"/>
      <c r="AU173" s="83"/>
      <c r="AV173" s="206"/>
      <c r="AW173" s="83"/>
      <c r="AX173" s="206"/>
      <c r="AY173" s="83"/>
      <c r="AZ173" s="206"/>
      <c r="BA173" s="83"/>
      <c r="BB173" s="206"/>
      <c r="BC173" s="83"/>
      <c r="BD173" s="204">
        <f t="shared" si="43"/>
        <v>0</v>
      </c>
      <c r="BE173" s="175">
        <f t="shared" si="44"/>
        <v>0</v>
      </c>
      <c r="BH173" s="181">
        <f>+BK173-AC173</f>
        <v>-1000</v>
      </c>
      <c r="BI173" s="181">
        <f>+BL173-AD173</f>
        <v>0</v>
      </c>
      <c r="BJ173" s="208"/>
      <c r="BK173" s="181"/>
      <c r="BL173" s="181"/>
    </row>
    <row r="174" spans="1:64" ht="51.75" customHeight="1" x14ac:dyDescent="0.25">
      <c r="A174" s="590"/>
      <c r="B174" s="568"/>
      <c r="C174" s="838"/>
      <c r="D174" s="53" t="s">
        <v>539</v>
      </c>
      <c r="E174" s="59" t="s">
        <v>583</v>
      </c>
      <c r="F174" s="310">
        <f>SUM(J174:U174)</f>
        <v>1552</v>
      </c>
      <c r="G174" s="107">
        <v>1552</v>
      </c>
      <c r="H174" s="107">
        <v>1552</v>
      </c>
      <c r="I174" s="107">
        <v>1552</v>
      </c>
      <c r="J174" s="278">
        <v>129</v>
      </c>
      <c r="K174" s="278">
        <v>130</v>
      </c>
      <c r="L174" s="278">
        <v>129</v>
      </c>
      <c r="M174" s="278">
        <v>129</v>
      </c>
      <c r="N174" s="278">
        <v>129</v>
      </c>
      <c r="O174" s="278">
        <v>130</v>
      </c>
      <c r="P174" s="278">
        <v>129</v>
      </c>
      <c r="Q174" s="278">
        <v>130</v>
      </c>
      <c r="R174" s="278">
        <v>129</v>
      </c>
      <c r="S174" s="278">
        <v>129</v>
      </c>
      <c r="T174" s="278">
        <v>130</v>
      </c>
      <c r="U174" s="278">
        <v>129</v>
      </c>
      <c r="AC174" s="176"/>
      <c r="AD174" s="177"/>
      <c r="AE174" s="176"/>
      <c r="AF174" s="206"/>
      <c r="AG174" s="179"/>
      <c r="AH174" s="206"/>
      <c r="AI174" s="179"/>
      <c r="AJ174" s="206"/>
      <c r="AK174" s="83"/>
      <c r="AL174" s="206"/>
      <c r="AM174" s="83"/>
      <c r="AN174" s="206"/>
      <c r="AO174" s="83"/>
      <c r="AP174" s="206"/>
      <c r="AQ174" s="83"/>
      <c r="AR174" s="206"/>
      <c r="AS174" s="83"/>
      <c r="AT174" s="206"/>
      <c r="AU174" s="83"/>
      <c r="AV174" s="206"/>
      <c r="AW174" s="83"/>
      <c r="AX174" s="206"/>
      <c r="AY174" s="83"/>
      <c r="AZ174" s="206"/>
      <c r="BA174" s="83"/>
      <c r="BB174" s="206"/>
      <c r="BC174" s="83"/>
      <c r="BD174" s="204">
        <f t="shared" si="43"/>
        <v>0</v>
      </c>
      <c r="BE174" s="175" t="e">
        <f t="shared" si="44"/>
        <v>#DIV/0!</v>
      </c>
      <c r="BF174" s="193"/>
      <c r="BH174" s="205"/>
      <c r="BI174" s="205"/>
    </row>
    <row r="175" spans="1:64" ht="51.75" customHeight="1" x14ac:dyDescent="0.25">
      <c r="A175" s="590"/>
      <c r="B175" s="521" t="s">
        <v>628</v>
      </c>
      <c r="C175" s="607" t="s">
        <v>697</v>
      </c>
      <c r="D175" s="306" t="s">
        <v>439</v>
      </c>
      <c r="E175" s="306"/>
      <c r="F175" s="310">
        <f t="shared" ref="F175:U175" si="58">+F176</f>
        <v>11802</v>
      </c>
      <c r="G175" s="310">
        <f t="shared" si="58"/>
        <v>11802</v>
      </c>
      <c r="H175" s="310">
        <f t="shared" si="58"/>
        <v>12038</v>
      </c>
      <c r="I175" s="310">
        <f t="shared" si="58"/>
        <v>12278</v>
      </c>
      <c r="J175" s="310">
        <f t="shared" si="58"/>
        <v>983</v>
      </c>
      <c r="K175" s="310">
        <f t="shared" si="58"/>
        <v>983</v>
      </c>
      <c r="L175" s="310">
        <f t="shared" si="58"/>
        <v>983</v>
      </c>
      <c r="M175" s="310">
        <f t="shared" si="58"/>
        <v>983</v>
      </c>
      <c r="N175" s="310">
        <f t="shared" si="58"/>
        <v>983</v>
      </c>
      <c r="O175" s="310">
        <f t="shared" si="58"/>
        <v>989</v>
      </c>
      <c r="P175" s="310">
        <f t="shared" si="58"/>
        <v>983</v>
      </c>
      <c r="Q175" s="310">
        <f t="shared" si="58"/>
        <v>983</v>
      </c>
      <c r="R175" s="310">
        <f t="shared" si="58"/>
        <v>983</v>
      </c>
      <c r="S175" s="310">
        <f t="shared" si="58"/>
        <v>983</v>
      </c>
      <c r="T175" s="310">
        <f t="shared" si="58"/>
        <v>983</v>
      </c>
      <c r="U175" s="310">
        <f t="shared" si="58"/>
        <v>983</v>
      </c>
      <c r="AC175" s="176">
        <f>+AE175+AF175+AH175+AJ175+AL175+AN175+AP175+AR175+AT175+AV175+AX175+AZ175+BB175</f>
        <v>0</v>
      </c>
      <c r="AD175" s="177">
        <f>+AG175+AI175+AK175+AM175+AO175+AQ175+AS175+AU175+AW175+AY175+BA175+BC175</f>
        <v>0</v>
      </c>
      <c r="AE175" s="176">
        <v>0</v>
      </c>
      <c r="AF175" s="206"/>
      <c r="AG175" s="179"/>
      <c r="AH175" s="206"/>
      <c r="AI175" s="179"/>
      <c r="AJ175" s="206"/>
      <c r="AK175" s="83"/>
      <c r="AL175" s="206"/>
      <c r="AM175" s="83"/>
      <c r="AN175" s="206"/>
      <c r="AO175" s="83"/>
      <c r="AP175" s="206"/>
      <c r="AQ175" s="83"/>
      <c r="AR175" s="206"/>
      <c r="AS175" s="83"/>
      <c r="AT175" s="206"/>
      <c r="AU175" s="83"/>
      <c r="AV175" s="206"/>
      <c r="AW175" s="83"/>
      <c r="AX175" s="206"/>
      <c r="AY175" s="83"/>
      <c r="AZ175" s="206"/>
      <c r="BA175" s="83"/>
      <c r="BB175" s="206"/>
      <c r="BC175" s="83"/>
      <c r="BD175" s="204">
        <f t="shared" si="43"/>
        <v>0</v>
      </c>
      <c r="BE175" s="175" t="e">
        <f t="shared" si="44"/>
        <v>#DIV/0!</v>
      </c>
      <c r="BH175" s="181">
        <f>+BK175-AC175</f>
        <v>0</v>
      </c>
      <c r="BI175" s="181">
        <f>+BL175-AD175</f>
        <v>0</v>
      </c>
      <c r="BJ175" s="208"/>
      <c r="BK175" s="181"/>
      <c r="BL175" s="181"/>
    </row>
    <row r="176" spans="1:64" ht="51.75" customHeight="1" x14ac:dyDescent="0.25">
      <c r="A176" s="590"/>
      <c r="B176" s="521"/>
      <c r="C176" s="607"/>
      <c r="D176" s="59" t="s">
        <v>629</v>
      </c>
      <c r="E176" s="59" t="s">
        <v>457</v>
      </c>
      <c r="F176" s="310">
        <f>SUM(J176:U176)</f>
        <v>11802</v>
      </c>
      <c r="G176" s="367">
        <v>11802</v>
      </c>
      <c r="H176" s="367">
        <v>12038</v>
      </c>
      <c r="I176" s="367">
        <v>12278</v>
      </c>
      <c r="J176" s="363">
        <v>983</v>
      </c>
      <c r="K176" s="363">
        <v>983</v>
      </c>
      <c r="L176" s="363">
        <v>983</v>
      </c>
      <c r="M176" s="363">
        <v>983</v>
      </c>
      <c r="N176" s="363">
        <v>983</v>
      </c>
      <c r="O176" s="363">
        <v>989</v>
      </c>
      <c r="P176" s="363">
        <v>983</v>
      </c>
      <c r="Q176" s="363">
        <v>983</v>
      </c>
      <c r="R176" s="363">
        <v>983</v>
      </c>
      <c r="S176" s="363">
        <v>983</v>
      </c>
      <c r="T176" s="363">
        <v>983</v>
      </c>
      <c r="U176" s="363">
        <v>983</v>
      </c>
      <c r="X176" s="87"/>
      <c r="Y176" s="44"/>
      <c r="AC176" s="176"/>
      <c r="AD176" s="177"/>
      <c r="AE176" s="176"/>
      <c r="AF176" s="206"/>
      <c r="AG176" s="179"/>
      <c r="AH176" s="206"/>
      <c r="AI176" s="179"/>
      <c r="AJ176" s="206"/>
      <c r="AK176" s="83"/>
      <c r="AL176" s="206"/>
      <c r="AM176" s="83"/>
      <c r="AN176" s="206"/>
      <c r="AO176" s="83"/>
      <c r="AP176" s="206"/>
      <c r="AQ176" s="83"/>
      <c r="AR176" s="206"/>
      <c r="AS176" s="83"/>
      <c r="AT176" s="206"/>
      <c r="AU176" s="83"/>
      <c r="AV176" s="206"/>
      <c r="AW176" s="83"/>
      <c r="AX176" s="206"/>
      <c r="AY176" s="83"/>
      <c r="AZ176" s="206"/>
      <c r="BA176" s="83"/>
      <c r="BB176" s="206"/>
      <c r="BC176" s="83"/>
      <c r="BD176" s="204">
        <f t="shared" si="43"/>
        <v>0</v>
      </c>
      <c r="BE176" s="175" t="e">
        <f t="shared" si="44"/>
        <v>#DIV/0!</v>
      </c>
      <c r="BH176" s="205"/>
      <c r="BI176" s="205"/>
    </row>
    <row r="177" spans="1:64" ht="52.5" customHeight="1" x14ac:dyDescent="0.25">
      <c r="A177" s="590"/>
      <c r="B177" s="568" t="s">
        <v>685</v>
      </c>
      <c r="C177" s="839" t="s">
        <v>691</v>
      </c>
      <c r="D177" s="313" t="s">
        <v>439</v>
      </c>
      <c r="E177" s="314"/>
      <c r="F177" s="310">
        <f>+F179</f>
        <v>17357</v>
      </c>
      <c r="G177" s="310">
        <f t="shared" ref="G177:U177" si="59">+G179</f>
        <v>17357</v>
      </c>
      <c r="H177" s="310">
        <f t="shared" si="59"/>
        <v>17704</v>
      </c>
      <c r="I177" s="310">
        <f t="shared" si="59"/>
        <v>18058</v>
      </c>
      <c r="J177" s="310">
        <f t="shared" si="59"/>
        <v>1446</v>
      </c>
      <c r="K177" s="310">
        <f t="shared" si="59"/>
        <v>1446</v>
      </c>
      <c r="L177" s="310">
        <f t="shared" si="59"/>
        <v>1446</v>
      </c>
      <c r="M177" s="310">
        <f t="shared" si="59"/>
        <v>1446</v>
      </c>
      <c r="N177" s="310">
        <f t="shared" si="59"/>
        <v>1446</v>
      </c>
      <c r="O177" s="310">
        <f t="shared" si="59"/>
        <v>1446</v>
      </c>
      <c r="P177" s="310">
        <f t="shared" si="59"/>
        <v>1446</v>
      </c>
      <c r="Q177" s="310">
        <f t="shared" si="59"/>
        <v>1446</v>
      </c>
      <c r="R177" s="310">
        <f t="shared" si="59"/>
        <v>1447</v>
      </c>
      <c r="S177" s="310">
        <f t="shared" si="59"/>
        <v>1446</v>
      </c>
      <c r="T177" s="310">
        <f t="shared" si="59"/>
        <v>1446</v>
      </c>
      <c r="U177" s="310">
        <f t="shared" si="59"/>
        <v>1450</v>
      </c>
      <c r="Y177" s="44"/>
      <c r="AC177" s="176">
        <f>+AE177+AF177+AH177+AJ177+AL177+AN177+AP177+AR177+AT177+AV177+AX177+AZ177+BB177</f>
        <v>2399204</v>
      </c>
      <c r="AD177" s="177">
        <f>+AG177+AI177+AK177+AM177+AO177+AQ177+AS177+AU177+AW177+AY177+BA177+BC177</f>
        <v>0</v>
      </c>
      <c r="AE177" s="176">
        <v>2399204</v>
      </c>
      <c r="AF177" s="206"/>
      <c r="AG177" s="179"/>
      <c r="AH177" s="206"/>
      <c r="AI177" s="179"/>
      <c r="AJ177" s="206"/>
      <c r="AK177" s="83"/>
      <c r="AL177" s="206"/>
      <c r="AM177" s="83"/>
      <c r="AN177" s="206"/>
      <c r="AO177" s="179"/>
      <c r="AP177" s="206"/>
      <c r="AQ177" s="83"/>
      <c r="AR177" s="206"/>
      <c r="AS177" s="83"/>
      <c r="AT177" s="206"/>
      <c r="AU177" s="83"/>
      <c r="AV177" s="206"/>
      <c r="AW177" s="83"/>
      <c r="AX177" s="206"/>
      <c r="AY177" s="83"/>
      <c r="AZ177" s="206"/>
      <c r="BA177" s="83"/>
      <c r="BB177" s="206"/>
      <c r="BC177" s="83"/>
      <c r="BD177" s="204">
        <f t="shared" si="43"/>
        <v>0</v>
      </c>
      <c r="BE177" s="175">
        <f t="shared" si="44"/>
        <v>0</v>
      </c>
      <c r="BH177" s="181">
        <f>+BK177-AC177</f>
        <v>-2399204</v>
      </c>
      <c r="BI177" s="181">
        <f>+BL177-AD177</f>
        <v>0</v>
      </c>
      <c r="BJ177" s="208"/>
      <c r="BK177" s="181"/>
      <c r="BL177" s="181"/>
    </row>
    <row r="178" spans="1:64" ht="52.5" customHeight="1" x14ac:dyDescent="0.25">
      <c r="A178" s="590"/>
      <c r="B178" s="568"/>
      <c r="C178" s="840"/>
      <c r="D178" s="49" t="s">
        <v>626</v>
      </c>
      <c r="E178" s="188" t="s">
        <v>481</v>
      </c>
      <c r="F178" s="310">
        <f t="shared" ref="F178:F179" si="60">SUM(J178:U178)</f>
        <v>29913</v>
      </c>
      <c r="G178" s="367">
        <v>29913</v>
      </c>
      <c r="H178" s="367">
        <v>30511</v>
      </c>
      <c r="I178" s="367">
        <v>31121</v>
      </c>
      <c r="J178" s="367">
        <v>2492</v>
      </c>
      <c r="K178" s="367">
        <v>2492</v>
      </c>
      <c r="L178" s="367">
        <v>2492</v>
      </c>
      <c r="M178" s="367">
        <v>2492</v>
      </c>
      <c r="N178" s="367">
        <v>2492</v>
      </c>
      <c r="O178" s="367">
        <v>2497</v>
      </c>
      <c r="P178" s="367">
        <v>2492</v>
      </c>
      <c r="Q178" s="367">
        <v>2492</v>
      </c>
      <c r="R178" s="367">
        <v>2496</v>
      </c>
      <c r="S178" s="367">
        <v>2492</v>
      </c>
      <c r="T178" s="367">
        <v>2492</v>
      </c>
      <c r="U178" s="367">
        <v>2492</v>
      </c>
      <c r="Y178" s="44"/>
      <c r="AC178" s="176"/>
      <c r="AD178" s="177"/>
      <c r="AE178" s="176"/>
      <c r="AF178" s="206"/>
      <c r="AG178" s="179"/>
      <c r="AH178" s="206"/>
      <c r="AI178" s="179"/>
      <c r="AJ178" s="206"/>
      <c r="AK178" s="83"/>
      <c r="AL178" s="206"/>
      <c r="AM178" s="83"/>
      <c r="AN178" s="206"/>
      <c r="AO178" s="83"/>
      <c r="AP178" s="206"/>
      <c r="AQ178" s="83"/>
      <c r="AR178" s="206"/>
      <c r="AS178" s="83"/>
      <c r="AT178" s="206"/>
      <c r="AU178" s="83"/>
      <c r="AV178" s="206"/>
      <c r="AW178" s="83"/>
      <c r="AX178" s="206"/>
      <c r="AY178" s="83"/>
      <c r="AZ178" s="206"/>
      <c r="BA178" s="83"/>
      <c r="BB178" s="206"/>
      <c r="BC178" s="83"/>
      <c r="BD178" s="204">
        <f t="shared" si="43"/>
        <v>0</v>
      </c>
      <c r="BE178" s="175" t="e">
        <f t="shared" si="44"/>
        <v>#DIV/0!</v>
      </c>
      <c r="BH178" s="205"/>
      <c r="BI178" s="205"/>
    </row>
    <row r="179" spans="1:64" ht="37.5" customHeight="1" x14ac:dyDescent="0.25">
      <c r="A179" s="590"/>
      <c r="B179" s="568"/>
      <c r="C179" s="840"/>
      <c r="D179" s="49" t="s">
        <v>540</v>
      </c>
      <c r="E179" s="20" t="s">
        <v>33</v>
      </c>
      <c r="F179" s="310">
        <f t="shared" si="60"/>
        <v>17357</v>
      </c>
      <c r="G179" s="367">
        <v>17357</v>
      </c>
      <c r="H179" s="367">
        <v>17704</v>
      </c>
      <c r="I179" s="367">
        <v>18058</v>
      </c>
      <c r="J179" s="367">
        <v>1446</v>
      </c>
      <c r="K179" s="367">
        <v>1446</v>
      </c>
      <c r="L179" s="367">
        <v>1446</v>
      </c>
      <c r="M179" s="367">
        <v>1446</v>
      </c>
      <c r="N179" s="367">
        <v>1446</v>
      </c>
      <c r="O179" s="367">
        <v>1446</v>
      </c>
      <c r="P179" s="367">
        <v>1446</v>
      </c>
      <c r="Q179" s="367">
        <v>1446</v>
      </c>
      <c r="R179" s="367">
        <v>1447</v>
      </c>
      <c r="S179" s="367">
        <v>1446</v>
      </c>
      <c r="T179" s="367">
        <v>1446</v>
      </c>
      <c r="U179" s="367">
        <v>1450</v>
      </c>
      <c r="Y179" s="44"/>
      <c r="AC179" s="176"/>
      <c r="AD179" s="177"/>
      <c r="AE179" s="176"/>
      <c r="AF179" s="206"/>
      <c r="AG179" s="179"/>
      <c r="AH179" s="206"/>
      <c r="AI179" s="179"/>
      <c r="AJ179" s="206"/>
      <c r="AK179" s="83"/>
      <c r="AL179" s="206"/>
      <c r="AM179" s="83"/>
      <c r="AN179" s="206"/>
      <c r="AO179" s="83"/>
      <c r="AP179" s="206"/>
      <c r="AQ179" s="83"/>
      <c r="AR179" s="206"/>
      <c r="AS179" s="83"/>
      <c r="AT179" s="206"/>
      <c r="AU179" s="83"/>
      <c r="AV179" s="206"/>
      <c r="AW179" s="83"/>
      <c r="AX179" s="206"/>
      <c r="AY179" s="83"/>
      <c r="AZ179" s="206"/>
      <c r="BA179" s="83"/>
      <c r="BB179" s="206"/>
      <c r="BC179" s="83"/>
      <c r="BD179" s="204">
        <f t="shared" si="43"/>
        <v>0</v>
      </c>
      <c r="BE179" s="175" t="e">
        <f t="shared" si="44"/>
        <v>#DIV/0!</v>
      </c>
      <c r="BH179" s="205"/>
      <c r="BI179" s="205"/>
    </row>
    <row r="180" spans="1:64" ht="35.25" customHeight="1" x14ac:dyDescent="0.25">
      <c r="A180" s="590"/>
      <c r="B180" s="654" t="s">
        <v>161</v>
      </c>
      <c r="C180" s="844" t="s">
        <v>162</v>
      </c>
      <c r="D180" s="661" t="s">
        <v>17</v>
      </c>
      <c r="E180" s="662"/>
      <c r="F180" s="310">
        <f>+F182</f>
        <v>726</v>
      </c>
      <c r="G180" s="310">
        <f t="shared" ref="G180:U180" si="61">+G182</f>
        <v>726</v>
      </c>
      <c r="H180" s="310">
        <f t="shared" si="61"/>
        <v>740</v>
      </c>
      <c r="I180" s="310">
        <f t="shared" si="61"/>
        <v>755</v>
      </c>
      <c r="J180" s="310">
        <f t="shared" si="61"/>
        <v>60</v>
      </c>
      <c r="K180" s="310">
        <f t="shared" si="61"/>
        <v>60</v>
      </c>
      <c r="L180" s="310">
        <f t="shared" si="61"/>
        <v>60</v>
      </c>
      <c r="M180" s="310">
        <f t="shared" si="61"/>
        <v>60</v>
      </c>
      <c r="N180" s="310">
        <f t="shared" si="61"/>
        <v>60</v>
      </c>
      <c r="O180" s="310">
        <f t="shared" si="61"/>
        <v>63</v>
      </c>
      <c r="P180" s="310">
        <f t="shared" si="61"/>
        <v>60</v>
      </c>
      <c r="Q180" s="310">
        <f t="shared" si="61"/>
        <v>60</v>
      </c>
      <c r="R180" s="310">
        <f t="shared" si="61"/>
        <v>63</v>
      </c>
      <c r="S180" s="310">
        <f t="shared" si="61"/>
        <v>60</v>
      </c>
      <c r="T180" s="310">
        <f t="shared" si="61"/>
        <v>60</v>
      </c>
      <c r="U180" s="310">
        <f t="shared" si="61"/>
        <v>60</v>
      </c>
      <c r="V180" s="54"/>
      <c r="W180" s="54"/>
      <c r="X180" s="87"/>
      <c r="Y180" s="40"/>
      <c r="Z180" s="54"/>
      <c r="AC180" s="176">
        <f>+AE180+AF180+AH180+AJ180+AL180+AN180+AP180+AR180+AT180+AV180+AX180+AZ180+BB180</f>
        <v>0</v>
      </c>
      <c r="AD180" s="177">
        <f>+AG180+AI180+AK180+AM180+AO180+AQ180+AS180+AU180+AW180+AY180+BA180+BC180</f>
        <v>0</v>
      </c>
      <c r="AE180" s="176">
        <v>0</v>
      </c>
      <c r="AF180" s="206"/>
      <c r="AG180" s="179"/>
      <c r="AH180" s="206"/>
      <c r="AI180" s="179"/>
      <c r="AJ180" s="206"/>
      <c r="AK180" s="83"/>
      <c r="AL180" s="206"/>
      <c r="AM180" s="83"/>
      <c r="AN180" s="206"/>
      <c r="AO180" s="83"/>
      <c r="AP180" s="206"/>
      <c r="AQ180" s="83"/>
      <c r="AR180" s="206"/>
      <c r="AS180" s="83"/>
      <c r="AT180" s="206"/>
      <c r="AU180" s="83"/>
      <c r="AV180" s="206"/>
      <c r="AW180" s="83"/>
      <c r="AX180" s="206"/>
      <c r="AY180" s="83"/>
      <c r="AZ180" s="206"/>
      <c r="BA180" s="83"/>
      <c r="BB180" s="206"/>
      <c r="BC180" s="83"/>
      <c r="BD180" s="204">
        <f t="shared" si="43"/>
        <v>0</v>
      </c>
      <c r="BE180" s="175" t="e">
        <f t="shared" si="44"/>
        <v>#DIV/0!</v>
      </c>
      <c r="BH180" s="181">
        <f>+BK180-AC180</f>
        <v>0</v>
      </c>
      <c r="BI180" s="181">
        <f>+BL180-AD180</f>
        <v>0</v>
      </c>
      <c r="BJ180" s="208"/>
      <c r="BK180" s="181"/>
      <c r="BL180" s="181"/>
    </row>
    <row r="181" spans="1:64" ht="35.25" customHeight="1" x14ac:dyDescent="0.25">
      <c r="A181" s="590"/>
      <c r="B181" s="654"/>
      <c r="C181" s="845"/>
      <c r="D181" s="318" t="s">
        <v>627</v>
      </c>
      <c r="E181" s="75" t="s">
        <v>481</v>
      </c>
      <c r="F181" s="310">
        <f>SUM(J181:U181)</f>
        <v>31260</v>
      </c>
      <c r="G181" s="368">
        <v>31260</v>
      </c>
      <c r="H181" s="368">
        <v>31264</v>
      </c>
      <c r="I181" s="368">
        <v>31264</v>
      </c>
      <c r="J181" s="364">
        <v>2596</v>
      </c>
      <c r="K181" s="364">
        <v>2600</v>
      </c>
      <c r="L181" s="364">
        <v>2600</v>
      </c>
      <c r="M181" s="364">
        <v>2600</v>
      </c>
      <c r="N181" s="364">
        <v>2600</v>
      </c>
      <c r="O181" s="364">
        <v>2664</v>
      </c>
      <c r="P181" s="364">
        <v>2600</v>
      </c>
      <c r="Q181" s="364">
        <v>2600</v>
      </c>
      <c r="R181" s="364">
        <v>2600</v>
      </c>
      <c r="S181" s="364">
        <v>2600</v>
      </c>
      <c r="T181" s="364">
        <v>2600</v>
      </c>
      <c r="U181" s="364">
        <v>2600</v>
      </c>
      <c r="V181" s="54"/>
      <c r="W181" s="54"/>
      <c r="X181" s="305"/>
      <c r="Y181" s="40"/>
      <c r="Z181" s="54"/>
      <c r="AC181" s="176"/>
      <c r="AD181" s="177"/>
      <c r="AE181" s="176"/>
      <c r="AF181" s="206"/>
      <c r="AG181" s="179"/>
      <c r="AH181" s="206"/>
      <c r="AI181" s="179"/>
      <c r="AJ181" s="206"/>
      <c r="AK181" s="83"/>
      <c r="AL181" s="206"/>
      <c r="AM181" s="83"/>
      <c r="AN181" s="206"/>
      <c r="AO181" s="83"/>
      <c r="AP181" s="206"/>
      <c r="AQ181" s="83"/>
      <c r="AR181" s="206"/>
      <c r="AS181" s="83"/>
      <c r="AT181" s="206"/>
      <c r="AU181" s="83"/>
      <c r="AV181" s="206"/>
      <c r="AW181" s="83"/>
      <c r="AX181" s="206"/>
      <c r="AY181" s="83"/>
      <c r="AZ181" s="206"/>
      <c r="BA181" s="83"/>
      <c r="BB181" s="206"/>
      <c r="BC181" s="83"/>
      <c r="BD181" s="204">
        <f t="shared" si="43"/>
        <v>0</v>
      </c>
      <c r="BE181" s="175" t="e">
        <f t="shared" si="44"/>
        <v>#DIV/0!</v>
      </c>
      <c r="BH181" s="205"/>
      <c r="BI181" s="205"/>
    </row>
    <row r="182" spans="1:64" ht="45" customHeight="1" x14ac:dyDescent="0.25">
      <c r="A182" s="590"/>
      <c r="B182" s="654"/>
      <c r="C182" s="847"/>
      <c r="D182" s="49" t="s">
        <v>163</v>
      </c>
      <c r="E182" s="59" t="s">
        <v>560</v>
      </c>
      <c r="F182" s="310">
        <f>SUM(J182:U182)</f>
        <v>726</v>
      </c>
      <c r="G182" s="367">
        <v>726</v>
      </c>
      <c r="H182" s="367">
        <v>740</v>
      </c>
      <c r="I182" s="367">
        <v>755</v>
      </c>
      <c r="J182" s="364">
        <v>60</v>
      </c>
      <c r="K182" s="364">
        <v>60</v>
      </c>
      <c r="L182" s="364">
        <v>60</v>
      </c>
      <c r="M182" s="364">
        <v>60</v>
      </c>
      <c r="N182" s="364">
        <v>60</v>
      </c>
      <c r="O182" s="364">
        <v>63</v>
      </c>
      <c r="P182" s="364">
        <v>60</v>
      </c>
      <c r="Q182" s="364">
        <v>60</v>
      </c>
      <c r="R182" s="364">
        <v>63</v>
      </c>
      <c r="S182" s="364">
        <v>60</v>
      </c>
      <c r="T182" s="364">
        <v>60</v>
      </c>
      <c r="U182" s="364">
        <v>60</v>
      </c>
      <c r="V182" s="54"/>
      <c r="W182" s="54"/>
      <c r="X182" s="87"/>
      <c r="Y182" s="40"/>
      <c r="Z182" s="40"/>
      <c r="AC182" s="176"/>
      <c r="AD182" s="177"/>
      <c r="AE182" s="176"/>
      <c r="AF182" s="206"/>
      <c r="AG182" s="179"/>
      <c r="AH182" s="206"/>
      <c r="AI182" s="179"/>
      <c r="AJ182" s="206"/>
      <c r="AK182" s="83"/>
      <c r="AL182" s="206"/>
      <c r="AM182" s="83"/>
      <c r="AN182" s="206"/>
      <c r="AO182" s="83"/>
      <c r="AP182" s="206"/>
      <c r="AQ182" s="83"/>
      <c r="AR182" s="206"/>
      <c r="AS182" s="83"/>
      <c r="AT182" s="206"/>
      <c r="AU182" s="83"/>
      <c r="AV182" s="206"/>
      <c r="AW182" s="83"/>
      <c r="AX182" s="206"/>
      <c r="AY182" s="83"/>
      <c r="AZ182" s="206"/>
      <c r="BA182" s="83"/>
      <c r="BB182" s="206"/>
      <c r="BC182" s="83"/>
      <c r="BD182" s="204">
        <f t="shared" si="43"/>
        <v>0</v>
      </c>
      <c r="BE182" s="175" t="e">
        <f t="shared" si="44"/>
        <v>#DIV/0!</v>
      </c>
      <c r="BH182" s="205"/>
      <c r="BI182" s="205"/>
    </row>
    <row r="183" spans="1:64" ht="45" customHeight="1" x14ac:dyDescent="0.25">
      <c r="A183" s="590"/>
      <c r="B183" s="521" t="s">
        <v>630</v>
      </c>
      <c r="C183" s="521" t="s">
        <v>631</v>
      </c>
      <c r="D183" s="306" t="s">
        <v>439</v>
      </c>
      <c r="E183" s="315"/>
      <c r="F183" s="310">
        <f t="shared" ref="F183:U183" si="62">+F184</f>
        <v>1129</v>
      </c>
      <c r="G183" s="310">
        <f t="shared" si="62"/>
        <v>1129</v>
      </c>
      <c r="H183" s="310">
        <f t="shared" si="62"/>
        <v>1152</v>
      </c>
      <c r="I183" s="310">
        <f t="shared" si="62"/>
        <v>1175</v>
      </c>
      <c r="J183" s="310">
        <f t="shared" si="62"/>
        <v>94</v>
      </c>
      <c r="K183" s="310">
        <f t="shared" si="62"/>
        <v>94</v>
      </c>
      <c r="L183" s="310">
        <f t="shared" si="62"/>
        <v>94</v>
      </c>
      <c r="M183" s="310">
        <f t="shared" si="62"/>
        <v>94</v>
      </c>
      <c r="N183" s="310">
        <f t="shared" si="62"/>
        <v>94</v>
      </c>
      <c r="O183" s="310">
        <f t="shared" si="62"/>
        <v>95</v>
      </c>
      <c r="P183" s="310">
        <f t="shared" si="62"/>
        <v>94</v>
      </c>
      <c r="Q183" s="310">
        <f t="shared" si="62"/>
        <v>94</v>
      </c>
      <c r="R183" s="310">
        <f t="shared" si="62"/>
        <v>94</v>
      </c>
      <c r="S183" s="310">
        <f t="shared" si="62"/>
        <v>94</v>
      </c>
      <c r="T183" s="310">
        <f t="shared" si="62"/>
        <v>94</v>
      </c>
      <c r="U183" s="310">
        <f t="shared" si="62"/>
        <v>94</v>
      </c>
      <c r="V183" s="54"/>
      <c r="W183" s="54"/>
      <c r="X183" s="87"/>
      <c r="Y183" s="40"/>
      <c r="Z183" s="40"/>
      <c r="AC183" s="176">
        <f>+AE183+AF183+AH183+AJ183+AL183+AN183+AP183+AR183+AT183+AV183+AX183+AZ183+BB183</f>
        <v>0</v>
      </c>
      <c r="AD183" s="177">
        <f>+AG183+AI183+AK183+AM183+AO183+AQ183+AS183+AU183+AW183+AY183+BA183+BC183</f>
        <v>0</v>
      </c>
      <c r="AE183" s="176">
        <v>0</v>
      </c>
      <c r="AF183" s="206"/>
      <c r="AG183" s="179"/>
      <c r="AH183" s="206"/>
      <c r="AI183" s="179"/>
      <c r="AJ183" s="206"/>
      <c r="AK183" s="83"/>
      <c r="AL183" s="206"/>
      <c r="AM183" s="83"/>
      <c r="AN183" s="206"/>
      <c r="AO183" s="83"/>
      <c r="AP183" s="206"/>
      <c r="AQ183" s="83"/>
      <c r="AR183" s="206"/>
      <c r="AS183" s="83"/>
      <c r="AT183" s="206"/>
      <c r="AU183" s="83"/>
      <c r="AV183" s="206"/>
      <c r="AW183" s="83"/>
      <c r="AX183" s="206"/>
      <c r="AY183" s="83"/>
      <c r="AZ183" s="206"/>
      <c r="BA183" s="83"/>
      <c r="BB183" s="206"/>
      <c r="BC183" s="83"/>
      <c r="BD183" s="204">
        <f t="shared" si="43"/>
        <v>0</v>
      </c>
      <c r="BE183" s="175" t="e">
        <f t="shared" si="44"/>
        <v>#DIV/0!</v>
      </c>
      <c r="BH183" s="181">
        <f>+BK183-AC183</f>
        <v>0</v>
      </c>
      <c r="BI183" s="181">
        <f>+BL183-AD183</f>
        <v>0</v>
      </c>
      <c r="BJ183" s="208"/>
      <c r="BK183" s="181"/>
      <c r="BL183" s="181"/>
    </row>
    <row r="184" spans="1:64" ht="66.75" customHeight="1" x14ac:dyDescent="0.25">
      <c r="A184" s="590"/>
      <c r="B184" s="521"/>
      <c r="C184" s="521"/>
      <c r="D184" s="312" t="s">
        <v>632</v>
      </c>
      <c r="E184" s="9" t="s">
        <v>457</v>
      </c>
      <c r="F184" s="310">
        <f>SUM(J184:U184)</f>
        <v>1129</v>
      </c>
      <c r="G184" s="367">
        <v>1129</v>
      </c>
      <c r="H184" s="367">
        <v>1152</v>
      </c>
      <c r="I184" s="367">
        <v>1175</v>
      </c>
      <c r="J184" s="336">
        <v>94</v>
      </c>
      <c r="K184" s="336">
        <v>94</v>
      </c>
      <c r="L184" s="336">
        <v>94</v>
      </c>
      <c r="M184" s="336">
        <v>94</v>
      </c>
      <c r="N184" s="336">
        <v>94</v>
      </c>
      <c r="O184" s="336">
        <v>95</v>
      </c>
      <c r="P184" s="336">
        <v>94</v>
      </c>
      <c r="Q184" s="336">
        <v>94</v>
      </c>
      <c r="R184" s="336">
        <v>94</v>
      </c>
      <c r="S184" s="336">
        <v>94</v>
      </c>
      <c r="T184" s="336">
        <v>94</v>
      </c>
      <c r="U184" s="336">
        <v>94</v>
      </c>
      <c r="V184" s="54"/>
      <c r="W184" s="54"/>
      <c r="X184" s="87"/>
      <c r="Y184" s="40"/>
      <c r="Z184" s="40"/>
      <c r="AC184" s="176"/>
      <c r="AD184" s="177"/>
      <c r="AE184" s="176"/>
      <c r="AF184" s="206"/>
      <c r="AG184" s="179"/>
      <c r="AH184" s="206"/>
      <c r="AI184" s="179"/>
      <c r="AJ184" s="206"/>
      <c r="AK184" s="83"/>
      <c r="AL184" s="206"/>
      <c r="AM184" s="83"/>
      <c r="AN184" s="206"/>
      <c r="AO184" s="83"/>
      <c r="AP184" s="206"/>
      <c r="AQ184" s="83"/>
      <c r="AR184" s="206"/>
      <c r="AS184" s="83"/>
      <c r="AT184" s="206"/>
      <c r="AU184" s="83"/>
      <c r="AV184" s="206"/>
      <c r="AW184" s="83"/>
      <c r="AX184" s="206"/>
      <c r="AY184" s="83"/>
      <c r="AZ184" s="206"/>
      <c r="BA184" s="83"/>
      <c r="BB184" s="206"/>
      <c r="BC184" s="83"/>
      <c r="BD184" s="204">
        <f t="shared" si="43"/>
        <v>0</v>
      </c>
      <c r="BE184" s="175" t="e">
        <f t="shared" si="44"/>
        <v>#DIV/0!</v>
      </c>
      <c r="BH184" s="205"/>
      <c r="BI184" s="205"/>
    </row>
    <row r="185" spans="1:64" ht="44.25" customHeight="1" x14ac:dyDescent="0.25">
      <c r="A185" s="590"/>
      <c r="B185" s="568" t="s">
        <v>686</v>
      </c>
      <c r="C185" s="828" t="s">
        <v>692</v>
      </c>
      <c r="D185" s="313" t="s">
        <v>439</v>
      </c>
      <c r="E185" s="314"/>
      <c r="F185" s="310">
        <f t="shared" ref="F185:U187" si="63">+F186</f>
        <v>9586</v>
      </c>
      <c r="G185" s="310">
        <f t="shared" si="63"/>
        <v>9586</v>
      </c>
      <c r="H185" s="310">
        <f t="shared" si="63"/>
        <v>9778</v>
      </c>
      <c r="I185" s="310">
        <f t="shared" si="63"/>
        <v>9974</v>
      </c>
      <c r="J185" s="310">
        <f t="shared" si="63"/>
        <v>798</v>
      </c>
      <c r="K185" s="310">
        <f t="shared" si="63"/>
        <v>798</v>
      </c>
      <c r="L185" s="310">
        <f t="shared" si="63"/>
        <v>798</v>
      </c>
      <c r="M185" s="310">
        <f t="shared" si="63"/>
        <v>798</v>
      </c>
      <c r="N185" s="310">
        <f t="shared" si="63"/>
        <v>798</v>
      </c>
      <c r="O185" s="310">
        <f t="shared" si="63"/>
        <v>808</v>
      </c>
      <c r="P185" s="310">
        <f t="shared" si="63"/>
        <v>798</v>
      </c>
      <c r="Q185" s="310">
        <f t="shared" si="63"/>
        <v>798</v>
      </c>
      <c r="R185" s="310">
        <f t="shared" si="63"/>
        <v>798</v>
      </c>
      <c r="S185" s="310">
        <f t="shared" si="63"/>
        <v>798</v>
      </c>
      <c r="T185" s="310">
        <f t="shared" si="63"/>
        <v>798</v>
      </c>
      <c r="U185" s="310">
        <f t="shared" si="63"/>
        <v>798</v>
      </c>
      <c r="AC185" s="176">
        <f>+AE185+AF185+AH185+AJ185+AL185+AN185+AP185+AR185+AT185+AV185+AX185+AZ185+BB185</f>
        <v>0</v>
      </c>
      <c r="AD185" s="177">
        <f>+AG185+AI185+AK185+AM185+AO185+AQ185+AS185+AU185+AW185+AY185+BA185+BC185</f>
        <v>0</v>
      </c>
      <c r="AE185" s="176">
        <v>0</v>
      </c>
      <c r="AF185" s="206"/>
      <c r="AG185" s="179"/>
      <c r="AH185" s="206"/>
      <c r="AI185" s="179"/>
      <c r="AJ185" s="206"/>
      <c r="AK185" s="83"/>
      <c r="AL185" s="206"/>
      <c r="AM185" s="83"/>
      <c r="AN185" s="206"/>
      <c r="AO185" s="83"/>
      <c r="AP185" s="206"/>
      <c r="AQ185" s="83"/>
      <c r="AR185" s="206"/>
      <c r="AS185" s="83"/>
      <c r="AT185" s="206"/>
      <c r="AU185" s="83"/>
      <c r="AV185" s="206"/>
      <c r="AW185" s="83"/>
      <c r="AX185" s="206"/>
      <c r="AY185" s="83"/>
      <c r="AZ185" s="206"/>
      <c r="BA185" s="83"/>
      <c r="BB185" s="206"/>
      <c r="BC185" s="83"/>
      <c r="BD185" s="204">
        <f t="shared" si="43"/>
        <v>0</v>
      </c>
      <c r="BE185" s="175" t="e">
        <f t="shared" si="44"/>
        <v>#DIV/0!</v>
      </c>
      <c r="BH185" s="181">
        <f>+BK185-AC185</f>
        <v>0</v>
      </c>
      <c r="BI185" s="181">
        <f>+BL185-AD185</f>
        <v>0</v>
      </c>
      <c r="BJ185" s="208"/>
      <c r="BK185" s="181"/>
      <c r="BL185" s="181"/>
    </row>
    <row r="186" spans="1:64" ht="51.75" customHeight="1" x14ac:dyDescent="0.25">
      <c r="A186" s="590"/>
      <c r="B186" s="568"/>
      <c r="C186" s="828"/>
      <c r="D186" s="13" t="s">
        <v>541</v>
      </c>
      <c r="E186" s="59" t="s">
        <v>455</v>
      </c>
      <c r="F186" s="310">
        <f>SUM(J186:U186)</f>
        <v>9586</v>
      </c>
      <c r="G186" s="367">
        <v>9586</v>
      </c>
      <c r="H186" s="367">
        <v>9778</v>
      </c>
      <c r="I186" s="367">
        <v>9974</v>
      </c>
      <c r="J186" s="336">
        <v>798</v>
      </c>
      <c r="K186" s="336">
        <v>798</v>
      </c>
      <c r="L186" s="336">
        <v>798</v>
      </c>
      <c r="M186" s="336">
        <v>798</v>
      </c>
      <c r="N186" s="336">
        <v>798</v>
      </c>
      <c r="O186" s="336">
        <v>808</v>
      </c>
      <c r="P186" s="336">
        <v>798</v>
      </c>
      <c r="Q186" s="336">
        <v>798</v>
      </c>
      <c r="R186" s="336">
        <v>798</v>
      </c>
      <c r="S186" s="336">
        <v>798</v>
      </c>
      <c r="T186" s="336">
        <v>798</v>
      </c>
      <c r="U186" s="336">
        <v>798</v>
      </c>
      <c r="AC186" s="176"/>
      <c r="AD186" s="177"/>
      <c r="AE186" s="176"/>
      <c r="AF186" s="206"/>
      <c r="AG186" s="179"/>
      <c r="AH186" s="206"/>
      <c r="AI186" s="179"/>
      <c r="AJ186" s="206"/>
      <c r="AK186" s="83"/>
      <c r="AL186" s="206"/>
      <c r="AM186" s="83"/>
      <c r="AN186" s="206"/>
      <c r="AO186" s="83"/>
      <c r="AP186" s="206"/>
      <c r="AQ186" s="83"/>
      <c r="AR186" s="206"/>
      <c r="AS186" s="83"/>
      <c r="AT186" s="206"/>
      <c r="AU186" s="83"/>
      <c r="AV186" s="206"/>
      <c r="AW186" s="83"/>
      <c r="AX186" s="206"/>
      <c r="AY186" s="83"/>
      <c r="AZ186" s="206"/>
      <c r="BA186" s="83"/>
      <c r="BB186" s="206"/>
      <c r="BC186" s="83"/>
      <c r="BD186" s="204">
        <f t="shared" si="43"/>
        <v>0</v>
      </c>
      <c r="BE186" s="175" t="e">
        <f t="shared" si="44"/>
        <v>#DIV/0!</v>
      </c>
      <c r="BH186" s="205"/>
      <c r="BI186" s="205"/>
    </row>
    <row r="187" spans="1:64" ht="51.75" customHeight="1" x14ac:dyDescent="0.25">
      <c r="A187" s="590"/>
      <c r="B187" s="562" t="s">
        <v>821</v>
      </c>
      <c r="C187" s="846" t="s">
        <v>822</v>
      </c>
      <c r="D187" s="313" t="s">
        <v>439</v>
      </c>
      <c r="E187" s="314"/>
      <c r="F187" s="310">
        <f t="shared" si="63"/>
        <v>313</v>
      </c>
      <c r="G187" s="310">
        <f t="shared" si="63"/>
        <v>313</v>
      </c>
      <c r="H187" s="310">
        <f t="shared" si="63"/>
        <v>393</v>
      </c>
      <c r="I187" s="310">
        <f t="shared" si="63"/>
        <v>493</v>
      </c>
      <c r="J187" s="310">
        <f t="shared" si="63"/>
        <v>26</v>
      </c>
      <c r="K187" s="310">
        <f t="shared" si="63"/>
        <v>26</v>
      </c>
      <c r="L187" s="310">
        <f t="shared" si="63"/>
        <v>26</v>
      </c>
      <c r="M187" s="310">
        <f t="shared" si="63"/>
        <v>26</v>
      </c>
      <c r="N187" s="310">
        <f t="shared" si="63"/>
        <v>26</v>
      </c>
      <c r="O187" s="310">
        <f t="shared" si="63"/>
        <v>26</v>
      </c>
      <c r="P187" s="310">
        <f t="shared" si="63"/>
        <v>26</v>
      </c>
      <c r="Q187" s="310">
        <f t="shared" si="63"/>
        <v>27</v>
      </c>
      <c r="R187" s="310">
        <f t="shared" si="63"/>
        <v>26</v>
      </c>
      <c r="S187" s="310">
        <f t="shared" si="63"/>
        <v>26</v>
      </c>
      <c r="T187" s="310">
        <f t="shared" si="63"/>
        <v>26</v>
      </c>
      <c r="U187" s="310">
        <f t="shared" si="63"/>
        <v>26</v>
      </c>
      <c r="AC187" s="176"/>
      <c r="AD187" s="177"/>
      <c r="AE187" s="176"/>
      <c r="AF187" s="206"/>
      <c r="AG187" s="179"/>
      <c r="AH187" s="206"/>
      <c r="AI187" s="179"/>
      <c r="AJ187" s="206"/>
      <c r="AK187" s="83"/>
      <c r="AL187" s="206"/>
      <c r="AM187" s="83"/>
      <c r="AN187" s="206"/>
      <c r="AO187" s="83"/>
      <c r="AP187" s="206"/>
      <c r="AQ187" s="83"/>
      <c r="AR187" s="206"/>
      <c r="AS187" s="83"/>
      <c r="AT187" s="206"/>
      <c r="AU187" s="83"/>
      <c r="AV187" s="206"/>
      <c r="AW187" s="83"/>
      <c r="AX187" s="206"/>
      <c r="AY187" s="83"/>
      <c r="AZ187" s="206"/>
      <c r="BA187" s="83"/>
      <c r="BB187" s="206"/>
      <c r="BC187" s="83"/>
      <c r="BD187" s="204"/>
      <c r="BE187" s="175"/>
      <c r="BH187" s="205"/>
      <c r="BI187" s="205"/>
    </row>
    <row r="188" spans="1:64" ht="51.75" customHeight="1" x14ac:dyDescent="0.25">
      <c r="A188" s="590"/>
      <c r="B188" s="564"/>
      <c r="C188" s="846"/>
      <c r="D188" s="63" t="s">
        <v>823</v>
      </c>
      <c r="E188" s="20" t="s">
        <v>60</v>
      </c>
      <c r="F188" s="310">
        <f>SUM(J188:U188)</f>
        <v>313</v>
      </c>
      <c r="G188" s="367">
        <v>313</v>
      </c>
      <c r="H188" s="367">
        <v>393</v>
      </c>
      <c r="I188" s="367">
        <v>493</v>
      </c>
      <c r="J188" s="363">
        <v>26</v>
      </c>
      <c r="K188" s="363">
        <v>26</v>
      </c>
      <c r="L188" s="363">
        <v>26</v>
      </c>
      <c r="M188" s="363">
        <v>26</v>
      </c>
      <c r="N188" s="363">
        <v>26</v>
      </c>
      <c r="O188" s="363">
        <v>26</v>
      </c>
      <c r="P188" s="363">
        <v>26</v>
      </c>
      <c r="Q188" s="363">
        <v>27</v>
      </c>
      <c r="R188" s="363">
        <v>26</v>
      </c>
      <c r="S188" s="363">
        <v>26</v>
      </c>
      <c r="T188" s="363">
        <v>26</v>
      </c>
      <c r="U188" s="363">
        <v>26</v>
      </c>
      <c r="AC188" s="176"/>
      <c r="AD188" s="177"/>
      <c r="AE188" s="176"/>
      <c r="AF188" s="206"/>
      <c r="AG188" s="179"/>
      <c r="AH188" s="206"/>
      <c r="AI188" s="179"/>
      <c r="AJ188" s="206"/>
      <c r="AK188" s="83"/>
      <c r="AL188" s="206"/>
      <c r="AM188" s="83"/>
      <c r="AN188" s="206"/>
      <c r="AO188" s="83"/>
      <c r="AP188" s="206"/>
      <c r="AQ188" s="83"/>
      <c r="AR188" s="206"/>
      <c r="AS188" s="83"/>
      <c r="AT188" s="206"/>
      <c r="AU188" s="83"/>
      <c r="AV188" s="206"/>
      <c r="AW188" s="83"/>
      <c r="AX188" s="206"/>
      <c r="AY188" s="83"/>
      <c r="AZ188" s="206"/>
      <c r="BA188" s="83"/>
      <c r="BB188" s="206"/>
      <c r="BC188" s="83"/>
      <c r="BD188" s="204"/>
      <c r="BE188" s="175"/>
      <c r="BH188" s="205"/>
      <c r="BI188" s="205"/>
    </row>
    <row r="189" spans="1:64" ht="51.75" customHeight="1" x14ac:dyDescent="0.25">
      <c r="A189" s="590"/>
      <c r="B189" s="562" t="s">
        <v>824</v>
      </c>
      <c r="C189" s="834" t="s">
        <v>825</v>
      </c>
      <c r="D189" s="313" t="s">
        <v>439</v>
      </c>
      <c r="E189" s="314"/>
      <c r="F189" s="310">
        <f t="shared" ref="F189:U189" si="64">+F190</f>
        <v>4</v>
      </c>
      <c r="G189" s="310">
        <f t="shared" si="64"/>
        <v>4</v>
      </c>
      <c r="H189" s="310">
        <f t="shared" si="64"/>
        <v>4</v>
      </c>
      <c r="I189" s="310">
        <f t="shared" si="64"/>
        <v>4</v>
      </c>
      <c r="J189" s="310">
        <f t="shared" si="64"/>
        <v>0</v>
      </c>
      <c r="K189" s="310">
        <f t="shared" si="64"/>
        <v>1</v>
      </c>
      <c r="L189" s="310">
        <f t="shared" si="64"/>
        <v>0</v>
      </c>
      <c r="M189" s="310">
        <f t="shared" si="64"/>
        <v>0</v>
      </c>
      <c r="N189" s="310">
        <f t="shared" si="64"/>
        <v>1</v>
      </c>
      <c r="O189" s="310">
        <f t="shared" si="64"/>
        <v>0</v>
      </c>
      <c r="P189" s="310">
        <f t="shared" si="64"/>
        <v>1</v>
      </c>
      <c r="Q189" s="310">
        <f t="shared" si="64"/>
        <v>0</v>
      </c>
      <c r="R189" s="310">
        <f t="shared" si="64"/>
        <v>0</v>
      </c>
      <c r="S189" s="310">
        <f t="shared" si="64"/>
        <v>1</v>
      </c>
      <c r="T189" s="310">
        <f t="shared" si="64"/>
        <v>0</v>
      </c>
      <c r="U189" s="310">
        <f t="shared" si="64"/>
        <v>0</v>
      </c>
      <c r="AC189" s="176"/>
      <c r="AD189" s="177"/>
      <c r="AE189" s="176"/>
      <c r="AF189" s="206"/>
      <c r="AG189" s="179"/>
      <c r="AH189" s="206"/>
      <c r="AI189" s="179"/>
      <c r="AJ189" s="206"/>
      <c r="AK189" s="83"/>
      <c r="AL189" s="206"/>
      <c r="AM189" s="83"/>
      <c r="AN189" s="206"/>
      <c r="AO189" s="83"/>
      <c r="AP189" s="206"/>
      <c r="AQ189" s="83"/>
      <c r="AR189" s="206"/>
      <c r="AS189" s="83"/>
      <c r="AT189" s="206"/>
      <c r="AU189" s="83"/>
      <c r="AV189" s="206"/>
      <c r="AW189" s="83"/>
      <c r="AX189" s="206"/>
      <c r="AY189" s="83"/>
      <c r="AZ189" s="206"/>
      <c r="BA189" s="83"/>
      <c r="BB189" s="206"/>
      <c r="BC189" s="83"/>
      <c r="BD189" s="204"/>
      <c r="BE189" s="175"/>
      <c r="BH189" s="205"/>
      <c r="BI189" s="205"/>
    </row>
    <row r="190" spans="1:64" ht="51.75" customHeight="1" x14ac:dyDescent="0.25">
      <c r="A190" s="590"/>
      <c r="B190" s="563"/>
      <c r="C190" s="835"/>
      <c r="D190" s="53" t="s">
        <v>826</v>
      </c>
      <c r="E190" s="20" t="s">
        <v>828</v>
      </c>
      <c r="F190" s="310">
        <f t="shared" ref="F190:F191" si="65">SUM(J190:U190)</f>
        <v>4</v>
      </c>
      <c r="G190" s="367">
        <v>4</v>
      </c>
      <c r="H190" s="367">
        <v>4</v>
      </c>
      <c r="I190" s="367">
        <v>4</v>
      </c>
      <c r="J190" s="363">
        <v>0</v>
      </c>
      <c r="K190" s="363">
        <v>1</v>
      </c>
      <c r="L190" s="363">
        <v>0</v>
      </c>
      <c r="M190" s="363">
        <v>0</v>
      </c>
      <c r="N190" s="363">
        <v>1</v>
      </c>
      <c r="O190" s="363">
        <v>0</v>
      </c>
      <c r="P190" s="363">
        <v>1</v>
      </c>
      <c r="Q190" s="363">
        <v>0</v>
      </c>
      <c r="R190" s="363">
        <v>0</v>
      </c>
      <c r="S190" s="363">
        <v>1</v>
      </c>
      <c r="T190" s="363">
        <v>0</v>
      </c>
      <c r="U190" s="363">
        <v>0</v>
      </c>
      <c r="AC190" s="176"/>
      <c r="AD190" s="177"/>
      <c r="AE190" s="176"/>
      <c r="AF190" s="206"/>
      <c r="AG190" s="179"/>
      <c r="AH190" s="206"/>
      <c r="AI190" s="179"/>
      <c r="AJ190" s="206"/>
      <c r="AK190" s="83"/>
      <c r="AL190" s="206"/>
      <c r="AM190" s="83"/>
      <c r="AN190" s="206"/>
      <c r="AO190" s="83"/>
      <c r="AP190" s="206"/>
      <c r="AQ190" s="83"/>
      <c r="AR190" s="206"/>
      <c r="AS190" s="83"/>
      <c r="AT190" s="206"/>
      <c r="AU190" s="83"/>
      <c r="AV190" s="206"/>
      <c r="AW190" s="83"/>
      <c r="AX190" s="206"/>
      <c r="AY190" s="83"/>
      <c r="AZ190" s="206"/>
      <c r="BA190" s="83"/>
      <c r="BB190" s="206"/>
      <c r="BC190" s="83"/>
      <c r="BD190" s="204"/>
      <c r="BE190" s="175"/>
      <c r="BH190" s="205"/>
      <c r="BI190" s="205"/>
    </row>
    <row r="191" spans="1:64" ht="51.75" customHeight="1" x14ac:dyDescent="0.25">
      <c r="A191" s="590"/>
      <c r="B191" s="564"/>
      <c r="C191" s="836"/>
      <c r="D191" s="53" t="s">
        <v>827</v>
      </c>
      <c r="E191" s="20" t="s">
        <v>829</v>
      </c>
      <c r="F191" s="310">
        <f t="shared" si="65"/>
        <v>4</v>
      </c>
      <c r="G191" s="367">
        <v>4</v>
      </c>
      <c r="H191" s="367">
        <v>4</v>
      </c>
      <c r="I191" s="367">
        <v>4</v>
      </c>
      <c r="J191" s="363">
        <v>0</v>
      </c>
      <c r="K191" s="363">
        <v>1</v>
      </c>
      <c r="L191" s="363">
        <v>0</v>
      </c>
      <c r="M191" s="363">
        <v>0</v>
      </c>
      <c r="N191" s="363">
        <v>1</v>
      </c>
      <c r="O191" s="363">
        <v>0</v>
      </c>
      <c r="P191" s="363">
        <v>1</v>
      </c>
      <c r="Q191" s="363">
        <v>0</v>
      </c>
      <c r="R191" s="363">
        <v>0</v>
      </c>
      <c r="S191" s="363">
        <v>1</v>
      </c>
      <c r="T191" s="363">
        <v>0</v>
      </c>
      <c r="U191" s="363">
        <v>0</v>
      </c>
      <c r="AC191" s="176"/>
      <c r="AD191" s="177"/>
      <c r="AE191" s="176"/>
      <c r="AF191" s="206"/>
      <c r="AG191" s="179"/>
      <c r="AH191" s="206"/>
      <c r="AI191" s="179"/>
      <c r="AJ191" s="206"/>
      <c r="AK191" s="83"/>
      <c r="AL191" s="206"/>
      <c r="AM191" s="83"/>
      <c r="AN191" s="206"/>
      <c r="AO191" s="83"/>
      <c r="AP191" s="206"/>
      <c r="AQ191" s="83"/>
      <c r="AR191" s="206"/>
      <c r="AS191" s="83"/>
      <c r="AT191" s="206"/>
      <c r="AU191" s="83"/>
      <c r="AV191" s="206"/>
      <c r="AW191" s="83"/>
      <c r="AX191" s="206"/>
      <c r="AY191" s="83"/>
      <c r="AZ191" s="206"/>
      <c r="BA191" s="83"/>
      <c r="BB191" s="206"/>
      <c r="BC191" s="83"/>
      <c r="BD191" s="204"/>
      <c r="BE191" s="175"/>
      <c r="BH191" s="205"/>
      <c r="BI191" s="205"/>
    </row>
    <row r="192" spans="1:64" ht="54.75" customHeight="1" x14ac:dyDescent="0.25">
      <c r="A192" s="590"/>
      <c r="B192" s="521" t="s">
        <v>687</v>
      </c>
      <c r="C192" s="844" t="s">
        <v>693</v>
      </c>
      <c r="D192" s="313" t="s">
        <v>439</v>
      </c>
      <c r="E192" s="314"/>
      <c r="F192" s="310">
        <f>+F193</f>
        <v>72</v>
      </c>
      <c r="G192" s="310">
        <f t="shared" ref="G192:U192" si="66">+G193</f>
        <v>72</v>
      </c>
      <c r="H192" s="310">
        <f t="shared" si="66"/>
        <v>73</v>
      </c>
      <c r="I192" s="310">
        <f t="shared" si="66"/>
        <v>75</v>
      </c>
      <c r="J192" s="310">
        <f t="shared" si="66"/>
        <v>6</v>
      </c>
      <c r="K192" s="310">
        <f t="shared" si="66"/>
        <v>6</v>
      </c>
      <c r="L192" s="310">
        <f t="shared" si="66"/>
        <v>6</v>
      </c>
      <c r="M192" s="310">
        <f t="shared" si="66"/>
        <v>6</v>
      </c>
      <c r="N192" s="310">
        <f t="shared" si="66"/>
        <v>6</v>
      </c>
      <c r="O192" s="310">
        <f t="shared" si="66"/>
        <v>6</v>
      </c>
      <c r="P192" s="310">
        <f t="shared" si="66"/>
        <v>6</v>
      </c>
      <c r="Q192" s="310">
        <f t="shared" si="66"/>
        <v>6</v>
      </c>
      <c r="R192" s="310">
        <f t="shared" si="66"/>
        <v>6</v>
      </c>
      <c r="S192" s="310">
        <f t="shared" si="66"/>
        <v>6</v>
      </c>
      <c r="T192" s="310">
        <f t="shared" si="66"/>
        <v>6</v>
      </c>
      <c r="U192" s="310">
        <f t="shared" si="66"/>
        <v>6</v>
      </c>
      <c r="X192" s="44" t="s">
        <v>447</v>
      </c>
      <c r="AA192" s="183" t="s">
        <v>17</v>
      </c>
      <c r="AB192" s="184">
        <f>SUM(AC148:AC184)</f>
        <v>7834459</v>
      </c>
      <c r="AC192" s="176">
        <f>+AE192+AF192+AH192+AJ192+AL192+AN192+AP192+AR192+AT192+AV192+AX192+AZ192+BB192</f>
        <v>0</v>
      </c>
      <c r="AD192" s="177">
        <f>+AG192+AI192+AK192+AM192+AO192+AQ192+AS192+AU192+AW192+AY192+BA192+BC192</f>
        <v>0</v>
      </c>
      <c r="AE192" s="176">
        <v>0</v>
      </c>
      <c r="AF192" s="206"/>
      <c r="AG192" s="179"/>
      <c r="AH192" s="206"/>
      <c r="AI192" s="179"/>
      <c r="AJ192" s="206"/>
      <c r="AK192" s="83"/>
      <c r="AL192" s="206"/>
      <c r="AM192" s="83"/>
      <c r="AN192" s="206"/>
      <c r="AO192" s="83"/>
      <c r="AP192" s="206"/>
      <c r="AQ192" s="83"/>
      <c r="AR192" s="206"/>
      <c r="AS192" s="83"/>
      <c r="AT192" s="206"/>
      <c r="AU192" s="83"/>
      <c r="AV192" s="206"/>
      <c r="AW192" s="83"/>
      <c r="AX192" s="206"/>
      <c r="AY192" s="83"/>
      <c r="AZ192" s="206"/>
      <c r="BA192" s="83"/>
      <c r="BB192" s="206"/>
      <c r="BC192" s="83"/>
      <c r="BD192" s="204">
        <f t="shared" si="43"/>
        <v>0</v>
      </c>
      <c r="BE192" s="175" t="e">
        <f t="shared" si="44"/>
        <v>#DIV/0!</v>
      </c>
      <c r="BH192" s="181">
        <f>+BK192-AC192</f>
        <v>0</v>
      </c>
      <c r="BI192" s="181">
        <f>+BL192-AD192</f>
        <v>0</v>
      </c>
      <c r="BJ192" s="208"/>
      <c r="BK192" s="181"/>
      <c r="BL192" s="181"/>
    </row>
    <row r="193" spans="1:65" ht="54" customHeight="1" x14ac:dyDescent="0.25">
      <c r="A193" s="590"/>
      <c r="B193" s="526"/>
      <c r="C193" s="845"/>
      <c r="D193" s="53" t="s">
        <v>543</v>
      </c>
      <c r="E193" s="9" t="s">
        <v>475</v>
      </c>
      <c r="F193" s="310">
        <f>SUM(J193:U193)</f>
        <v>72</v>
      </c>
      <c r="G193" s="367">
        <v>72</v>
      </c>
      <c r="H193" s="367">
        <v>73</v>
      </c>
      <c r="I193" s="367">
        <v>75</v>
      </c>
      <c r="J193" s="336">
        <v>6</v>
      </c>
      <c r="K193" s="336">
        <v>6</v>
      </c>
      <c r="L193" s="336">
        <v>6</v>
      </c>
      <c r="M193" s="336">
        <v>6</v>
      </c>
      <c r="N193" s="336">
        <v>6</v>
      </c>
      <c r="O193" s="336">
        <v>6</v>
      </c>
      <c r="P193" s="336">
        <v>6</v>
      </c>
      <c r="Q193" s="336">
        <v>6</v>
      </c>
      <c r="R193" s="336">
        <v>6</v>
      </c>
      <c r="S193" s="336">
        <v>6</v>
      </c>
      <c r="T193" s="336">
        <v>6</v>
      </c>
      <c r="U193" s="336">
        <v>6</v>
      </c>
      <c r="X193" s="44">
        <v>3043970</v>
      </c>
      <c r="Y193" s="5" t="s">
        <v>484</v>
      </c>
      <c r="AA193" s="227" t="s">
        <v>638</v>
      </c>
      <c r="AB193" s="226">
        <f>SUM(AD148:AD184)</f>
        <v>0</v>
      </c>
      <c r="AC193" s="176"/>
      <c r="AD193" s="177"/>
      <c r="AE193" s="176"/>
      <c r="AF193" s="206"/>
      <c r="AG193" s="179"/>
      <c r="AH193" s="206"/>
      <c r="AI193" s="179"/>
      <c r="AJ193" s="206"/>
      <c r="AK193" s="83"/>
      <c r="AL193" s="206"/>
      <c r="AM193" s="83"/>
      <c r="AN193" s="206"/>
      <c r="AO193" s="83"/>
      <c r="AP193" s="206"/>
      <c r="AQ193" s="83"/>
      <c r="AR193" s="206"/>
      <c r="AS193" s="83"/>
      <c r="AT193" s="206"/>
      <c r="AU193" s="83"/>
      <c r="AV193" s="206"/>
      <c r="AW193" s="83"/>
      <c r="AX193" s="206"/>
      <c r="AY193" s="83"/>
      <c r="AZ193" s="206"/>
      <c r="BA193" s="83"/>
      <c r="BB193" s="206"/>
      <c r="BC193" s="83"/>
      <c r="BD193" s="204">
        <f t="shared" si="43"/>
        <v>0</v>
      </c>
      <c r="BE193" s="175" t="e">
        <f t="shared" si="44"/>
        <v>#DIV/0!</v>
      </c>
      <c r="BH193" s="205"/>
      <c r="BI193" s="205"/>
    </row>
    <row r="194" spans="1:65" ht="54" customHeight="1" x14ac:dyDescent="0.25">
      <c r="A194" s="307"/>
      <c r="B194" s="866" t="s">
        <v>885</v>
      </c>
      <c r="C194" s="657" t="s">
        <v>886</v>
      </c>
      <c r="D194" s="313" t="s">
        <v>439</v>
      </c>
      <c r="E194" s="314"/>
      <c r="F194" s="310">
        <f>+F195</f>
        <v>10</v>
      </c>
      <c r="G194" s="385"/>
      <c r="H194" s="385"/>
      <c r="I194" s="385"/>
      <c r="J194" s="386"/>
      <c r="K194" s="386"/>
      <c r="L194" s="386"/>
      <c r="M194" s="386"/>
      <c r="N194" s="386"/>
      <c r="O194" s="386"/>
      <c r="P194" s="386"/>
      <c r="Q194" s="386"/>
      <c r="R194" s="386"/>
      <c r="S194" s="386"/>
      <c r="T194" s="386"/>
      <c r="U194" s="386"/>
      <c r="AA194" s="227"/>
      <c r="AB194" s="226"/>
      <c r="AC194" s="387"/>
      <c r="AD194" s="388"/>
      <c r="AE194" s="387"/>
      <c r="AF194" s="389"/>
      <c r="AG194" s="213"/>
      <c r="AH194" s="389"/>
      <c r="AI194" s="213"/>
      <c r="AJ194" s="389"/>
      <c r="AK194" s="82"/>
      <c r="AL194" s="389"/>
      <c r="AM194" s="82"/>
      <c r="AN194" s="389"/>
      <c r="AO194" s="82"/>
      <c r="AP194" s="389"/>
      <c r="AQ194" s="82"/>
      <c r="AR194" s="389"/>
      <c r="AS194" s="82"/>
      <c r="AT194" s="389"/>
      <c r="AU194" s="82"/>
      <c r="AV194" s="389"/>
      <c r="AW194" s="82"/>
      <c r="AX194" s="389"/>
      <c r="AY194" s="82"/>
      <c r="AZ194" s="389"/>
      <c r="BA194" s="82"/>
      <c r="BB194" s="389"/>
      <c r="BC194" s="82"/>
      <c r="BD194" s="390"/>
      <c r="BE194" s="185"/>
      <c r="BH194" s="205"/>
      <c r="BI194" s="205"/>
    </row>
    <row r="195" spans="1:65" ht="54" customHeight="1" x14ac:dyDescent="0.25">
      <c r="A195" s="307"/>
      <c r="B195" s="866"/>
      <c r="C195" s="657"/>
      <c r="D195" s="391" t="s">
        <v>887</v>
      </c>
      <c r="E195" s="391" t="s">
        <v>881</v>
      </c>
      <c r="F195" s="384">
        <v>10</v>
      </c>
      <c r="G195" s="385"/>
      <c r="H195" s="385"/>
      <c r="I195" s="385"/>
      <c r="J195" s="386"/>
      <c r="K195" s="386"/>
      <c r="L195" s="386"/>
      <c r="M195" s="386"/>
      <c r="N195" s="386"/>
      <c r="O195" s="386"/>
      <c r="P195" s="386"/>
      <c r="Q195" s="386"/>
      <c r="R195" s="386"/>
      <c r="S195" s="386"/>
      <c r="T195" s="386"/>
      <c r="U195" s="386"/>
      <c r="AA195" s="227"/>
      <c r="AB195" s="226"/>
      <c r="AC195" s="387"/>
      <c r="AD195" s="388"/>
      <c r="AE195" s="387"/>
      <c r="AF195" s="389"/>
      <c r="AG195" s="213"/>
      <c r="AH195" s="389"/>
      <c r="AI195" s="213"/>
      <c r="AJ195" s="389"/>
      <c r="AK195" s="82"/>
      <c r="AL195" s="389"/>
      <c r="AM195" s="82"/>
      <c r="AN195" s="389"/>
      <c r="AO195" s="82"/>
      <c r="AP195" s="389"/>
      <c r="AQ195" s="82"/>
      <c r="AR195" s="389"/>
      <c r="AS195" s="82"/>
      <c r="AT195" s="389"/>
      <c r="AU195" s="82"/>
      <c r="AV195" s="389"/>
      <c r="AW195" s="82"/>
      <c r="AX195" s="389"/>
      <c r="AY195" s="82"/>
      <c r="AZ195" s="389"/>
      <c r="BA195" s="82"/>
      <c r="BB195" s="389"/>
      <c r="BC195" s="82"/>
      <c r="BD195" s="390"/>
      <c r="BE195" s="185"/>
      <c r="BH195" s="205"/>
      <c r="BI195" s="205"/>
    </row>
    <row r="196" spans="1:65" ht="40.5" customHeight="1" x14ac:dyDescent="0.25">
      <c r="A196" s="565" t="s">
        <v>591</v>
      </c>
      <c r="B196" s="566"/>
      <c r="C196" s="566"/>
      <c r="D196" s="566"/>
      <c r="E196" s="566"/>
      <c r="F196" s="567"/>
      <c r="G196" s="118"/>
      <c r="H196" s="119"/>
      <c r="I196" s="119"/>
      <c r="J196" s="120"/>
      <c r="K196" s="120"/>
      <c r="L196" s="120"/>
      <c r="M196" s="120"/>
      <c r="N196" s="120"/>
      <c r="O196" s="120"/>
      <c r="P196" s="120"/>
      <c r="Q196" s="120"/>
      <c r="R196" s="120"/>
      <c r="S196" s="120"/>
      <c r="T196" s="120"/>
      <c r="U196" s="120"/>
      <c r="BH196" s="205"/>
      <c r="BI196" s="205"/>
    </row>
    <row r="197" spans="1:65" x14ac:dyDescent="0.25">
      <c r="A197" s="16"/>
      <c r="B197" s="10"/>
      <c r="C197" s="16"/>
      <c r="D197" s="16"/>
      <c r="E197" s="17"/>
      <c r="F197" s="111"/>
      <c r="G197" s="112"/>
      <c r="H197" s="112"/>
      <c r="I197" s="112"/>
      <c r="J197" s="113"/>
      <c r="K197" s="113"/>
      <c r="L197" s="113"/>
      <c r="M197" s="113"/>
      <c r="N197" s="113"/>
      <c r="O197" s="113"/>
      <c r="P197" s="113"/>
      <c r="Q197" s="113"/>
      <c r="R197" s="113"/>
      <c r="S197" s="113"/>
      <c r="T197" s="113"/>
      <c r="U197" s="113"/>
      <c r="BH197" s="205"/>
      <c r="BI197" s="205"/>
    </row>
    <row r="198" spans="1:65" x14ac:dyDescent="0.25">
      <c r="A198" s="16"/>
      <c r="B198" s="10"/>
      <c r="C198" s="16"/>
      <c r="D198" s="16"/>
      <c r="E198" s="17"/>
      <c r="F198" s="111"/>
      <c r="G198" s="112"/>
      <c r="H198" s="112"/>
      <c r="I198" s="112"/>
      <c r="J198" s="113"/>
      <c r="K198" s="113"/>
      <c r="L198" s="113"/>
      <c r="M198" s="113"/>
      <c r="N198" s="113"/>
      <c r="O198" s="113"/>
      <c r="P198" s="113"/>
      <c r="Q198" s="113"/>
      <c r="R198" s="113"/>
      <c r="S198" s="113"/>
      <c r="T198" s="113"/>
      <c r="U198" s="113"/>
      <c r="BH198" s="205"/>
      <c r="BI198" s="205"/>
    </row>
    <row r="199" spans="1:65" x14ac:dyDescent="0.25">
      <c r="A199" s="16"/>
      <c r="B199" s="10"/>
      <c r="C199" s="16"/>
      <c r="D199" s="16"/>
      <c r="E199" s="17"/>
      <c r="F199" s="111"/>
      <c r="G199" s="112"/>
      <c r="H199" s="112"/>
      <c r="I199" s="112"/>
      <c r="J199" s="113"/>
      <c r="K199" s="113"/>
      <c r="L199" s="113"/>
      <c r="M199" s="113"/>
      <c r="N199" s="113"/>
      <c r="O199" s="113"/>
      <c r="P199" s="113"/>
      <c r="Q199" s="113"/>
      <c r="R199" s="113"/>
      <c r="S199" s="113"/>
      <c r="T199" s="113"/>
      <c r="U199" s="113"/>
      <c r="Y199" s="44"/>
      <c r="BH199" s="205"/>
      <c r="BI199" s="205"/>
    </row>
    <row r="200" spans="1:65" x14ac:dyDescent="0.25">
      <c r="A200" s="16"/>
      <c r="B200" s="10"/>
      <c r="C200" s="16"/>
      <c r="D200" s="16"/>
      <c r="E200" s="17"/>
      <c r="F200" s="111"/>
      <c r="G200" s="112"/>
      <c r="H200" s="112"/>
      <c r="I200" s="112"/>
      <c r="J200" s="113"/>
      <c r="K200" s="113"/>
      <c r="L200" s="113"/>
      <c r="M200" s="113"/>
      <c r="N200" s="113"/>
      <c r="O200" s="113"/>
      <c r="P200" s="113"/>
      <c r="Q200" s="113"/>
      <c r="R200" s="113"/>
      <c r="S200" s="113"/>
      <c r="T200" s="113"/>
      <c r="U200" s="113"/>
      <c r="Y200" s="44"/>
      <c r="BH200" s="205"/>
      <c r="BI200" s="205"/>
    </row>
    <row r="201" spans="1:65" x14ac:dyDescent="0.25">
      <c r="A201" s="16"/>
      <c r="B201" s="10"/>
      <c r="C201" s="16"/>
      <c r="D201" s="16"/>
      <c r="E201" s="17"/>
      <c r="F201" s="111"/>
      <c r="G201" s="112"/>
      <c r="H201" s="112"/>
      <c r="I201" s="112"/>
      <c r="J201" s="113"/>
      <c r="K201" s="113"/>
      <c r="L201" s="113"/>
      <c r="M201" s="113"/>
      <c r="N201" s="113"/>
      <c r="O201" s="113"/>
      <c r="P201" s="113"/>
      <c r="Q201" s="113"/>
      <c r="R201" s="113"/>
      <c r="S201" s="113"/>
      <c r="T201" s="113"/>
      <c r="U201" s="113"/>
      <c r="Y201" s="44"/>
      <c r="BH201" s="205"/>
      <c r="BI201" s="205"/>
    </row>
    <row r="202" spans="1:65" ht="27.75" customHeight="1" x14ac:dyDescent="0.25">
      <c r="A202" s="18" t="s">
        <v>9</v>
      </c>
      <c r="B202" s="534" t="s">
        <v>10</v>
      </c>
      <c r="C202" s="534"/>
      <c r="D202" s="534"/>
      <c r="E202" s="534"/>
      <c r="F202" s="534"/>
      <c r="G202" s="534"/>
      <c r="H202" s="534"/>
      <c r="I202" s="116"/>
      <c r="J202" s="117"/>
      <c r="K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AA202" s="46"/>
      <c r="AB202" s="46"/>
      <c r="BF202" s="46"/>
      <c r="BG202" s="46"/>
      <c r="BH202" s="169"/>
      <c r="BI202" s="169"/>
      <c r="BJ202" s="210"/>
      <c r="BM202" s="46"/>
    </row>
    <row r="203" spans="1:65" ht="27.75" customHeight="1" x14ac:dyDescent="0.25">
      <c r="A203" s="16"/>
      <c r="B203" s="307" t="s">
        <v>151</v>
      </c>
      <c r="C203" s="534" t="s">
        <v>836</v>
      </c>
      <c r="D203" s="534"/>
      <c r="E203" s="534"/>
      <c r="F203" s="534"/>
      <c r="G203" s="534"/>
      <c r="H203" s="534"/>
      <c r="I203" s="114"/>
      <c r="J203" s="115"/>
      <c r="K203" s="115"/>
      <c r="L203" s="115"/>
      <c r="M203" s="115"/>
      <c r="N203" s="115"/>
      <c r="O203" s="115"/>
      <c r="P203" s="115"/>
      <c r="Q203" s="115"/>
      <c r="R203" s="115"/>
      <c r="S203" s="115"/>
      <c r="T203" s="115"/>
      <c r="U203" s="115"/>
      <c r="AA203" s="46"/>
      <c r="AB203" s="46"/>
      <c r="BF203" s="46"/>
      <c r="BG203" s="46"/>
      <c r="BH203" s="169"/>
      <c r="BI203" s="169"/>
      <c r="BJ203" s="210"/>
      <c r="BM203" s="46"/>
    </row>
    <row r="204" spans="1:65" ht="21.75" customHeight="1" x14ac:dyDescent="0.25">
      <c r="A204" s="536" t="s">
        <v>12</v>
      </c>
      <c r="B204" s="526" t="s">
        <v>13</v>
      </c>
      <c r="C204" s="526" t="s">
        <v>14</v>
      </c>
      <c r="D204" s="542" t="s">
        <v>15</v>
      </c>
      <c r="E204" s="589" t="s">
        <v>16</v>
      </c>
      <c r="F204" s="570" t="s">
        <v>660</v>
      </c>
      <c r="G204" s="540" t="s">
        <v>433</v>
      </c>
      <c r="H204" s="541"/>
      <c r="I204" s="541"/>
      <c r="J204" s="535" t="s">
        <v>662</v>
      </c>
      <c r="K204" s="535"/>
      <c r="L204" s="535"/>
      <c r="M204" s="535"/>
      <c r="N204" s="535"/>
      <c r="O204" s="535"/>
      <c r="P204" s="535"/>
      <c r="Q204" s="535"/>
      <c r="R204" s="535"/>
      <c r="S204" s="535"/>
      <c r="T204" s="535"/>
      <c r="U204" s="535"/>
      <c r="AC204" s="604" t="s">
        <v>640</v>
      </c>
      <c r="AD204" s="166"/>
      <c r="AE204" s="604" t="s">
        <v>640</v>
      </c>
      <c r="AF204" s="599" t="s">
        <v>612</v>
      </c>
      <c r="AG204" s="680"/>
      <c r="AH204" s="680"/>
      <c r="AI204" s="680"/>
      <c r="AJ204" s="680"/>
      <c r="AK204" s="680"/>
      <c r="AL204" s="680"/>
      <c r="AM204" s="680"/>
      <c r="AN204" s="680"/>
      <c r="AO204" s="680"/>
      <c r="AP204" s="680"/>
      <c r="AQ204" s="680"/>
      <c r="AR204" s="680"/>
      <c r="AS204" s="680"/>
      <c r="AT204" s="680"/>
      <c r="AU204" s="680"/>
      <c r="AV204" s="680"/>
      <c r="AW204" s="680"/>
      <c r="AX204" s="680"/>
      <c r="AY204" s="680"/>
      <c r="AZ204" s="680"/>
      <c r="BA204" s="680"/>
      <c r="BB204" s="600"/>
      <c r="BC204" s="167"/>
      <c r="BD204" s="168"/>
      <c r="BE204" s="168"/>
      <c r="BH204" s="205"/>
      <c r="BI204" s="205"/>
    </row>
    <row r="205" spans="1:65" ht="27.75" customHeight="1" x14ac:dyDescent="0.25">
      <c r="A205" s="537"/>
      <c r="B205" s="527"/>
      <c r="C205" s="527"/>
      <c r="D205" s="543"/>
      <c r="E205" s="590"/>
      <c r="F205" s="571"/>
      <c r="G205" s="556" t="s">
        <v>661</v>
      </c>
      <c r="H205" s="556"/>
      <c r="I205" s="540"/>
      <c r="J205" s="535" t="s">
        <v>526</v>
      </c>
      <c r="K205" s="535"/>
      <c r="L205" s="535"/>
      <c r="M205" s="535"/>
      <c r="N205" s="535"/>
      <c r="O205" s="535"/>
      <c r="P205" s="535"/>
      <c r="Q205" s="535"/>
      <c r="R205" s="535"/>
      <c r="S205" s="535"/>
      <c r="T205" s="535"/>
      <c r="U205" s="535"/>
      <c r="AC205" s="605"/>
      <c r="AD205" s="171"/>
      <c r="AE205" s="605"/>
      <c r="AF205" s="599" t="s">
        <v>600</v>
      </c>
      <c r="AG205" s="600"/>
      <c r="AH205" s="599" t="s">
        <v>601</v>
      </c>
      <c r="AI205" s="600"/>
      <c r="AJ205" s="599" t="s">
        <v>602</v>
      </c>
      <c r="AK205" s="600"/>
      <c r="AL205" s="599" t="s">
        <v>603</v>
      </c>
      <c r="AM205" s="600"/>
      <c r="AN205" s="599" t="s">
        <v>604</v>
      </c>
      <c r="AO205" s="600"/>
      <c r="AP205" s="599" t="s">
        <v>605</v>
      </c>
      <c r="AQ205" s="600"/>
      <c r="AR205" s="599" t="s">
        <v>606</v>
      </c>
      <c r="AS205" s="600"/>
      <c r="AT205" s="599" t="s">
        <v>607</v>
      </c>
      <c r="AU205" s="600"/>
      <c r="AV205" s="599" t="s">
        <v>608</v>
      </c>
      <c r="AW205" s="600"/>
      <c r="AX205" s="599" t="s">
        <v>609</v>
      </c>
      <c r="AY205" s="600"/>
      <c r="AZ205" s="599" t="s">
        <v>610</v>
      </c>
      <c r="BA205" s="600"/>
      <c r="BB205" s="599" t="s">
        <v>611</v>
      </c>
      <c r="BC205" s="600"/>
      <c r="BD205" s="682" t="s">
        <v>614</v>
      </c>
      <c r="BE205" s="683" t="s">
        <v>613</v>
      </c>
      <c r="BH205" s="205"/>
      <c r="BI205" s="205"/>
    </row>
    <row r="206" spans="1:65" ht="27" customHeight="1" x14ac:dyDescent="0.25">
      <c r="A206" s="537"/>
      <c r="B206" s="527"/>
      <c r="C206" s="527"/>
      <c r="D206" s="543"/>
      <c r="E206" s="590"/>
      <c r="F206" s="571"/>
      <c r="G206" s="585">
        <v>2024</v>
      </c>
      <c r="H206" s="585">
        <v>2025</v>
      </c>
      <c r="I206" s="585">
        <v>2026</v>
      </c>
      <c r="J206" s="308"/>
      <c r="K206" s="308"/>
      <c r="L206" s="308"/>
      <c r="M206" s="308"/>
      <c r="N206" s="308"/>
      <c r="O206" s="308"/>
      <c r="P206" s="308"/>
      <c r="Q206" s="308"/>
      <c r="R206" s="308"/>
      <c r="S206" s="308"/>
      <c r="T206" s="308"/>
      <c r="U206" s="308"/>
      <c r="AC206" s="605"/>
      <c r="AD206" s="171"/>
      <c r="AE206" s="605"/>
      <c r="AF206" s="598" t="s">
        <v>615</v>
      </c>
      <c r="AG206" s="596" t="s">
        <v>616</v>
      </c>
      <c r="AH206" s="598" t="s">
        <v>615</v>
      </c>
      <c r="AI206" s="596" t="s">
        <v>616</v>
      </c>
      <c r="AJ206" s="598" t="s">
        <v>615</v>
      </c>
      <c r="AK206" s="596" t="s">
        <v>616</v>
      </c>
      <c r="AL206" s="598" t="s">
        <v>615</v>
      </c>
      <c r="AM206" s="596" t="s">
        <v>616</v>
      </c>
      <c r="AN206" s="598" t="s">
        <v>615</v>
      </c>
      <c r="AO206" s="596" t="s">
        <v>616</v>
      </c>
      <c r="AP206" s="598" t="s">
        <v>615</v>
      </c>
      <c r="AQ206" s="596" t="s">
        <v>616</v>
      </c>
      <c r="AR206" s="598" t="s">
        <v>615</v>
      </c>
      <c r="AS206" s="596" t="s">
        <v>616</v>
      </c>
      <c r="AT206" s="598" t="s">
        <v>615</v>
      </c>
      <c r="AU206" s="596" t="s">
        <v>616</v>
      </c>
      <c r="AV206" s="598" t="s">
        <v>615</v>
      </c>
      <c r="AW206" s="596" t="s">
        <v>616</v>
      </c>
      <c r="AX206" s="598" t="s">
        <v>615</v>
      </c>
      <c r="AY206" s="596" t="s">
        <v>616</v>
      </c>
      <c r="AZ206" s="598" t="s">
        <v>615</v>
      </c>
      <c r="BA206" s="596" t="s">
        <v>616</v>
      </c>
      <c r="BB206" s="598" t="s">
        <v>615</v>
      </c>
      <c r="BC206" s="596" t="s">
        <v>616</v>
      </c>
      <c r="BD206" s="682"/>
      <c r="BE206" s="683"/>
      <c r="BH206" s="205"/>
      <c r="BI206" s="205"/>
    </row>
    <row r="207" spans="1:65" ht="51" customHeight="1" x14ac:dyDescent="0.25">
      <c r="A207" s="538"/>
      <c r="B207" s="528"/>
      <c r="C207" s="528"/>
      <c r="D207" s="544"/>
      <c r="E207" s="591"/>
      <c r="F207" s="572"/>
      <c r="G207" s="586"/>
      <c r="H207" s="586"/>
      <c r="I207" s="586"/>
      <c r="J207" s="309" t="s">
        <v>499</v>
      </c>
      <c r="K207" s="309" t="s">
        <v>500</v>
      </c>
      <c r="L207" s="309" t="s">
        <v>501</v>
      </c>
      <c r="M207" s="309" t="s">
        <v>502</v>
      </c>
      <c r="N207" s="309" t="s">
        <v>503</v>
      </c>
      <c r="O207" s="309" t="s">
        <v>504</v>
      </c>
      <c r="P207" s="309" t="s">
        <v>505</v>
      </c>
      <c r="Q207" s="309" t="s">
        <v>506</v>
      </c>
      <c r="R207" s="309" t="s">
        <v>507</v>
      </c>
      <c r="S207" s="309" t="s">
        <v>508</v>
      </c>
      <c r="T207" s="309" t="s">
        <v>509</v>
      </c>
      <c r="U207" s="309" t="s">
        <v>510</v>
      </c>
      <c r="AC207" s="606"/>
      <c r="AD207" s="174"/>
      <c r="AE207" s="606"/>
      <c r="AF207" s="598"/>
      <c r="AG207" s="597"/>
      <c r="AH207" s="598"/>
      <c r="AI207" s="597"/>
      <c r="AJ207" s="598"/>
      <c r="AK207" s="597"/>
      <c r="AL207" s="598"/>
      <c r="AM207" s="597"/>
      <c r="AN207" s="598"/>
      <c r="AO207" s="597"/>
      <c r="AP207" s="598"/>
      <c r="AQ207" s="597"/>
      <c r="AR207" s="598"/>
      <c r="AS207" s="597"/>
      <c r="AT207" s="598"/>
      <c r="AU207" s="597"/>
      <c r="AV207" s="598"/>
      <c r="AW207" s="597"/>
      <c r="AX207" s="598"/>
      <c r="AY207" s="597"/>
      <c r="AZ207" s="598"/>
      <c r="BA207" s="597"/>
      <c r="BB207" s="598"/>
      <c r="BC207" s="597"/>
      <c r="BD207" s="682"/>
      <c r="BE207" s="683"/>
      <c r="BH207" s="205"/>
      <c r="BI207" s="205"/>
    </row>
    <row r="208" spans="1:65" ht="54" customHeight="1" x14ac:dyDescent="0.25">
      <c r="A208" s="536" t="s">
        <v>584</v>
      </c>
      <c r="B208" s="562" t="s">
        <v>446</v>
      </c>
      <c r="C208" s="848" t="s">
        <v>702</v>
      </c>
      <c r="D208" s="313" t="s">
        <v>439</v>
      </c>
      <c r="E208" s="314"/>
      <c r="F208" s="310">
        <f t="shared" ref="F208:U208" si="67">+F209</f>
        <v>4</v>
      </c>
      <c r="G208" s="310">
        <f t="shared" si="67"/>
        <v>4</v>
      </c>
      <c r="H208" s="310">
        <f t="shared" si="67"/>
        <v>4</v>
      </c>
      <c r="I208" s="310">
        <f t="shared" si="67"/>
        <v>4</v>
      </c>
      <c r="J208" s="310">
        <f t="shared" si="67"/>
        <v>1</v>
      </c>
      <c r="K208" s="310">
        <f t="shared" si="67"/>
        <v>0</v>
      </c>
      <c r="L208" s="310">
        <f t="shared" si="67"/>
        <v>0</v>
      </c>
      <c r="M208" s="310">
        <f t="shared" si="67"/>
        <v>1</v>
      </c>
      <c r="N208" s="310">
        <f t="shared" si="67"/>
        <v>0</v>
      </c>
      <c r="O208" s="310">
        <f t="shared" si="67"/>
        <v>0</v>
      </c>
      <c r="P208" s="310">
        <f t="shared" si="67"/>
        <v>1</v>
      </c>
      <c r="Q208" s="310">
        <f t="shared" si="67"/>
        <v>0</v>
      </c>
      <c r="R208" s="310">
        <f t="shared" si="67"/>
        <v>0</v>
      </c>
      <c r="S208" s="310">
        <f t="shared" si="67"/>
        <v>1</v>
      </c>
      <c r="T208" s="310">
        <f t="shared" si="67"/>
        <v>0</v>
      </c>
      <c r="U208" s="310">
        <f t="shared" si="67"/>
        <v>0</v>
      </c>
      <c r="AC208" s="176">
        <f>+AE208+AF208+AH208+AJ208+AL208+AN208+AP208+AR208+AT208+AV208+AX208+AZ208+BB208</f>
        <v>500</v>
      </c>
      <c r="AD208" s="177">
        <f>+AG208+AI208+AK208+AM208+AO208+AQ208+AS208+AU208+AW208+AY208+BA208+BC208</f>
        <v>0</v>
      </c>
      <c r="AE208" s="176">
        <v>500</v>
      </c>
      <c r="AF208" s="178"/>
      <c r="AG208" s="179"/>
      <c r="AH208" s="178"/>
      <c r="AI208" s="179"/>
      <c r="AJ208" s="178"/>
      <c r="AK208" s="179"/>
      <c r="AL208" s="178"/>
      <c r="AM208" s="179"/>
      <c r="AN208" s="178"/>
      <c r="AO208" s="84"/>
      <c r="AP208" s="178"/>
      <c r="AQ208" s="84"/>
      <c r="AR208" s="178"/>
      <c r="AS208" s="84"/>
      <c r="AT208" s="178"/>
      <c r="AU208" s="84"/>
      <c r="AV208" s="178"/>
      <c r="AW208" s="84"/>
      <c r="AX208" s="178"/>
      <c r="AY208" s="84"/>
      <c r="AZ208" s="178"/>
      <c r="BA208" s="84"/>
      <c r="BB208" s="178"/>
      <c r="BC208" s="84"/>
      <c r="BD208" s="204">
        <f t="shared" ref="BD208:BD227" si="68">+AG208+AI208+AK208+AM208+AO208+AQ208+AS208+AU208+AW208+AY208+BA208+BC208</f>
        <v>0</v>
      </c>
      <c r="BE208" s="175">
        <f t="shared" ref="BE208:BE227" si="69">+BD208/AC208*100</f>
        <v>0</v>
      </c>
      <c r="BH208" s="181">
        <f>+BK208-AC208</f>
        <v>-500</v>
      </c>
      <c r="BI208" s="181">
        <f>+BL208-AD208</f>
        <v>0</v>
      </c>
      <c r="BJ208" s="208"/>
      <c r="BK208" s="181"/>
      <c r="BL208" s="181"/>
    </row>
    <row r="209" spans="1:64" ht="40.5" customHeight="1" x14ac:dyDescent="0.25">
      <c r="A209" s="537"/>
      <c r="B209" s="563"/>
      <c r="C209" s="849"/>
      <c r="D209" s="13" t="s">
        <v>165</v>
      </c>
      <c r="E209" s="9" t="s">
        <v>46</v>
      </c>
      <c r="F209" s="310">
        <f>SUM(J209:U209)</f>
        <v>4</v>
      </c>
      <c r="G209" s="96">
        <v>4</v>
      </c>
      <c r="H209" s="96">
        <v>4</v>
      </c>
      <c r="I209" s="96">
        <v>4</v>
      </c>
      <c r="J209" s="302">
        <v>1</v>
      </c>
      <c r="K209" s="278">
        <v>0</v>
      </c>
      <c r="L209" s="278">
        <v>0</v>
      </c>
      <c r="M209" s="278">
        <v>1</v>
      </c>
      <c r="N209" s="278">
        <v>0</v>
      </c>
      <c r="O209" s="278">
        <v>0</v>
      </c>
      <c r="P209" s="278">
        <v>1</v>
      </c>
      <c r="Q209" s="278">
        <v>0</v>
      </c>
      <c r="R209" s="278">
        <v>0</v>
      </c>
      <c r="S209" s="278">
        <v>1</v>
      </c>
      <c r="T209" s="278">
        <v>0</v>
      </c>
      <c r="U209" s="278">
        <v>0</v>
      </c>
      <c r="AC209" s="176"/>
      <c r="AD209" s="177"/>
      <c r="AE209" s="176"/>
      <c r="AF209" s="178"/>
      <c r="AG209" s="179"/>
      <c r="AH209" s="178"/>
      <c r="AI209" s="179"/>
      <c r="AJ209" s="178"/>
      <c r="AK209" s="179"/>
      <c r="AL209" s="178"/>
      <c r="AM209" s="179"/>
      <c r="AN209" s="178"/>
      <c r="AO209" s="84"/>
      <c r="AP209" s="178"/>
      <c r="AQ209" s="84"/>
      <c r="AR209" s="178"/>
      <c r="AS209" s="84"/>
      <c r="AT209" s="178"/>
      <c r="AU209" s="84"/>
      <c r="AV209" s="178"/>
      <c r="AW209" s="84"/>
      <c r="AX209" s="178"/>
      <c r="AY209" s="84"/>
      <c r="AZ209" s="178"/>
      <c r="BA209" s="84"/>
      <c r="BB209" s="178"/>
      <c r="BC209" s="84"/>
      <c r="BD209" s="204">
        <f t="shared" si="68"/>
        <v>0</v>
      </c>
      <c r="BE209" s="175" t="e">
        <f t="shared" si="69"/>
        <v>#DIV/0!</v>
      </c>
      <c r="BH209" s="205"/>
      <c r="BI209" s="205"/>
    </row>
    <row r="210" spans="1:64" ht="48" customHeight="1" x14ac:dyDescent="0.25">
      <c r="A210" s="537"/>
      <c r="B210" s="562" t="s">
        <v>704</v>
      </c>
      <c r="C210" s="631" t="s">
        <v>511</v>
      </c>
      <c r="D210" s="556"/>
      <c r="E210" s="540"/>
      <c r="F210" s="310">
        <f t="shared" ref="F210:U210" si="70">+F211+F213+F216+F218</f>
        <v>22378</v>
      </c>
      <c r="G210" s="310">
        <f t="shared" si="70"/>
        <v>22378</v>
      </c>
      <c r="H210" s="310">
        <f t="shared" si="70"/>
        <v>22378</v>
      </c>
      <c r="I210" s="310">
        <f t="shared" si="70"/>
        <v>22378</v>
      </c>
      <c r="J210" s="310">
        <f t="shared" si="70"/>
        <v>1866</v>
      </c>
      <c r="K210" s="310">
        <f t="shared" si="70"/>
        <v>3714</v>
      </c>
      <c r="L210" s="310">
        <f t="shared" si="70"/>
        <v>3719</v>
      </c>
      <c r="M210" s="310">
        <f t="shared" si="70"/>
        <v>3517</v>
      </c>
      <c r="N210" s="310">
        <f t="shared" si="70"/>
        <v>2517</v>
      </c>
      <c r="O210" s="310">
        <f t="shared" si="70"/>
        <v>1517</v>
      </c>
      <c r="P210" s="310">
        <f t="shared" si="70"/>
        <v>1216</v>
      </c>
      <c r="Q210" s="310">
        <f t="shared" si="70"/>
        <v>816</v>
      </c>
      <c r="R210" s="310">
        <f t="shared" si="70"/>
        <v>874</v>
      </c>
      <c r="S210" s="310">
        <f t="shared" si="70"/>
        <v>874</v>
      </c>
      <c r="T210" s="310">
        <f t="shared" si="70"/>
        <v>875</v>
      </c>
      <c r="U210" s="310">
        <f t="shared" si="70"/>
        <v>873</v>
      </c>
      <c r="AC210" s="176">
        <f>+AE210+AF210+AH210+AJ210+AL210+AN210+AP210+AR210+AT210+AV210+AX210+AZ210+BB210</f>
        <v>904064</v>
      </c>
      <c r="AD210" s="177">
        <f>+AG210+AI210+AK210+AM210+AO210+AQ210+AS210+AU210+AW210+AY210+BA210+BC210</f>
        <v>0</v>
      </c>
      <c r="AE210" s="176">
        <v>904064</v>
      </c>
      <c r="AF210" s="178"/>
      <c r="AG210" s="179"/>
      <c r="AH210" s="178"/>
      <c r="AI210" s="179"/>
      <c r="AJ210" s="178"/>
      <c r="AK210" s="179"/>
      <c r="AL210" s="178"/>
      <c r="AM210" s="179"/>
      <c r="AN210" s="178"/>
      <c r="AO210" s="84"/>
      <c r="AP210" s="178"/>
      <c r="AQ210" s="84"/>
      <c r="AR210" s="178"/>
      <c r="AS210" s="84"/>
      <c r="AT210" s="178"/>
      <c r="AU210" s="84"/>
      <c r="AV210" s="178"/>
      <c r="AW210" s="84"/>
      <c r="AX210" s="178"/>
      <c r="AY210" s="84"/>
      <c r="AZ210" s="178"/>
      <c r="BA210" s="84"/>
      <c r="BB210" s="178"/>
      <c r="BC210" s="84"/>
      <c r="BD210" s="204">
        <f t="shared" si="68"/>
        <v>0</v>
      </c>
      <c r="BE210" s="175">
        <f t="shared" si="69"/>
        <v>0</v>
      </c>
      <c r="BH210" s="181">
        <f>+BK210-AC210</f>
        <v>-904064</v>
      </c>
      <c r="BI210" s="181">
        <f>+BL210-AD210</f>
        <v>0</v>
      </c>
      <c r="BJ210" s="208"/>
      <c r="BK210" s="181"/>
      <c r="BL210" s="181"/>
    </row>
    <row r="211" spans="1:64" ht="39" customHeight="1" x14ac:dyDescent="0.25">
      <c r="A211" s="537"/>
      <c r="B211" s="563"/>
      <c r="C211" s="834" t="s">
        <v>703</v>
      </c>
      <c r="D211" s="53" t="s">
        <v>166</v>
      </c>
      <c r="E211" s="59" t="s">
        <v>112</v>
      </c>
      <c r="F211" s="310">
        <f t="shared" ref="F211:F219" si="71">SUM(J211:U211)</f>
        <v>11</v>
      </c>
      <c r="G211" s="96">
        <v>11</v>
      </c>
      <c r="H211" s="96">
        <v>11</v>
      </c>
      <c r="I211" s="96">
        <v>11</v>
      </c>
      <c r="J211" s="278">
        <v>2</v>
      </c>
      <c r="K211" s="278">
        <v>2</v>
      </c>
      <c r="L211" s="278">
        <v>2</v>
      </c>
      <c r="M211" s="278">
        <v>0</v>
      </c>
      <c r="N211" s="278">
        <v>0</v>
      </c>
      <c r="O211" s="278">
        <v>0</v>
      </c>
      <c r="P211" s="278">
        <v>0</v>
      </c>
      <c r="Q211" s="278">
        <v>0</v>
      </c>
      <c r="R211" s="278">
        <v>0</v>
      </c>
      <c r="S211" s="278">
        <v>1</v>
      </c>
      <c r="T211" s="278">
        <v>2</v>
      </c>
      <c r="U211" s="278">
        <v>2</v>
      </c>
      <c r="X211" s="250"/>
      <c r="AC211" s="176"/>
      <c r="AD211" s="177"/>
      <c r="AE211" s="176"/>
      <c r="AF211" s="178"/>
      <c r="AG211" s="179"/>
      <c r="AH211" s="178"/>
      <c r="AI211" s="179"/>
      <c r="AJ211" s="178"/>
      <c r="AK211" s="179"/>
      <c r="AL211" s="178"/>
      <c r="AM211" s="179"/>
      <c r="AN211" s="178"/>
      <c r="AO211" s="179"/>
      <c r="AP211" s="178"/>
      <c r="AQ211" s="84"/>
      <c r="AR211" s="178"/>
      <c r="AS211" s="84"/>
      <c r="AT211" s="178"/>
      <c r="AU211" s="84"/>
      <c r="AV211" s="178"/>
      <c r="AW211" s="84"/>
      <c r="AX211" s="178"/>
      <c r="AY211" s="84"/>
      <c r="AZ211" s="178"/>
      <c r="BA211" s="84"/>
      <c r="BB211" s="178"/>
      <c r="BC211" s="84"/>
      <c r="BD211" s="204">
        <f t="shared" si="68"/>
        <v>0</v>
      </c>
      <c r="BE211" s="175" t="e">
        <f t="shared" si="69"/>
        <v>#DIV/0!</v>
      </c>
      <c r="BH211" s="205"/>
      <c r="BI211" s="205"/>
    </row>
    <row r="212" spans="1:64" ht="42" customHeight="1" x14ac:dyDescent="0.25">
      <c r="A212" s="537"/>
      <c r="B212" s="563"/>
      <c r="C212" s="835"/>
      <c r="D212" s="53" t="s">
        <v>167</v>
      </c>
      <c r="E212" s="59" t="s">
        <v>455</v>
      </c>
      <c r="F212" s="310">
        <f t="shared" si="71"/>
        <v>11</v>
      </c>
      <c r="G212" s="96">
        <v>11</v>
      </c>
      <c r="H212" s="96">
        <v>11</v>
      </c>
      <c r="I212" s="96">
        <v>11</v>
      </c>
      <c r="J212" s="278">
        <v>2</v>
      </c>
      <c r="K212" s="278">
        <v>2</v>
      </c>
      <c r="L212" s="278">
        <v>2</v>
      </c>
      <c r="M212" s="278">
        <v>0</v>
      </c>
      <c r="N212" s="278">
        <v>0</v>
      </c>
      <c r="O212" s="278">
        <v>0</v>
      </c>
      <c r="P212" s="278">
        <v>0</v>
      </c>
      <c r="Q212" s="278">
        <v>0</v>
      </c>
      <c r="R212" s="278">
        <v>0</v>
      </c>
      <c r="S212" s="278">
        <v>1</v>
      </c>
      <c r="T212" s="278">
        <v>2</v>
      </c>
      <c r="U212" s="278">
        <v>2</v>
      </c>
      <c r="AC212" s="176"/>
      <c r="AD212" s="177"/>
      <c r="AE212" s="176"/>
      <c r="AF212" s="178"/>
      <c r="AG212" s="179"/>
      <c r="AH212" s="178"/>
      <c r="AI212" s="179"/>
      <c r="AJ212" s="178"/>
      <c r="AK212" s="179"/>
      <c r="AL212" s="178"/>
      <c r="AM212" s="179"/>
      <c r="AN212" s="178"/>
      <c r="AO212" s="84"/>
      <c r="AP212" s="178"/>
      <c r="AQ212" s="84"/>
      <c r="AR212" s="178"/>
      <c r="AS212" s="84"/>
      <c r="AT212" s="178"/>
      <c r="AU212" s="84"/>
      <c r="AV212" s="178"/>
      <c r="AW212" s="84"/>
      <c r="AX212" s="178"/>
      <c r="AY212" s="84"/>
      <c r="AZ212" s="178"/>
      <c r="BA212" s="84"/>
      <c r="BB212" s="178"/>
      <c r="BC212" s="84"/>
      <c r="BD212" s="204">
        <f t="shared" si="68"/>
        <v>0</v>
      </c>
      <c r="BE212" s="175" t="e">
        <f t="shared" si="69"/>
        <v>#DIV/0!</v>
      </c>
      <c r="BH212" s="205"/>
      <c r="BI212" s="205"/>
    </row>
    <row r="213" spans="1:64" ht="35.25" customHeight="1" x14ac:dyDescent="0.25">
      <c r="A213" s="537"/>
      <c r="B213" s="563"/>
      <c r="C213" s="835"/>
      <c r="D213" s="53" t="s">
        <v>168</v>
      </c>
      <c r="E213" s="59" t="s">
        <v>112</v>
      </c>
      <c r="F213" s="310">
        <f t="shared" si="71"/>
        <v>22172</v>
      </c>
      <c r="G213" s="96">
        <f>+G214+G215</f>
        <v>22172</v>
      </c>
      <c r="H213" s="96">
        <f t="shared" ref="H213:I213" si="72">+H214+H215</f>
        <v>22172</v>
      </c>
      <c r="I213" s="96">
        <f t="shared" si="72"/>
        <v>22172</v>
      </c>
      <c r="J213" s="278">
        <v>1847</v>
      </c>
      <c r="K213" s="278">
        <v>3695</v>
      </c>
      <c r="L213" s="278">
        <v>3700</v>
      </c>
      <c r="M213" s="278">
        <v>3500</v>
      </c>
      <c r="N213" s="278">
        <v>2500</v>
      </c>
      <c r="O213" s="278">
        <v>1500</v>
      </c>
      <c r="P213" s="278">
        <v>1200</v>
      </c>
      <c r="Q213" s="278">
        <v>800</v>
      </c>
      <c r="R213" s="278">
        <v>858</v>
      </c>
      <c r="S213" s="278">
        <v>858</v>
      </c>
      <c r="T213" s="278">
        <v>858</v>
      </c>
      <c r="U213" s="278">
        <v>856</v>
      </c>
      <c r="AC213" s="176"/>
      <c r="AD213" s="177"/>
      <c r="AE213" s="176"/>
      <c r="AF213" s="178"/>
      <c r="AG213" s="179"/>
      <c r="AH213" s="178"/>
      <c r="AI213" s="179"/>
      <c r="AJ213" s="178"/>
      <c r="AK213" s="179"/>
      <c r="AL213" s="178"/>
      <c r="AM213" s="179"/>
      <c r="AN213" s="178"/>
      <c r="AO213" s="84"/>
      <c r="AP213" s="178"/>
      <c r="AQ213" s="84"/>
      <c r="AR213" s="178"/>
      <c r="AS213" s="84"/>
      <c r="AT213" s="178"/>
      <c r="AU213" s="84"/>
      <c r="AV213" s="178"/>
      <c r="AW213" s="84"/>
      <c r="AX213" s="178"/>
      <c r="AY213" s="84"/>
      <c r="AZ213" s="178"/>
      <c r="BA213" s="84"/>
      <c r="BB213" s="178"/>
      <c r="BC213" s="84"/>
      <c r="BD213" s="204">
        <f t="shared" si="68"/>
        <v>0</v>
      </c>
      <c r="BE213" s="175" t="e">
        <f t="shared" si="69"/>
        <v>#DIV/0!</v>
      </c>
      <c r="BH213" s="205"/>
      <c r="BI213" s="205"/>
    </row>
    <row r="214" spans="1:64" ht="39.75" customHeight="1" x14ac:dyDescent="0.25">
      <c r="A214" s="537"/>
      <c r="B214" s="563"/>
      <c r="C214" s="835"/>
      <c r="D214" s="53" t="s">
        <v>169</v>
      </c>
      <c r="E214" s="59" t="s">
        <v>60</v>
      </c>
      <c r="F214" s="310">
        <f t="shared" si="71"/>
        <v>18846</v>
      </c>
      <c r="G214" s="96">
        <v>18846</v>
      </c>
      <c r="H214" s="96">
        <v>18846</v>
      </c>
      <c r="I214" s="96">
        <v>18846</v>
      </c>
      <c r="J214" s="278">
        <v>1570</v>
      </c>
      <c r="K214" s="278">
        <v>3140</v>
      </c>
      <c r="L214" s="278">
        <v>3145</v>
      </c>
      <c r="M214" s="278">
        <v>2975</v>
      </c>
      <c r="N214" s="278">
        <v>2125</v>
      </c>
      <c r="O214" s="278">
        <v>1275</v>
      </c>
      <c r="P214" s="278">
        <v>1020</v>
      </c>
      <c r="Q214" s="278">
        <v>680</v>
      </c>
      <c r="R214" s="278">
        <v>730</v>
      </c>
      <c r="S214" s="278">
        <v>730</v>
      </c>
      <c r="T214" s="278">
        <v>730</v>
      </c>
      <c r="U214" s="278">
        <v>726</v>
      </c>
      <c r="AC214" s="176"/>
      <c r="AD214" s="177"/>
      <c r="AE214" s="176"/>
      <c r="AF214" s="178"/>
      <c r="AG214" s="179"/>
      <c r="AH214" s="178"/>
      <c r="AI214" s="179"/>
      <c r="AJ214" s="178"/>
      <c r="AK214" s="179"/>
      <c r="AL214" s="178"/>
      <c r="AM214" s="179"/>
      <c r="AN214" s="178"/>
      <c r="AO214" s="84"/>
      <c r="AP214" s="178"/>
      <c r="AQ214" s="84"/>
      <c r="AR214" s="178"/>
      <c r="AS214" s="84"/>
      <c r="AT214" s="178"/>
      <c r="AU214" s="84"/>
      <c r="AV214" s="178"/>
      <c r="AW214" s="84"/>
      <c r="AX214" s="178"/>
      <c r="AY214" s="84"/>
      <c r="AZ214" s="178"/>
      <c r="BA214" s="84"/>
      <c r="BB214" s="178"/>
      <c r="BC214" s="84"/>
      <c r="BD214" s="204">
        <f t="shared" si="68"/>
        <v>0</v>
      </c>
      <c r="BE214" s="175" t="e">
        <f t="shared" si="69"/>
        <v>#DIV/0!</v>
      </c>
      <c r="BH214" s="205"/>
      <c r="BI214" s="205"/>
    </row>
    <row r="215" spans="1:64" ht="38.25" customHeight="1" x14ac:dyDescent="0.25">
      <c r="A215" s="537"/>
      <c r="B215" s="563"/>
      <c r="C215" s="835"/>
      <c r="D215" s="53" t="s">
        <v>170</v>
      </c>
      <c r="E215" s="59" t="s">
        <v>60</v>
      </c>
      <c r="F215" s="310">
        <f t="shared" si="71"/>
        <v>3326</v>
      </c>
      <c r="G215" s="96">
        <v>3326</v>
      </c>
      <c r="H215" s="96">
        <v>3326</v>
      </c>
      <c r="I215" s="96">
        <v>3326</v>
      </c>
      <c r="J215" s="278">
        <v>277</v>
      </c>
      <c r="K215" s="278">
        <v>555</v>
      </c>
      <c r="L215" s="278">
        <v>555</v>
      </c>
      <c r="M215" s="278">
        <v>525</v>
      </c>
      <c r="N215" s="278">
        <v>375</v>
      </c>
      <c r="O215" s="278">
        <v>225</v>
      </c>
      <c r="P215" s="278">
        <v>180</v>
      </c>
      <c r="Q215" s="278">
        <v>120</v>
      </c>
      <c r="R215" s="278">
        <v>128</v>
      </c>
      <c r="S215" s="278">
        <v>128</v>
      </c>
      <c r="T215" s="278">
        <v>128</v>
      </c>
      <c r="U215" s="278">
        <v>130</v>
      </c>
      <c r="AC215" s="176"/>
      <c r="AD215" s="177"/>
      <c r="AE215" s="176"/>
      <c r="AF215" s="178"/>
      <c r="AG215" s="179"/>
      <c r="AH215" s="178"/>
      <c r="AI215" s="179"/>
      <c r="AJ215" s="178"/>
      <c r="AK215" s="179"/>
      <c r="AL215" s="178"/>
      <c r="AM215" s="179"/>
      <c r="AN215" s="178"/>
      <c r="AO215" s="84"/>
      <c r="AP215" s="178"/>
      <c r="AQ215" s="84"/>
      <c r="AR215" s="178"/>
      <c r="AS215" s="84"/>
      <c r="AT215" s="178"/>
      <c r="AU215" s="84"/>
      <c r="AV215" s="178"/>
      <c r="AW215" s="84"/>
      <c r="AX215" s="178"/>
      <c r="AY215" s="84"/>
      <c r="AZ215" s="178"/>
      <c r="BA215" s="84"/>
      <c r="BB215" s="178"/>
      <c r="BC215" s="84"/>
      <c r="BD215" s="204">
        <f t="shared" si="68"/>
        <v>0</v>
      </c>
      <c r="BE215" s="175" t="e">
        <f t="shared" si="69"/>
        <v>#DIV/0!</v>
      </c>
      <c r="BH215" s="205"/>
      <c r="BI215" s="205"/>
    </row>
    <row r="216" spans="1:64" ht="54" customHeight="1" x14ac:dyDescent="0.25">
      <c r="A216" s="537"/>
      <c r="B216" s="563"/>
      <c r="C216" s="835"/>
      <c r="D216" s="94" t="s">
        <v>489</v>
      </c>
      <c r="E216" s="59" t="s">
        <v>490</v>
      </c>
      <c r="F216" s="310">
        <f t="shared" si="71"/>
        <v>45</v>
      </c>
      <c r="G216" s="96">
        <v>45</v>
      </c>
      <c r="H216" s="96">
        <v>45</v>
      </c>
      <c r="I216" s="96">
        <v>45</v>
      </c>
      <c r="J216" s="340">
        <v>4</v>
      </c>
      <c r="K216" s="340">
        <v>4</v>
      </c>
      <c r="L216" s="340">
        <v>4</v>
      </c>
      <c r="M216" s="340">
        <v>4</v>
      </c>
      <c r="N216" s="340">
        <v>4</v>
      </c>
      <c r="O216" s="340">
        <v>4</v>
      </c>
      <c r="P216" s="340">
        <v>4</v>
      </c>
      <c r="Q216" s="340">
        <v>4</v>
      </c>
      <c r="R216" s="340">
        <v>4</v>
      </c>
      <c r="S216" s="340">
        <v>3</v>
      </c>
      <c r="T216" s="340">
        <v>3</v>
      </c>
      <c r="U216" s="340">
        <v>3</v>
      </c>
      <c r="AC216" s="176"/>
      <c r="AD216" s="177"/>
      <c r="AE216" s="176"/>
      <c r="AF216" s="178"/>
      <c r="AG216" s="179"/>
      <c r="AH216" s="178"/>
      <c r="AI216" s="179"/>
      <c r="AJ216" s="178"/>
      <c r="AK216" s="179"/>
      <c r="AL216" s="178"/>
      <c r="AM216" s="179"/>
      <c r="AN216" s="178"/>
      <c r="AO216" s="84"/>
      <c r="AP216" s="178"/>
      <c r="AQ216" s="84"/>
      <c r="AR216" s="178"/>
      <c r="AS216" s="84"/>
      <c r="AT216" s="178"/>
      <c r="AU216" s="84"/>
      <c r="AV216" s="178"/>
      <c r="AW216" s="84"/>
      <c r="AX216" s="178"/>
      <c r="AY216" s="84"/>
      <c r="AZ216" s="178"/>
      <c r="BA216" s="84"/>
      <c r="BB216" s="178"/>
      <c r="BC216" s="84"/>
      <c r="BD216" s="204">
        <f t="shared" si="68"/>
        <v>0</v>
      </c>
      <c r="BE216" s="175" t="e">
        <f t="shared" si="69"/>
        <v>#DIV/0!</v>
      </c>
      <c r="BH216" s="205"/>
      <c r="BI216" s="205"/>
    </row>
    <row r="217" spans="1:64" ht="42.75" customHeight="1" x14ac:dyDescent="0.25">
      <c r="A217" s="537"/>
      <c r="B217" s="563"/>
      <c r="C217" s="835"/>
      <c r="D217" s="53" t="s">
        <v>171</v>
      </c>
      <c r="E217" s="59" t="s">
        <v>27</v>
      </c>
      <c r="F217" s="310">
        <f t="shared" si="71"/>
        <v>45</v>
      </c>
      <c r="G217" s="96">
        <v>45</v>
      </c>
      <c r="H217" s="96">
        <v>45</v>
      </c>
      <c r="I217" s="96">
        <v>45</v>
      </c>
      <c r="J217" s="340">
        <v>4</v>
      </c>
      <c r="K217" s="340">
        <v>4</v>
      </c>
      <c r="L217" s="340">
        <v>4</v>
      </c>
      <c r="M217" s="340">
        <v>4</v>
      </c>
      <c r="N217" s="340">
        <v>4</v>
      </c>
      <c r="O217" s="340">
        <v>4</v>
      </c>
      <c r="P217" s="340">
        <v>4</v>
      </c>
      <c r="Q217" s="340">
        <v>4</v>
      </c>
      <c r="R217" s="340">
        <v>4</v>
      </c>
      <c r="S217" s="340">
        <v>3</v>
      </c>
      <c r="T217" s="340">
        <v>3</v>
      </c>
      <c r="U217" s="340">
        <v>3</v>
      </c>
      <c r="AC217" s="176"/>
      <c r="AD217" s="177"/>
      <c r="AE217" s="176"/>
      <c r="AF217" s="178"/>
      <c r="AG217" s="179"/>
      <c r="AH217" s="178"/>
      <c r="AI217" s="179"/>
      <c r="AJ217" s="178"/>
      <c r="AK217" s="179"/>
      <c r="AL217" s="178"/>
      <c r="AM217" s="179"/>
      <c r="AN217" s="178"/>
      <c r="AO217" s="84"/>
      <c r="AP217" s="178"/>
      <c r="AQ217" s="84"/>
      <c r="AR217" s="178"/>
      <c r="AS217" s="84"/>
      <c r="AT217" s="178"/>
      <c r="AU217" s="84"/>
      <c r="AV217" s="178"/>
      <c r="AW217" s="84"/>
      <c r="AX217" s="178"/>
      <c r="AY217" s="84"/>
      <c r="AZ217" s="178"/>
      <c r="BA217" s="84"/>
      <c r="BB217" s="178"/>
      <c r="BC217" s="84"/>
      <c r="BD217" s="204">
        <f t="shared" si="68"/>
        <v>0</v>
      </c>
      <c r="BE217" s="175" t="e">
        <f t="shared" si="69"/>
        <v>#DIV/0!</v>
      </c>
      <c r="BF217" s="229"/>
      <c r="BH217" s="205"/>
      <c r="BI217" s="205"/>
    </row>
    <row r="218" spans="1:64" ht="42.75" customHeight="1" x14ac:dyDescent="0.25">
      <c r="A218" s="537"/>
      <c r="B218" s="563"/>
      <c r="C218" s="835"/>
      <c r="D218" s="53" t="s">
        <v>172</v>
      </c>
      <c r="E218" s="59" t="s">
        <v>112</v>
      </c>
      <c r="F218" s="310">
        <f t="shared" si="71"/>
        <v>150</v>
      </c>
      <c r="G218" s="96">
        <v>150</v>
      </c>
      <c r="H218" s="96">
        <v>150</v>
      </c>
      <c r="I218" s="96">
        <v>150</v>
      </c>
      <c r="J218" s="278">
        <v>13</v>
      </c>
      <c r="K218" s="278">
        <v>13</v>
      </c>
      <c r="L218" s="278">
        <v>13</v>
      </c>
      <c r="M218" s="278">
        <v>13</v>
      </c>
      <c r="N218" s="278">
        <v>13</v>
      </c>
      <c r="O218" s="278">
        <v>13</v>
      </c>
      <c r="P218" s="278">
        <v>12</v>
      </c>
      <c r="Q218" s="278">
        <v>12</v>
      </c>
      <c r="R218" s="278">
        <v>12</v>
      </c>
      <c r="S218" s="278">
        <v>12</v>
      </c>
      <c r="T218" s="278">
        <v>12</v>
      </c>
      <c r="U218" s="278">
        <v>12</v>
      </c>
      <c r="AC218" s="176"/>
      <c r="AD218" s="177"/>
      <c r="AE218" s="176"/>
      <c r="AF218" s="178"/>
      <c r="AG218" s="179"/>
      <c r="AH218" s="178"/>
      <c r="AI218" s="179"/>
      <c r="AJ218" s="178"/>
      <c r="AK218" s="179"/>
      <c r="AL218" s="178"/>
      <c r="AM218" s="179"/>
      <c r="AN218" s="178"/>
      <c r="AO218" s="84"/>
      <c r="AP218" s="178"/>
      <c r="AQ218" s="84"/>
      <c r="AR218" s="178"/>
      <c r="AS218" s="84"/>
      <c r="AT218" s="178"/>
      <c r="AU218" s="84"/>
      <c r="AV218" s="178"/>
      <c r="AW218" s="84"/>
      <c r="AX218" s="178"/>
      <c r="AY218" s="84"/>
      <c r="AZ218" s="178"/>
      <c r="BA218" s="84"/>
      <c r="BB218" s="178"/>
      <c r="BC218" s="84"/>
      <c r="BD218" s="204">
        <f t="shared" si="68"/>
        <v>0</v>
      </c>
      <c r="BE218" s="175" t="e">
        <f t="shared" si="69"/>
        <v>#DIV/0!</v>
      </c>
      <c r="BH218" s="205"/>
      <c r="BI218" s="205"/>
    </row>
    <row r="219" spans="1:64" ht="36.75" customHeight="1" x14ac:dyDescent="0.25">
      <c r="A219" s="537"/>
      <c r="B219" s="564"/>
      <c r="C219" s="836"/>
      <c r="D219" s="53" t="s">
        <v>173</v>
      </c>
      <c r="E219" s="9" t="s">
        <v>27</v>
      </c>
      <c r="F219" s="310">
        <f t="shared" si="71"/>
        <v>150</v>
      </c>
      <c r="G219" s="96">
        <v>150</v>
      </c>
      <c r="H219" s="96">
        <v>150</v>
      </c>
      <c r="I219" s="96">
        <v>150</v>
      </c>
      <c r="J219" s="278">
        <v>13</v>
      </c>
      <c r="K219" s="278">
        <v>13</v>
      </c>
      <c r="L219" s="278">
        <v>13</v>
      </c>
      <c r="M219" s="278">
        <v>13</v>
      </c>
      <c r="N219" s="278">
        <v>13</v>
      </c>
      <c r="O219" s="278">
        <v>13</v>
      </c>
      <c r="P219" s="278">
        <v>12</v>
      </c>
      <c r="Q219" s="278">
        <v>12</v>
      </c>
      <c r="R219" s="278">
        <v>12</v>
      </c>
      <c r="S219" s="278">
        <v>12</v>
      </c>
      <c r="T219" s="278">
        <v>12</v>
      </c>
      <c r="U219" s="278">
        <v>12</v>
      </c>
      <c r="AC219" s="176"/>
      <c r="AD219" s="177"/>
      <c r="AE219" s="176"/>
      <c r="AF219" s="178"/>
      <c r="AG219" s="179"/>
      <c r="AH219" s="178"/>
      <c r="AI219" s="179"/>
      <c r="AJ219" s="178"/>
      <c r="AK219" s="179"/>
      <c r="AL219" s="178"/>
      <c r="AM219" s="179"/>
      <c r="AN219" s="178"/>
      <c r="AO219" s="84"/>
      <c r="AP219" s="178"/>
      <c r="AQ219" s="84"/>
      <c r="AR219" s="178"/>
      <c r="AS219" s="84"/>
      <c r="AT219" s="178"/>
      <c r="AU219" s="84"/>
      <c r="AV219" s="178"/>
      <c r="AW219" s="84"/>
      <c r="AX219" s="178"/>
      <c r="AY219" s="84"/>
      <c r="AZ219" s="178"/>
      <c r="BA219" s="84"/>
      <c r="BB219" s="178"/>
      <c r="BC219" s="84"/>
      <c r="BD219" s="204">
        <f t="shared" si="68"/>
        <v>0</v>
      </c>
      <c r="BE219" s="175" t="e">
        <f t="shared" si="69"/>
        <v>#DIV/0!</v>
      </c>
      <c r="BH219" s="205"/>
      <c r="BI219" s="205"/>
    </row>
    <row r="220" spans="1:64" ht="54.75" customHeight="1" x14ac:dyDescent="0.25">
      <c r="A220" s="537"/>
      <c r="B220" s="562" t="s">
        <v>705</v>
      </c>
      <c r="C220" s="631" t="s">
        <v>511</v>
      </c>
      <c r="D220" s="556"/>
      <c r="E220" s="540"/>
      <c r="F220" s="310">
        <f>+F221+F223+F224+F226+F227</f>
        <v>3377</v>
      </c>
      <c r="G220" s="310">
        <f t="shared" ref="G220:U220" si="73">+G221+G223+G224+G226+G227</f>
        <v>3377</v>
      </c>
      <c r="H220" s="310">
        <f t="shared" si="73"/>
        <v>3377</v>
      </c>
      <c r="I220" s="310">
        <f t="shared" si="73"/>
        <v>3377</v>
      </c>
      <c r="J220" s="310">
        <f t="shared" si="73"/>
        <v>284</v>
      </c>
      <c r="K220" s="310">
        <f t="shared" si="73"/>
        <v>283</v>
      </c>
      <c r="L220" s="310">
        <f t="shared" si="73"/>
        <v>284</v>
      </c>
      <c r="M220" s="310">
        <f t="shared" si="73"/>
        <v>282</v>
      </c>
      <c r="N220" s="310">
        <f t="shared" si="73"/>
        <v>281</v>
      </c>
      <c r="O220" s="310">
        <f t="shared" si="73"/>
        <v>281</v>
      </c>
      <c r="P220" s="310">
        <f t="shared" si="73"/>
        <v>281</v>
      </c>
      <c r="Q220" s="310">
        <f t="shared" si="73"/>
        <v>282</v>
      </c>
      <c r="R220" s="310">
        <f t="shared" si="73"/>
        <v>282</v>
      </c>
      <c r="S220" s="310">
        <f t="shared" si="73"/>
        <v>280</v>
      </c>
      <c r="T220" s="310">
        <f t="shared" si="73"/>
        <v>281</v>
      </c>
      <c r="U220" s="310">
        <f t="shared" si="73"/>
        <v>276</v>
      </c>
      <c r="V220" s="109"/>
      <c r="W220" s="109"/>
      <c r="X220" s="109"/>
      <c r="Y220" s="109"/>
      <c r="Z220" s="109"/>
      <c r="AC220" s="176">
        <f>+AE220+AF220+AH220+AJ220+AL220+AN220+AP220+AR220+AT220+AV220+AX220+AZ220+BB220</f>
        <v>0</v>
      </c>
      <c r="AD220" s="177">
        <f>+AG220+AI220+AK220+AM220+AO220+AQ220+AS220+AU220+AW220+AY220+BA220+BC220</f>
        <v>0</v>
      </c>
      <c r="AE220" s="176">
        <v>0</v>
      </c>
      <c r="AF220" s="178"/>
      <c r="AG220" s="179"/>
      <c r="AH220" s="178"/>
      <c r="AI220" s="179"/>
      <c r="AJ220" s="178"/>
      <c r="AK220" s="179"/>
      <c r="AL220" s="178"/>
      <c r="AM220" s="179"/>
      <c r="AN220" s="178"/>
      <c r="AO220" s="84"/>
      <c r="AP220" s="178"/>
      <c r="AQ220" s="84"/>
      <c r="AR220" s="178"/>
      <c r="AS220" s="84"/>
      <c r="AT220" s="178"/>
      <c r="AU220" s="84"/>
      <c r="AV220" s="178"/>
      <c r="AW220" s="84"/>
      <c r="AX220" s="178"/>
      <c r="AY220" s="84"/>
      <c r="AZ220" s="178"/>
      <c r="BA220" s="84"/>
      <c r="BB220" s="178"/>
      <c r="BC220" s="84"/>
      <c r="BD220" s="204">
        <f t="shared" si="68"/>
        <v>0</v>
      </c>
      <c r="BE220" s="175" t="e">
        <f t="shared" si="69"/>
        <v>#DIV/0!</v>
      </c>
      <c r="BH220" s="181">
        <f>+BK220-AC220</f>
        <v>0</v>
      </c>
      <c r="BI220" s="181">
        <f>+BL220-AD220</f>
        <v>0</v>
      </c>
      <c r="BJ220" s="208"/>
      <c r="BK220" s="181"/>
      <c r="BL220" s="181"/>
    </row>
    <row r="221" spans="1:64" ht="42.75" customHeight="1" x14ac:dyDescent="0.25">
      <c r="A221" s="537"/>
      <c r="B221" s="563"/>
      <c r="C221" s="834" t="s">
        <v>706</v>
      </c>
      <c r="D221" s="53" t="s">
        <v>174</v>
      </c>
      <c r="E221" s="9" t="s">
        <v>101</v>
      </c>
      <c r="F221" s="310">
        <f t="shared" ref="F221:F226" si="74">SUM(J221:U221)</f>
        <v>3200</v>
      </c>
      <c r="G221" s="96">
        <v>3200</v>
      </c>
      <c r="H221" s="96">
        <v>3200</v>
      </c>
      <c r="I221" s="96">
        <v>3200</v>
      </c>
      <c r="J221" s="278">
        <v>267</v>
      </c>
      <c r="K221" s="278">
        <v>267</v>
      </c>
      <c r="L221" s="278">
        <v>267</v>
      </c>
      <c r="M221" s="278">
        <v>267</v>
      </c>
      <c r="N221" s="278">
        <v>267</v>
      </c>
      <c r="O221" s="278">
        <v>267</v>
      </c>
      <c r="P221" s="278">
        <v>267</v>
      </c>
      <c r="Q221" s="278">
        <v>267</v>
      </c>
      <c r="R221" s="278">
        <v>267</v>
      </c>
      <c r="S221" s="278">
        <v>267</v>
      </c>
      <c r="T221" s="278">
        <v>267</v>
      </c>
      <c r="U221" s="278">
        <v>263</v>
      </c>
      <c r="Y221" s="277" t="s">
        <v>658</v>
      </c>
      <c r="AC221" s="176"/>
      <c r="AD221" s="177"/>
      <c r="AE221" s="176"/>
      <c r="AF221" s="178"/>
      <c r="AG221" s="179"/>
      <c r="AH221" s="178"/>
      <c r="AI221" s="179"/>
      <c r="AJ221" s="178"/>
      <c r="AK221" s="179"/>
      <c r="AL221" s="178"/>
      <c r="AM221" s="179"/>
      <c r="AN221" s="178"/>
      <c r="AO221" s="84"/>
      <c r="AP221" s="178"/>
      <c r="AQ221" s="84"/>
      <c r="AR221" s="178"/>
      <c r="AS221" s="84"/>
      <c r="AT221" s="178"/>
      <c r="AU221" s="84"/>
      <c r="AV221" s="178"/>
      <c r="AW221" s="84"/>
      <c r="AX221" s="178"/>
      <c r="AY221" s="84"/>
      <c r="AZ221" s="178"/>
      <c r="BA221" s="84"/>
      <c r="BB221" s="178"/>
      <c r="BC221" s="84"/>
      <c r="BD221" s="204">
        <f t="shared" si="68"/>
        <v>0</v>
      </c>
      <c r="BE221" s="175" t="e">
        <f t="shared" si="69"/>
        <v>#DIV/0!</v>
      </c>
      <c r="BH221" s="205"/>
      <c r="BI221" s="205"/>
    </row>
    <row r="222" spans="1:64" ht="30" customHeight="1" x14ac:dyDescent="0.25">
      <c r="A222" s="537"/>
      <c r="B222" s="563"/>
      <c r="C222" s="835"/>
      <c r="D222" s="53" t="s">
        <v>175</v>
      </c>
      <c r="E222" s="9" t="s">
        <v>112</v>
      </c>
      <c r="F222" s="310">
        <f t="shared" si="74"/>
        <v>14</v>
      </c>
      <c r="G222" s="96">
        <v>14</v>
      </c>
      <c r="H222" s="96">
        <v>14</v>
      </c>
      <c r="I222" s="96">
        <v>14</v>
      </c>
      <c r="J222" s="278">
        <v>1</v>
      </c>
      <c r="K222" s="278">
        <v>2</v>
      </c>
      <c r="L222" s="278">
        <v>0</v>
      </c>
      <c r="M222" s="278">
        <v>2</v>
      </c>
      <c r="N222" s="278">
        <v>0</v>
      </c>
      <c r="O222" s="278">
        <v>2</v>
      </c>
      <c r="P222" s="278">
        <v>0</v>
      </c>
      <c r="Q222" s="278">
        <v>2</v>
      </c>
      <c r="R222" s="278">
        <v>1</v>
      </c>
      <c r="S222" s="278">
        <v>2</v>
      </c>
      <c r="T222" s="278">
        <v>1</v>
      </c>
      <c r="U222" s="278">
        <v>1</v>
      </c>
      <c r="AC222" s="176"/>
      <c r="AD222" s="177"/>
      <c r="AE222" s="176"/>
      <c r="AF222" s="178"/>
      <c r="AG222" s="179"/>
      <c r="AH222" s="178"/>
      <c r="AI222" s="179"/>
      <c r="AJ222" s="178"/>
      <c r="AK222" s="84"/>
      <c r="AL222" s="178"/>
      <c r="AM222" s="84"/>
      <c r="AN222" s="178"/>
      <c r="AO222" s="84"/>
      <c r="AP222" s="178"/>
      <c r="AQ222" s="84"/>
      <c r="AR222" s="178"/>
      <c r="AS222" s="84"/>
      <c r="AT222" s="178"/>
      <c r="AU222" s="84"/>
      <c r="AV222" s="178"/>
      <c r="AW222" s="84"/>
      <c r="AX222" s="178"/>
      <c r="AY222" s="84"/>
      <c r="AZ222" s="178"/>
      <c r="BA222" s="84"/>
      <c r="BB222" s="178"/>
      <c r="BC222" s="84"/>
      <c r="BD222" s="204">
        <f t="shared" si="68"/>
        <v>0</v>
      </c>
      <c r="BE222" s="175" t="e">
        <f t="shared" si="69"/>
        <v>#DIV/0!</v>
      </c>
      <c r="BH222" s="205"/>
      <c r="BI222" s="205"/>
    </row>
    <row r="223" spans="1:64" ht="40.5" customHeight="1" x14ac:dyDescent="0.25">
      <c r="A223" s="537"/>
      <c r="B223" s="563"/>
      <c r="C223" s="835"/>
      <c r="D223" s="318" t="s">
        <v>176</v>
      </c>
      <c r="E223" s="9" t="s">
        <v>101</v>
      </c>
      <c r="F223" s="310">
        <f t="shared" si="74"/>
        <v>50</v>
      </c>
      <c r="G223" s="96">
        <v>50</v>
      </c>
      <c r="H223" s="96">
        <v>50</v>
      </c>
      <c r="I223" s="96">
        <v>50</v>
      </c>
      <c r="J223" s="278">
        <v>5</v>
      </c>
      <c r="K223" s="278">
        <v>5</v>
      </c>
      <c r="L223" s="278">
        <v>5</v>
      </c>
      <c r="M223" s="278">
        <v>4</v>
      </c>
      <c r="N223" s="278">
        <v>4</v>
      </c>
      <c r="O223" s="278">
        <v>3</v>
      </c>
      <c r="P223" s="278">
        <v>4</v>
      </c>
      <c r="Q223" s="278">
        <v>4</v>
      </c>
      <c r="R223" s="278">
        <v>4</v>
      </c>
      <c r="S223" s="278">
        <v>4</v>
      </c>
      <c r="T223" s="278">
        <v>4</v>
      </c>
      <c r="U223" s="278">
        <v>4</v>
      </c>
      <c r="AC223" s="176"/>
      <c r="AD223" s="177"/>
      <c r="AE223" s="176"/>
      <c r="AF223" s="178"/>
      <c r="AG223" s="179"/>
      <c r="AH223" s="178"/>
      <c r="AI223" s="179"/>
      <c r="AJ223" s="178"/>
      <c r="AK223" s="84"/>
      <c r="AL223" s="178"/>
      <c r="AM223" s="84"/>
      <c r="AN223" s="178"/>
      <c r="AO223" s="84"/>
      <c r="AP223" s="178"/>
      <c r="AQ223" s="84"/>
      <c r="AR223" s="178"/>
      <c r="AS223" s="84"/>
      <c r="AT223" s="178"/>
      <c r="AU223" s="84"/>
      <c r="AV223" s="178"/>
      <c r="AW223" s="84"/>
      <c r="AX223" s="178"/>
      <c r="AY223" s="84"/>
      <c r="AZ223" s="178"/>
      <c r="BA223" s="84"/>
      <c r="BB223" s="178"/>
      <c r="BC223" s="84"/>
      <c r="BD223" s="204">
        <f t="shared" si="68"/>
        <v>0</v>
      </c>
      <c r="BE223" s="175" t="e">
        <f t="shared" si="69"/>
        <v>#DIV/0!</v>
      </c>
      <c r="BH223" s="205"/>
      <c r="BI223" s="205"/>
    </row>
    <row r="224" spans="1:64" ht="53.25" customHeight="1" x14ac:dyDescent="0.25">
      <c r="A224" s="537"/>
      <c r="B224" s="563"/>
      <c r="C224" s="835"/>
      <c r="D224" s="49" t="s">
        <v>177</v>
      </c>
      <c r="E224" s="20" t="s">
        <v>101</v>
      </c>
      <c r="F224" s="310">
        <f t="shared" si="74"/>
        <v>80</v>
      </c>
      <c r="G224" s="96">
        <v>80</v>
      </c>
      <c r="H224" s="96">
        <v>80</v>
      </c>
      <c r="I224" s="96">
        <v>80</v>
      </c>
      <c r="J224" s="278">
        <v>7</v>
      </c>
      <c r="K224" s="278">
        <v>7</v>
      </c>
      <c r="L224" s="278">
        <v>7</v>
      </c>
      <c r="M224" s="278">
        <v>7</v>
      </c>
      <c r="N224" s="278">
        <v>7</v>
      </c>
      <c r="O224" s="278">
        <v>7</v>
      </c>
      <c r="P224" s="278">
        <v>7</v>
      </c>
      <c r="Q224" s="278">
        <v>7</v>
      </c>
      <c r="R224" s="278">
        <v>6</v>
      </c>
      <c r="S224" s="278">
        <v>6</v>
      </c>
      <c r="T224" s="278">
        <v>6</v>
      </c>
      <c r="U224" s="278">
        <v>6</v>
      </c>
      <c r="AC224" s="176"/>
      <c r="AD224" s="177"/>
      <c r="AE224" s="176"/>
      <c r="AF224" s="178"/>
      <c r="AG224" s="179"/>
      <c r="AH224" s="178"/>
      <c r="AI224" s="179"/>
      <c r="AJ224" s="178"/>
      <c r="AK224" s="84"/>
      <c r="AL224" s="178"/>
      <c r="AM224" s="84"/>
      <c r="AN224" s="178"/>
      <c r="AO224" s="84"/>
      <c r="AP224" s="178"/>
      <c r="AQ224" s="84"/>
      <c r="AR224" s="178"/>
      <c r="AS224" s="84"/>
      <c r="AT224" s="178"/>
      <c r="AU224" s="84"/>
      <c r="AV224" s="178"/>
      <c r="AW224" s="84"/>
      <c r="AX224" s="178"/>
      <c r="AY224" s="84"/>
      <c r="AZ224" s="178"/>
      <c r="BA224" s="84"/>
      <c r="BB224" s="178"/>
      <c r="BC224" s="84"/>
      <c r="BD224" s="204">
        <f t="shared" si="68"/>
        <v>0</v>
      </c>
      <c r="BE224" s="175" t="e">
        <f t="shared" si="69"/>
        <v>#DIV/0!</v>
      </c>
      <c r="BH224" s="205"/>
      <c r="BI224" s="205"/>
    </row>
    <row r="225" spans="1:64" ht="36" customHeight="1" x14ac:dyDescent="0.25">
      <c r="A225" s="537"/>
      <c r="B225" s="563"/>
      <c r="C225" s="835"/>
      <c r="D225" s="49" t="s">
        <v>178</v>
      </c>
      <c r="E225" s="20" t="s">
        <v>112</v>
      </c>
      <c r="F225" s="310">
        <f t="shared" si="74"/>
        <v>5</v>
      </c>
      <c r="G225" s="96">
        <v>5</v>
      </c>
      <c r="H225" s="96">
        <v>5</v>
      </c>
      <c r="I225" s="96">
        <v>5</v>
      </c>
      <c r="J225" s="278">
        <v>1</v>
      </c>
      <c r="K225" s="278">
        <v>0</v>
      </c>
      <c r="L225" s="278">
        <v>1</v>
      </c>
      <c r="M225" s="278">
        <v>0</v>
      </c>
      <c r="N225" s="278">
        <v>0</v>
      </c>
      <c r="O225" s="278">
        <v>1</v>
      </c>
      <c r="P225" s="278">
        <v>0</v>
      </c>
      <c r="Q225" s="278">
        <v>0</v>
      </c>
      <c r="R225" s="278">
        <v>1</v>
      </c>
      <c r="S225" s="278">
        <v>0</v>
      </c>
      <c r="T225" s="278">
        <v>1</v>
      </c>
      <c r="U225" s="278">
        <v>0</v>
      </c>
      <c r="AC225" s="176"/>
      <c r="AD225" s="177"/>
      <c r="AE225" s="176"/>
      <c r="AF225" s="178"/>
      <c r="AG225" s="179"/>
      <c r="AH225" s="178"/>
      <c r="AI225" s="179"/>
      <c r="AJ225" s="178"/>
      <c r="AK225" s="84"/>
      <c r="AL225" s="178"/>
      <c r="AM225" s="84"/>
      <c r="AN225" s="178"/>
      <c r="AO225" s="84"/>
      <c r="AP225" s="178"/>
      <c r="AQ225" s="84"/>
      <c r="AR225" s="178"/>
      <c r="AS225" s="84"/>
      <c r="AT225" s="178"/>
      <c r="AU225" s="84"/>
      <c r="AV225" s="178"/>
      <c r="AW225" s="84"/>
      <c r="AX225" s="178"/>
      <c r="AY225" s="84"/>
      <c r="AZ225" s="178"/>
      <c r="BA225" s="84"/>
      <c r="BB225" s="178"/>
      <c r="BC225" s="84"/>
      <c r="BD225" s="204">
        <f t="shared" si="68"/>
        <v>0</v>
      </c>
      <c r="BE225" s="175" t="e">
        <f t="shared" si="69"/>
        <v>#DIV/0!</v>
      </c>
      <c r="BH225" s="205"/>
      <c r="BI225" s="205"/>
    </row>
    <row r="226" spans="1:64" ht="38.25" customHeight="1" x14ac:dyDescent="0.25">
      <c r="A226" s="537"/>
      <c r="B226" s="563"/>
      <c r="C226" s="835"/>
      <c r="D226" s="49" t="s">
        <v>179</v>
      </c>
      <c r="E226" s="20" t="s">
        <v>101</v>
      </c>
      <c r="F226" s="310">
        <f t="shared" si="74"/>
        <v>5</v>
      </c>
      <c r="G226" s="96">
        <v>5</v>
      </c>
      <c r="H226" s="96">
        <v>5</v>
      </c>
      <c r="I226" s="96">
        <v>5</v>
      </c>
      <c r="J226" s="278">
        <v>1</v>
      </c>
      <c r="K226" s="278">
        <v>0</v>
      </c>
      <c r="L226" s="278">
        <v>1</v>
      </c>
      <c r="M226" s="278">
        <v>0</v>
      </c>
      <c r="N226" s="278">
        <v>0</v>
      </c>
      <c r="O226" s="278">
        <v>1</v>
      </c>
      <c r="P226" s="278">
        <v>0</v>
      </c>
      <c r="Q226" s="278">
        <v>0</v>
      </c>
      <c r="R226" s="278">
        <v>1</v>
      </c>
      <c r="S226" s="278">
        <v>0</v>
      </c>
      <c r="T226" s="278">
        <v>1</v>
      </c>
      <c r="U226" s="278">
        <v>0</v>
      </c>
      <c r="AC226" s="176"/>
      <c r="AD226" s="177"/>
      <c r="AE226" s="176"/>
      <c r="AF226" s="178"/>
      <c r="AG226" s="179"/>
      <c r="AH226" s="178"/>
      <c r="AI226" s="179"/>
      <c r="AJ226" s="178"/>
      <c r="AK226" s="84"/>
      <c r="AL226" s="178"/>
      <c r="AM226" s="84"/>
      <c r="AN226" s="178"/>
      <c r="AO226" s="84"/>
      <c r="AP226" s="178"/>
      <c r="AQ226" s="84"/>
      <c r="AR226" s="178"/>
      <c r="AS226" s="84"/>
      <c r="AT226" s="178"/>
      <c r="AU226" s="84"/>
      <c r="AV226" s="178"/>
      <c r="AW226" s="84"/>
      <c r="AX226" s="178"/>
      <c r="AY226" s="84"/>
      <c r="AZ226" s="178"/>
      <c r="BA226" s="84"/>
      <c r="BB226" s="178"/>
      <c r="BC226" s="84"/>
      <c r="BD226" s="204">
        <f t="shared" si="68"/>
        <v>0</v>
      </c>
      <c r="BE226" s="175" t="e">
        <f t="shared" si="69"/>
        <v>#DIV/0!</v>
      </c>
      <c r="BH226" s="205"/>
      <c r="BI226" s="205"/>
    </row>
    <row r="227" spans="1:64" ht="41.25" customHeight="1" x14ac:dyDescent="0.25">
      <c r="A227" s="537"/>
      <c r="B227" s="563"/>
      <c r="C227" s="835"/>
      <c r="D227" s="328" t="s">
        <v>532</v>
      </c>
      <c r="E227" s="41" t="s">
        <v>101</v>
      </c>
      <c r="F227" s="310">
        <f t="shared" ref="F227" si="75">SUM(J227:U227)</f>
        <v>42</v>
      </c>
      <c r="G227" s="96">
        <v>42</v>
      </c>
      <c r="H227" s="96">
        <v>42</v>
      </c>
      <c r="I227" s="96">
        <v>42</v>
      </c>
      <c r="J227" s="278">
        <v>4</v>
      </c>
      <c r="K227" s="278">
        <v>4</v>
      </c>
      <c r="L227" s="278">
        <v>4</v>
      </c>
      <c r="M227" s="278">
        <v>4</v>
      </c>
      <c r="N227" s="278">
        <v>3</v>
      </c>
      <c r="O227" s="278">
        <v>3</v>
      </c>
      <c r="P227" s="278">
        <v>3</v>
      </c>
      <c r="Q227" s="278">
        <v>4</v>
      </c>
      <c r="R227" s="278">
        <v>4</v>
      </c>
      <c r="S227" s="278">
        <v>3</v>
      </c>
      <c r="T227" s="278">
        <v>3</v>
      </c>
      <c r="U227" s="278">
        <v>3</v>
      </c>
      <c r="AA227" s="225" t="s">
        <v>638</v>
      </c>
      <c r="AB227" s="226">
        <f>SUM(AD208:AD220)</f>
        <v>0</v>
      </c>
      <c r="AC227" s="264"/>
      <c r="AD227" s="260"/>
      <c r="AE227" s="264"/>
      <c r="AF227" s="178"/>
      <c r="AG227" s="84"/>
      <c r="AH227" s="178"/>
      <c r="AI227" s="179"/>
      <c r="AJ227" s="178"/>
      <c r="AK227" s="84"/>
      <c r="AL227" s="178"/>
      <c r="AM227" s="84"/>
      <c r="AN227" s="178"/>
      <c r="AO227" s="84"/>
      <c r="AP227" s="178"/>
      <c r="AQ227" s="84"/>
      <c r="AR227" s="178"/>
      <c r="AS227" s="84"/>
      <c r="AT227" s="178"/>
      <c r="AU227" s="84"/>
      <c r="AV227" s="178"/>
      <c r="AW227" s="84"/>
      <c r="AX227" s="178"/>
      <c r="AY227" s="84"/>
      <c r="AZ227" s="178"/>
      <c r="BA227" s="84"/>
      <c r="BB227" s="178"/>
      <c r="BC227" s="84"/>
      <c r="BD227" s="204">
        <f t="shared" si="68"/>
        <v>0</v>
      </c>
      <c r="BE227" s="175" t="e">
        <f t="shared" si="69"/>
        <v>#DIV/0!</v>
      </c>
      <c r="BH227" s="205"/>
      <c r="BI227" s="205"/>
    </row>
    <row r="228" spans="1:64" ht="44.25" customHeight="1" x14ac:dyDescent="0.25">
      <c r="A228" s="565" t="s">
        <v>590</v>
      </c>
      <c r="B228" s="566"/>
      <c r="C228" s="566"/>
      <c r="D228" s="566"/>
      <c r="E228" s="566"/>
      <c r="F228" s="567"/>
      <c r="G228" s="122"/>
      <c r="H228" s="123"/>
      <c r="I228" s="124"/>
      <c r="J228" s="113"/>
      <c r="K228" s="113"/>
      <c r="L228" s="113"/>
      <c r="M228" s="113"/>
      <c r="N228" s="113"/>
      <c r="O228" s="113"/>
      <c r="P228" s="113"/>
      <c r="Q228" s="113"/>
      <c r="R228" s="113"/>
      <c r="S228" s="113"/>
      <c r="T228" s="113"/>
      <c r="U228" s="113"/>
      <c r="AC228" s="89"/>
      <c r="AD228" s="213"/>
      <c r="AE228" s="89"/>
      <c r="AF228" s="89"/>
      <c r="AG228" s="89"/>
      <c r="AH228" s="89"/>
      <c r="AI228" s="213"/>
      <c r="AJ228" s="89"/>
      <c r="AK228" s="89"/>
      <c r="AL228" s="89"/>
      <c r="AM228" s="89"/>
      <c r="AN228" s="89"/>
      <c r="AO228" s="89"/>
      <c r="AP228" s="89"/>
      <c r="AQ228" s="89"/>
      <c r="AR228" s="89"/>
      <c r="AS228" s="89"/>
      <c r="AT228" s="89"/>
      <c r="AU228" s="89"/>
      <c r="AV228" s="89"/>
      <c r="AW228" s="89"/>
      <c r="AX228" s="89"/>
      <c r="AY228" s="89"/>
      <c r="AZ228" s="89"/>
      <c r="BA228" s="89"/>
      <c r="BB228" s="89"/>
      <c r="BC228" s="89"/>
      <c r="BD228" s="213"/>
      <c r="BE228" s="213"/>
      <c r="BH228" s="205"/>
      <c r="BI228" s="205"/>
    </row>
    <row r="229" spans="1:64" x14ac:dyDescent="0.25">
      <c r="A229" s="16"/>
      <c r="B229" s="10"/>
      <c r="C229" s="16"/>
      <c r="D229" s="16"/>
      <c r="E229" s="17"/>
      <c r="F229" s="111"/>
      <c r="G229" s="112"/>
      <c r="H229" s="112"/>
      <c r="I229" s="112"/>
      <c r="J229" s="113"/>
      <c r="K229" s="113"/>
      <c r="L229" s="113"/>
      <c r="M229" s="113"/>
      <c r="N229" s="113"/>
      <c r="O229" s="113"/>
      <c r="P229" s="113"/>
      <c r="Q229" s="113"/>
      <c r="R229" s="113"/>
      <c r="S229" s="113"/>
      <c r="T229" s="113"/>
      <c r="U229" s="113"/>
      <c r="Y229" s="44"/>
      <c r="AC229" s="89"/>
      <c r="AD229" s="213"/>
      <c r="AE229" s="89"/>
      <c r="AF229" s="89"/>
      <c r="AG229" s="89"/>
      <c r="AH229" s="89"/>
      <c r="AI229" s="213"/>
      <c r="AJ229" s="89"/>
      <c r="AK229" s="89"/>
      <c r="AL229" s="89"/>
      <c r="AM229" s="89"/>
      <c r="AN229" s="89"/>
      <c r="AO229" s="89"/>
      <c r="AP229" s="89"/>
      <c r="AQ229" s="89"/>
      <c r="AR229" s="89"/>
      <c r="AS229" s="89"/>
      <c r="AT229" s="89"/>
      <c r="AU229" s="89"/>
      <c r="AV229" s="89"/>
      <c r="AW229" s="89"/>
      <c r="AX229" s="89"/>
      <c r="AY229" s="89"/>
      <c r="AZ229" s="89"/>
      <c r="BA229" s="89"/>
      <c r="BB229" s="89"/>
      <c r="BC229" s="89"/>
      <c r="BD229" s="213"/>
      <c r="BE229" s="213"/>
      <c r="BH229" s="205"/>
      <c r="BI229" s="205"/>
    </row>
    <row r="230" spans="1:64" x14ac:dyDescent="0.25">
      <c r="A230" s="16"/>
      <c r="B230" s="10"/>
      <c r="C230" s="16"/>
      <c r="D230" s="16"/>
      <c r="E230" s="17"/>
      <c r="F230" s="111"/>
      <c r="G230" s="112"/>
      <c r="H230" s="112"/>
      <c r="I230" s="112"/>
      <c r="J230" s="113"/>
      <c r="K230" s="113"/>
      <c r="L230" s="113"/>
      <c r="M230" s="113"/>
      <c r="N230" s="113"/>
      <c r="O230" s="113"/>
      <c r="P230" s="113"/>
      <c r="Q230" s="113"/>
      <c r="R230" s="113"/>
      <c r="S230" s="113"/>
      <c r="T230" s="113"/>
      <c r="U230" s="113"/>
      <c r="Y230" s="44"/>
      <c r="AC230" s="89"/>
      <c r="AD230" s="213"/>
      <c r="AE230" s="89"/>
      <c r="AF230" s="89"/>
      <c r="AG230" s="89"/>
      <c r="AH230" s="89"/>
      <c r="AI230" s="213"/>
      <c r="AJ230" s="89"/>
      <c r="AK230" s="89"/>
      <c r="AL230" s="89"/>
      <c r="AM230" s="89"/>
      <c r="AN230" s="89"/>
      <c r="AO230" s="89"/>
      <c r="AP230" s="89"/>
      <c r="AQ230" s="89"/>
      <c r="AR230" s="89"/>
      <c r="AS230" s="89"/>
      <c r="AT230" s="89"/>
      <c r="AU230" s="89"/>
      <c r="AV230" s="89"/>
      <c r="AW230" s="89"/>
      <c r="AX230" s="89"/>
      <c r="AY230" s="89"/>
      <c r="AZ230" s="89"/>
      <c r="BA230" s="89"/>
      <c r="BB230" s="89"/>
      <c r="BC230" s="89"/>
      <c r="BD230" s="213"/>
      <c r="BE230" s="213"/>
      <c r="BH230" s="205"/>
      <c r="BI230" s="205"/>
    </row>
    <row r="231" spans="1:64" x14ac:dyDescent="0.25">
      <c r="A231" s="16"/>
      <c r="B231" s="10"/>
      <c r="C231" s="16"/>
      <c r="D231" s="16"/>
      <c r="E231" s="17"/>
      <c r="F231" s="111"/>
      <c r="G231" s="112"/>
      <c r="H231" s="112"/>
      <c r="I231" s="112"/>
      <c r="J231" s="113"/>
      <c r="K231" s="113"/>
      <c r="L231" s="113"/>
      <c r="M231" s="113"/>
      <c r="N231" s="113"/>
      <c r="O231" s="113"/>
      <c r="P231" s="113"/>
      <c r="Q231" s="113"/>
      <c r="R231" s="113"/>
      <c r="S231" s="113"/>
      <c r="T231" s="113"/>
      <c r="U231" s="113"/>
      <c r="Y231" s="44"/>
      <c r="AC231" s="89"/>
      <c r="AD231" s="213"/>
      <c r="AE231" s="89"/>
      <c r="AF231" s="89"/>
      <c r="AG231" s="89"/>
      <c r="AH231" s="89"/>
      <c r="AI231" s="213"/>
      <c r="AJ231" s="89"/>
      <c r="AK231" s="89"/>
      <c r="AL231" s="89"/>
      <c r="AM231" s="89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89"/>
      <c r="AY231" s="89"/>
      <c r="AZ231" s="89"/>
      <c r="BA231" s="89"/>
      <c r="BB231" s="89"/>
      <c r="BC231" s="89"/>
      <c r="BD231" s="213"/>
      <c r="BE231" s="213"/>
      <c r="BH231" s="205"/>
      <c r="BI231" s="205"/>
    </row>
    <row r="232" spans="1:64" x14ac:dyDescent="0.25">
      <c r="A232" s="16"/>
      <c r="B232" s="15"/>
      <c r="C232" s="16"/>
      <c r="D232" s="16"/>
      <c r="E232" s="17"/>
      <c r="F232" s="111"/>
      <c r="G232" s="112"/>
      <c r="H232" s="112"/>
      <c r="I232" s="112"/>
      <c r="J232" s="113"/>
      <c r="K232" s="113"/>
      <c r="L232" s="113"/>
      <c r="M232" s="113"/>
      <c r="N232" s="113"/>
      <c r="O232" s="113"/>
      <c r="P232" s="113"/>
      <c r="Q232" s="113"/>
      <c r="R232" s="113"/>
      <c r="S232" s="113"/>
      <c r="T232" s="113"/>
      <c r="U232" s="113"/>
      <c r="Y232" s="44"/>
      <c r="AC232" s="89"/>
      <c r="AD232" s="213"/>
      <c r="AE232" s="89"/>
      <c r="AF232" s="89"/>
      <c r="AG232" s="89"/>
      <c r="AH232" s="89"/>
      <c r="AI232" s="213"/>
      <c r="AJ232" s="89"/>
      <c r="AK232" s="89"/>
      <c r="AL232" s="89"/>
      <c r="AM232" s="89"/>
      <c r="AN232" s="89"/>
      <c r="AO232" s="89"/>
      <c r="AP232" s="89"/>
      <c r="AQ232" s="89"/>
      <c r="AR232" s="89"/>
      <c r="AS232" s="89"/>
      <c r="AT232" s="89"/>
      <c r="AU232" s="89"/>
      <c r="AV232" s="89"/>
      <c r="AW232" s="89"/>
      <c r="AX232" s="89"/>
      <c r="AY232" s="89"/>
      <c r="AZ232" s="89"/>
      <c r="BA232" s="89"/>
      <c r="BB232" s="89"/>
      <c r="BC232" s="89"/>
      <c r="BD232" s="213"/>
      <c r="BE232" s="213"/>
      <c r="BH232" s="205"/>
      <c r="BI232" s="205"/>
    </row>
    <row r="233" spans="1:64" ht="27" customHeight="1" x14ac:dyDescent="0.25">
      <c r="A233" s="18" t="s">
        <v>9</v>
      </c>
      <c r="B233" s="534" t="s">
        <v>10</v>
      </c>
      <c r="C233" s="534"/>
      <c r="D233" s="534"/>
      <c r="E233" s="534"/>
      <c r="F233" s="534"/>
      <c r="G233" s="534"/>
      <c r="H233" s="534"/>
      <c r="I233" s="114"/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AC233" s="89"/>
      <c r="AD233" s="213"/>
      <c r="AE233" s="89"/>
      <c r="AF233" s="89"/>
      <c r="AG233" s="89"/>
      <c r="AH233" s="89"/>
      <c r="AI233" s="213"/>
      <c r="AJ233" s="89"/>
      <c r="AK233" s="89"/>
      <c r="AL233" s="89"/>
      <c r="AM233" s="89"/>
      <c r="AN233" s="89"/>
      <c r="AO233" s="89"/>
      <c r="AP233" s="89"/>
      <c r="AQ233" s="89"/>
      <c r="AR233" s="89"/>
      <c r="AS233" s="89"/>
      <c r="AT233" s="89"/>
      <c r="AU233" s="89"/>
      <c r="AV233" s="89"/>
      <c r="AW233" s="89"/>
      <c r="AX233" s="89"/>
      <c r="AY233" s="89"/>
      <c r="AZ233" s="89"/>
      <c r="BA233" s="89"/>
      <c r="BB233" s="89"/>
      <c r="BC233" s="89"/>
      <c r="BD233" s="213"/>
      <c r="BE233" s="213"/>
      <c r="BH233" s="205"/>
      <c r="BI233" s="205"/>
    </row>
    <row r="234" spans="1:64" ht="25.5" customHeight="1" x14ac:dyDescent="0.25">
      <c r="A234" s="16"/>
      <c r="B234" s="307" t="s">
        <v>96</v>
      </c>
      <c r="C234" s="534" t="s">
        <v>835</v>
      </c>
      <c r="D234" s="534"/>
      <c r="E234" s="534"/>
      <c r="F234" s="534"/>
      <c r="G234" s="534"/>
      <c r="H234" s="534"/>
      <c r="I234" s="114"/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Y234" s="44"/>
      <c r="BH234" s="205"/>
      <c r="BI234" s="205"/>
    </row>
    <row r="235" spans="1:64" ht="21.75" customHeight="1" x14ac:dyDescent="0.25">
      <c r="A235" s="536" t="s">
        <v>12</v>
      </c>
      <c r="B235" s="526" t="s">
        <v>13</v>
      </c>
      <c r="C235" s="526" t="s">
        <v>14</v>
      </c>
      <c r="D235" s="542" t="s">
        <v>15</v>
      </c>
      <c r="E235" s="589" t="s">
        <v>16</v>
      </c>
      <c r="F235" s="570" t="s">
        <v>660</v>
      </c>
      <c r="G235" s="540" t="s">
        <v>433</v>
      </c>
      <c r="H235" s="541"/>
      <c r="I235" s="541"/>
      <c r="J235" s="535" t="s">
        <v>662</v>
      </c>
      <c r="K235" s="535"/>
      <c r="L235" s="535"/>
      <c r="M235" s="535"/>
      <c r="N235" s="535"/>
      <c r="O235" s="535"/>
      <c r="P235" s="535"/>
      <c r="Q235" s="535"/>
      <c r="R235" s="535"/>
      <c r="S235" s="535"/>
      <c r="T235" s="535"/>
      <c r="U235" s="535"/>
      <c r="Y235" s="44"/>
      <c r="AC235" s="604" t="s">
        <v>640</v>
      </c>
      <c r="AD235" s="166"/>
      <c r="AE235" s="604" t="s">
        <v>640</v>
      </c>
      <c r="AF235" s="599" t="s">
        <v>612</v>
      </c>
      <c r="AG235" s="680"/>
      <c r="AH235" s="680"/>
      <c r="AI235" s="680"/>
      <c r="AJ235" s="680"/>
      <c r="AK235" s="680"/>
      <c r="AL235" s="680"/>
      <c r="AM235" s="680"/>
      <c r="AN235" s="680"/>
      <c r="AO235" s="680"/>
      <c r="AP235" s="680"/>
      <c r="AQ235" s="680"/>
      <c r="AR235" s="680"/>
      <c r="AS235" s="680"/>
      <c r="AT235" s="680"/>
      <c r="AU235" s="680"/>
      <c r="AV235" s="680"/>
      <c r="AW235" s="680"/>
      <c r="AX235" s="680"/>
      <c r="AY235" s="680"/>
      <c r="AZ235" s="680"/>
      <c r="BA235" s="680"/>
      <c r="BB235" s="600"/>
      <c r="BC235" s="167"/>
      <c r="BD235" s="168"/>
      <c r="BE235" s="168"/>
      <c r="BH235" s="205"/>
      <c r="BI235" s="205"/>
    </row>
    <row r="236" spans="1:64" ht="27.75" customHeight="1" x14ac:dyDescent="0.25">
      <c r="A236" s="537"/>
      <c r="B236" s="527"/>
      <c r="C236" s="527"/>
      <c r="D236" s="543"/>
      <c r="E236" s="590"/>
      <c r="F236" s="571"/>
      <c r="G236" s="556" t="s">
        <v>661</v>
      </c>
      <c r="H236" s="556"/>
      <c r="I236" s="540"/>
      <c r="J236" s="535" t="s">
        <v>526</v>
      </c>
      <c r="K236" s="535"/>
      <c r="L236" s="535"/>
      <c r="M236" s="535"/>
      <c r="N236" s="535"/>
      <c r="O236" s="535"/>
      <c r="P236" s="535"/>
      <c r="Q236" s="535"/>
      <c r="R236" s="535"/>
      <c r="S236" s="535"/>
      <c r="T236" s="535"/>
      <c r="U236" s="535"/>
      <c r="Y236" s="44"/>
      <c r="AC236" s="605"/>
      <c r="AD236" s="171"/>
      <c r="AE236" s="605"/>
      <c r="AF236" s="599" t="s">
        <v>600</v>
      </c>
      <c r="AG236" s="600"/>
      <c r="AH236" s="599" t="s">
        <v>601</v>
      </c>
      <c r="AI236" s="600"/>
      <c r="AJ236" s="599" t="s">
        <v>602</v>
      </c>
      <c r="AK236" s="600"/>
      <c r="AL236" s="599" t="s">
        <v>603</v>
      </c>
      <c r="AM236" s="600"/>
      <c r="AN236" s="599" t="s">
        <v>604</v>
      </c>
      <c r="AO236" s="600"/>
      <c r="AP236" s="599" t="s">
        <v>605</v>
      </c>
      <c r="AQ236" s="600"/>
      <c r="AR236" s="599" t="s">
        <v>606</v>
      </c>
      <c r="AS236" s="600"/>
      <c r="AT236" s="599" t="s">
        <v>607</v>
      </c>
      <c r="AU236" s="600"/>
      <c r="AV236" s="599" t="s">
        <v>608</v>
      </c>
      <c r="AW236" s="600"/>
      <c r="AX236" s="599" t="s">
        <v>609</v>
      </c>
      <c r="AY236" s="600"/>
      <c r="AZ236" s="599" t="s">
        <v>610</v>
      </c>
      <c r="BA236" s="600"/>
      <c r="BB236" s="599" t="s">
        <v>611</v>
      </c>
      <c r="BC236" s="600"/>
      <c r="BD236" s="682" t="s">
        <v>614</v>
      </c>
      <c r="BE236" s="683" t="s">
        <v>613</v>
      </c>
      <c r="BH236" s="205"/>
      <c r="BI236" s="205"/>
    </row>
    <row r="237" spans="1:64" ht="27" customHeight="1" x14ac:dyDescent="0.25">
      <c r="A237" s="537"/>
      <c r="B237" s="527"/>
      <c r="C237" s="527"/>
      <c r="D237" s="543"/>
      <c r="E237" s="590"/>
      <c r="F237" s="571"/>
      <c r="G237" s="585">
        <v>2024</v>
      </c>
      <c r="H237" s="585">
        <v>2025</v>
      </c>
      <c r="I237" s="585">
        <v>2026</v>
      </c>
      <c r="J237" s="308"/>
      <c r="K237" s="308"/>
      <c r="L237" s="308"/>
      <c r="M237" s="308"/>
      <c r="N237" s="308"/>
      <c r="O237" s="308"/>
      <c r="P237" s="308"/>
      <c r="Q237" s="308"/>
      <c r="R237" s="308"/>
      <c r="S237" s="308"/>
      <c r="T237" s="308"/>
      <c r="U237" s="308"/>
      <c r="Y237" s="44"/>
      <c r="AC237" s="605"/>
      <c r="AD237" s="171"/>
      <c r="AE237" s="605"/>
      <c r="AF237" s="598" t="s">
        <v>615</v>
      </c>
      <c r="AG237" s="596" t="s">
        <v>616</v>
      </c>
      <c r="AH237" s="598" t="s">
        <v>615</v>
      </c>
      <c r="AI237" s="596" t="s">
        <v>616</v>
      </c>
      <c r="AJ237" s="598" t="s">
        <v>615</v>
      </c>
      <c r="AK237" s="596" t="s">
        <v>616</v>
      </c>
      <c r="AL237" s="598" t="s">
        <v>615</v>
      </c>
      <c r="AM237" s="596" t="s">
        <v>616</v>
      </c>
      <c r="AN237" s="598" t="s">
        <v>615</v>
      </c>
      <c r="AO237" s="596" t="s">
        <v>616</v>
      </c>
      <c r="AP237" s="598" t="s">
        <v>615</v>
      </c>
      <c r="AQ237" s="596" t="s">
        <v>616</v>
      </c>
      <c r="AR237" s="598" t="s">
        <v>615</v>
      </c>
      <c r="AS237" s="596" t="s">
        <v>616</v>
      </c>
      <c r="AT237" s="598" t="s">
        <v>615</v>
      </c>
      <c r="AU237" s="596" t="s">
        <v>616</v>
      </c>
      <c r="AV237" s="598" t="s">
        <v>615</v>
      </c>
      <c r="AW237" s="596" t="s">
        <v>616</v>
      </c>
      <c r="AX237" s="598" t="s">
        <v>615</v>
      </c>
      <c r="AY237" s="596" t="s">
        <v>616</v>
      </c>
      <c r="AZ237" s="598" t="s">
        <v>615</v>
      </c>
      <c r="BA237" s="596" t="s">
        <v>616</v>
      </c>
      <c r="BB237" s="598" t="s">
        <v>615</v>
      </c>
      <c r="BC237" s="596" t="s">
        <v>616</v>
      </c>
      <c r="BD237" s="682"/>
      <c r="BE237" s="683"/>
      <c r="BH237" s="205"/>
      <c r="BI237" s="205"/>
    </row>
    <row r="238" spans="1:64" ht="51" customHeight="1" x14ac:dyDescent="0.25">
      <c r="A238" s="538"/>
      <c r="B238" s="528"/>
      <c r="C238" s="528"/>
      <c r="D238" s="544"/>
      <c r="E238" s="591"/>
      <c r="F238" s="572"/>
      <c r="G238" s="586"/>
      <c r="H238" s="586"/>
      <c r="I238" s="586"/>
      <c r="J238" s="309" t="s">
        <v>499</v>
      </c>
      <c r="K238" s="309" t="s">
        <v>500</v>
      </c>
      <c r="L238" s="309" t="s">
        <v>501</v>
      </c>
      <c r="M238" s="309" t="s">
        <v>502</v>
      </c>
      <c r="N238" s="309" t="s">
        <v>503</v>
      </c>
      <c r="O238" s="309" t="s">
        <v>504</v>
      </c>
      <c r="P238" s="309" t="s">
        <v>505</v>
      </c>
      <c r="Q238" s="309" t="s">
        <v>506</v>
      </c>
      <c r="R238" s="309" t="s">
        <v>507</v>
      </c>
      <c r="S238" s="309" t="s">
        <v>508</v>
      </c>
      <c r="T238" s="309" t="s">
        <v>509</v>
      </c>
      <c r="U238" s="309" t="s">
        <v>510</v>
      </c>
      <c r="Y238" s="44"/>
      <c r="AC238" s="606"/>
      <c r="AD238" s="174"/>
      <c r="AE238" s="606"/>
      <c r="AF238" s="598"/>
      <c r="AG238" s="597"/>
      <c r="AH238" s="598"/>
      <c r="AI238" s="597"/>
      <c r="AJ238" s="598"/>
      <c r="AK238" s="597"/>
      <c r="AL238" s="598"/>
      <c r="AM238" s="597"/>
      <c r="AN238" s="598"/>
      <c r="AO238" s="597"/>
      <c r="AP238" s="598"/>
      <c r="AQ238" s="597"/>
      <c r="AR238" s="598"/>
      <c r="AS238" s="597"/>
      <c r="AT238" s="598"/>
      <c r="AU238" s="597"/>
      <c r="AV238" s="598"/>
      <c r="AW238" s="597"/>
      <c r="AX238" s="598"/>
      <c r="AY238" s="597"/>
      <c r="AZ238" s="598"/>
      <c r="BA238" s="597"/>
      <c r="BB238" s="598"/>
      <c r="BC238" s="597"/>
      <c r="BD238" s="682"/>
      <c r="BE238" s="683"/>
      <c r="BH238" s="205"/>
      <c r="BI238" s="205"/>
    </row>
    <row r="239" spans="1:64" ht="50.25" customHeight="1" x14ac:dyDescent="0.25">
      <c r="A239" s="589" t="s">
        <v>585</v>
      </c>
      <c r="B239" s="521" t="s">
        <v>446</v>
      </c>
      <c r="C239" s="828" t="s">
        <v>712</v>
      </c>
      <c r="D239" s="306" t="s">
        <v>439</v>
      </c>
      <c r="E239" s="306"/>
      <c r="F239" s="310">
        <f t="shared" ref="F239:U239" si="76">+F240</f>
        <v>4</v>
      </c>
      <c r="G239" s="310">
        <f t="shared" si="76"/>
        <v>4</v>
      </c>
      <c r="H239" s="310">
        <f t="shared" si="76"/>
        <v>4</v>
      </c>
      <c r="I239" s="310">
        <f t="shared" si="76"/>
        <v>4</v>
      </c>
      <c r="J239" s="310">
        <f t="shared" si="76"/>
        <v>0</v>
      </c>
      <c r="K239" s="310">
        <f t="shared" si="76"/>
        <v>0</v>
      </c>
      <c r="L239" s="310">
        <f t="shared" si="76"/>
        <v>1</v>
      </c>
      <c r="M239" s="310">
        <f t="shared" si="76"/>
        <v>0</v>
      </c>
      <c r="N239" s="310">
        <f t="shared" si="76"/>
        <v>0</v>
      </c>
      <c r="O239" s="310">
        <f t="shared" si="76"/>
        <v>1</v>
      </c>
      <c r="P239" s="310">
        <f t="shared" si="76"/>
        <v>0</v>
      </c>
      <c r="Q239" s="310">
        <f t="shared" si="76"/>
        <v>0</v>
      </c>
      <c r="R239" s="310">
        <f t="shared" si="76"/>
        <v>1</v>
      </c>
      <c r="S239" s="310">
        <f t="shared" si="76"/>
        <v>0</v>
      </c>
      <c r="T239" s="310">
        <f t="shared" si="76"/>
        <v>0</v>
      </c>
      <c r="U239" s="310">
        <f t="shared" si="76"/>
        <v>1</v>
      </c>
      <c r="Y239" s="44"/>
      <c r="AC239" s="176">
        <f>+AE239+AF239+AH239+AJ239+AL239+AN239+AP239+AR239+AT239+AV239+AX239+AZ239+BB239</f>
        <v>51000</v>
      </c>
      <c r="AD239" s="177">
        <f>+AG239+AI239+AK239+AM239+AO239+AQ239+AS239+AU239+AW239+AY239+BA239+BC239</f>
        <v>0</v>
      </c>
      <c r="AE239" s="176">
        <v>51000</v>
      </c>
      <c r="AF239" s="178"/>
      <c r="AG239" s="179"/>
      <c r="AH239" s="178"/>
      <c r="AI239" s="179"/>
      <c r="AJ239" s="178"/>
      <c r="AK239" s="179"/>
      <c r="AL239" s="178"/>
      <c r="AM239" s="179"/>
      <c r="AN239" s="178"/>
      <c r="AO239" s="84"/>
      <c r="AP239" s="178"/>
      <c r="AQ239" s="84"/>
      <c r="AR239" s="178"/>
      <c r="AS239" s="84"/>
      <c r="AT239" s="178"/>
      <c r="AU239" s="84"/>
      <c r="AV239" s="178"/>
      <c r="AW239" s="84"/>
      <c r="AX239" s="178"/>
      <c r="AY239" s="84"/>
      <c r="AZ239" s="178"/>
      <c r="BA239" s="84"/>
      <c r="BB239" s="178"/>
      <c r="BC239" s="84"/>
      <c r="BD239" s="204">
        <f t="shared" ref="BD239:BD295" si="77">+AG239+AI239+AK239+AM239+AO239+AQ239+AS239+AU239+AW239+AY239+BA239+BC239</f>
        <v>0</v>
      </c>
      <c r="BE239" s="175">
        <f t="shared" ref="BE239:BE295" si="78">+BD239/AC239*100</f>
        <v>0</v>
      </c>
      <c r="BH239" s="181">
        <f>+BK239-AC239</f>
        <v>-51000</v>
      </c>
      <c r="BI239" s="181">
        <f>+BL239-AD239</f>
        <v>0</v>
      </c>
      <c r="BJ239" s="208"/>
      <c r="BK239" s="181"/>
      <c r="BL239" s="181"/>
    </row>
    <row r="240" spans="1:64" ht="39.75" customHeight="1" x14ac:dyDescent="0.25">
      <c r="A240" s="590"/>
      <c r="B240" s="521"/>
      <c r="C240" s="828"/>
      <c r="D240" s="13" t="s">
        <v>98</v>
      </c>
      <c r="E240" s="9" t="s">
        <v>99</v>
      </c>
      <c r="F240" s="310">
        <f>SUM(J240:U240)</f>
        <v>4</v>
      </c>
      <c r="G240" s="278">
        <v>4</v>
      </c>
      <c r="H240" s="278">
        <v>4</v>
      </c>
      <c r="I240" s="278">
        <v>4</v>
      </c>
      <c r="J240" s="278">
        <v>0</v>
      </c>
      <c r="K240" s="278">
        <v>0</v>
      </c>
      <c r="L240" s="278">
        <v>1</v>
      </c>
      <c r="M240" s="278">
        <v>0</v>
      </c>
      <c r="N240" s="278">
        <v>0</v>
      </c>
      <c r="O240" s="278">
        <v>1</v>
      </c>
      <c r="P240" s="278">
        <v>0</v>
      </c>
      <c r="Q240" s="278">
        <v>0</v>
      </c>
      <c r="R240" s="278">
        <v>1</v>
      </c>
      <c r="S240" s="278">
        <v>0</v>
      </c>
      <c r="T240" s="278">
        <v>0</v>
      </c>
      <c r="U240" s="278">
        <v>1</v>
      </c>
      <c r="Y240" s="44"/>
      <c r="AC240" s="176"/>
      <c r="AD240" s="177"/>
      <c r="AE240" s="176"/>
      <c r="AF240" s="178"/>
      <c r="AG240" s="179"/>
      <c r="AH240" s="178"/>
      <c r="AI240" s="179"/>
      <c r="AJ240" s="178"/>
      <c r="AK240" s="179"/>
      <c r="AL240" s="178"/>
      <c r="AM240" s="179"/>
      <c r="AN240" s="178"/>
      <c r="AO240" s="84"/>
      <c r="AP240" s="178"/>
      <c r="AQ240" s="84"/>
      <c r="AR240" s="178"/>
      <c r="AS240" s="84"/>
      <c r="AT240" s="178"/>
      <c r="AU240" s="84"/>
      <c r="AV240" s="178"/>
      <c r="AW240" s="84"/>
      <c r="AX240" s="178"/>
      <c r="AY240" s="84"/>
      <c r="AZ240" s="178"/>
      <c r="BA240" s="84"/>
      <c r="BB240" s="178"/>
      <c r="BC240" s="84"/>
      <c r="BD240" s="204">
        <f t="shared" si="77"/>
        <v>0</v>
      </c>
      <c r="BE240" s="175" t="e">
        <f t="shared" si="78"/>
        <v>#DIV/0!</v>
      </c>
      <c r="BH240" s="205"/>
      <c r="BI240" s="205"/>
    </row>
    <row r="241" spans="1:64" ht="42.75" customHeight="1" x14ac:dyDescent="0.25">
      <c r="A241" s="590"/>
      <c r="B241" s="568" t="s">
        <v>722</v>
      </c>
      <c r="C241" s="828" t="s">
        <v>713</v>
      </c>
      <c r="D241" s="306" t="s">
        <v>439</v>
      </c>
      <c r="E241" s="306"/>
      <c r="F241" s="310">
        <f>+F242+F245</f>
        <v>18414</v>
      </c>
      <c r="G241" s="310">
        <f t="shared" ref="G241:U241" si="79">+G242+G245</f>
        <v>18414</v>
      </c>
      <c r="H241" s="310">
        <f t="shared" si="79"/>
        <v>20255</v>
      </c>
      <c r="I241" s="310">
        <f t="shared" si="79"/>
        <v>22281</v>
      </c>
      <c r="J241" s="310">
        <f t="shared" si="79"/>
        <v>1535</v>
      </c>
      <c r="K241" s="310">
        <f t="shared" si="79"/>
        <v>1535</v>
      </c>
      <c r="L241" s="310">
        <f t="shared" si="79"/>
        <v>1535</v>
      </c>
      <c r="M241" s="310">
        <f t="shared" si="79"/>
        <v>1535</v>
      </c>
      <c r="N241" s="310">
        <f t="shared" si="79"/>
        <v>1535</v>
      </c>
      <c r="O241" s="310">
        <f t="shared" si="79"/>
        <v>1535</v>
      </c>
      <c r="P241" s="310">
        <f t="shared" si="79"/>
        <v>1535</v>
      </c>
      <c r="Q241" s="310">
        <f t="shared" si="79"/>
        <v>1535</v>
      </c>
      <c r="R241" s="310">
        <f t="shared" si="79"/>
        <v>1535</v>
      </c>
      <c r="S241" s="310">
        <f t="shared" si="79"/>
        <v>1533</v>
      </c>
      <c r="T241" s="310">
        <f t="shared" si="79"/>
        <v>1533</v>
      </c>
      <c r="U241" s="310">
        <f t="shared" si="79"/>
        <v>1533</v>
      </c>
      <c r="AC241" s="176">
        <f>+AE241+AF241+AH241+AJ241+AL241+AN241+AP241+AR241+AT241+AV241+AX241+AZ241+BB241</f>
        <v>31938</v>
      </c>
      <c r="AD241" s="177">
        <f>+AG241+AI241+AK241+AM241+AO241+AQ241+AS241+AU241+AW241+AY241+BA241+BC241</f>
        <v>0</v>
      </c>
      <c r="AE241" s="176">
        <v>31938</v>
      </c>
      <c r="AF241" s="178"/>
      <c r="AG241" s="179"/>
      <c r="AH241" s="178"/>
      <c r="AI241" s="179"/>
      <c r="AJ241" s="178"/>
      <c r="AK241" s="179"/>
      <c r="AL241" s="178"/>
      <c r="AM241" s="179"/>
      <c r="AN241" s="178"/>
      <c r="AO241" s="84"/>
      <c r="AP241" s="178"/>
      <c r="AQ241" s="84"/>
      <c r="AR241" s="178"/>
      <c r="AS241" s="84"/>
      <c r="AT241" s="178"/>
      <c r="AU241" s="84"/>
      <c r="AV241" s="178"/>
      <c r="AW241" s="84"/>
      <c r="AX241" s="178"/>
      <c r="AY241" s="84"/>
      <c r="AZ241" s="178"/>
      <c r="BA241" s="84"/>
      <c r="BB241" s="178"/>
      <c r="BC241" s="84"/>
      <c r="BD241" s="204">
        <f t="shared" si="77"/>
        <v>0</v>
      </c>
      <c r="BE241" s="175">
        <f t="shared" si="78"/>
        <v>0</v>
      </c>
      <c r="BH241" s="181">
        <f>+BK241-AC241</f>
        <v>-31938</v>
      </c>
      <c r="BI241" s="181">
        <f>+BL241-AD241</f>
        <v>0</v>
      </c>
      <c r="BJ241" s="208"/>
      <c r="BK241" s="181"/>
      <c r="BL241" s="181"/>
    </row>
    <row r="242" spans="1:64" ht="64.5" customHeight="1" x14ac:dyDescent="0.25">
      <c r="A242" s="590"/>
      <c r="B242" s="568"/>
      <c r="C242" s="828"/>
      <c r="D242" s="53" t="s">
        <v>566</v>
      </c>
      <c r="E242" s="59" t="s">
        <v>457</v>
      </c>
      <c r="F242" s="310">
        <f>SUM(J242:U242)</f>
        <v>16500</v>
      </c>
      <c r="G242" s="379">
        <v>16500</v>
      </c>
      <c r="H242" s="279">
        <v>18150</v>
      </c>
      <c r="I242" s="279">
        <v>19965</v>
      </c>
      <c r="J242" s="279">
        <v>1375</v>
      </c>
      <c r="K242" s="279">
        <v>1375</v>
      </c>
      <c r="L242" s="279">
        <v>1375</v>
      </c>
      <c r="M242" s="279">
        <v>1375</v>
      </c>
      <c r="N242" s="279">
        <v>1375</v>
      </c>
      <c r="O242" s="279">
        <v>1375</v>
      </c>
      <c r="P242" s="279">
        <v>1375</v>
      </c>
      <c r="Q242" s="279">
        <v>1375</v>
      </c>
      <c r="R242" s="279">
        <v>1375</v>
      </c>
      <c r="S242" s="279">
        <v>1375</v>
      </c>
      <c r="T242" s="279">
        <v>1375</v>
      </c>
      <c r="U242" s="279">
        <v>1375</v>
      </c>
      <c r="V242" s="54"/>
      <c r="W242" s="54"/>
      <c r="X242" s="305"/>
      <c r="AC242" s="176"/>
      <c r="AD242" s="177"/>
      <c r="AE242" s="176"/>
      <c r="AF242" s="178"/>
      <c r="AG242" s="179"/>
      <c r="AH242" s="178"/>
      <c r="AI242" s="179"/>
      <c r="AJ242" s="178"/>
      <c r="AK242" s="179"/>
      <c r="AL242" s="178"/>
      <c r="AM242" s="179"/>
      <c r="AN242" s="178"/>
      <c r="AO242" s="84"/>
      <c r="AP242" s="178"/>
      <c r="AQ242" s="84"/>
      <c r="AR242" s="178"/>
      <c r="AS242" s="84"/>
      <c r="AT242" s="178"/>
      <c r="AU242" s="84"/>
      <c r="AV242" s="178"/>
      <c r="AW242" s="84"/>
      <c r="AX242" s="178"/>
      <c r="AY242" s="84"/>
      <c r="AZ242" s="178"/>
      <c r="BA242" s="84"/>
      <c r="BB242" s="178"/>
      <c r="BC242" s="84"/>
      <c r="BD242" s="204">
        <f t="shared" si="77"/>
        <v>0</v>
      </c>
      <c r="BE242" s="175" t="e">
        <f t="shared" si="78"/>
        <v>#DIV/0!</v>
      </c>
      <c r="BH242" s="205"/>
      <c r="BI242" s="205"/>
    </row>
    <row r="243" spans="1:64" ht="36" customHeight="1" x14ac:dyDescent="0.25">
      <c r="A243" s="590"/>
      <c r="B243" s="568"/>
      <c r="C243" s="828"/>
      <c r="D243" s="53" t="s">
        <v>113</v>
      </c>
      <c r="E243" s="59" t="s">
        <v>112</v>
      </c>
      <c r="F243" s="310">
        <f t="shared" ref="F243:F246" si="80">SUM(J243:U243)</f>
        <v>4125</v>
      </c>
      <c r="G243" s="379">
        <v>4125</v>
      </c>
      <c r="H243" s="279">
        <v>4538</v>
      </c>
      <c r="I243" s="279">
        <v>4991</v>
      </c>
      <c r="J243" s="278">
        <v>344</v>
      </c>
      <c r="K243" s="278">
        <v>344</v>
      </c>
      <c r="L243" s="278">
        <v>344</v>
      </c>
      <c r="M243" s="278">
        <v>344</v>
      </c>
      <c r="N243" s="278">
        <v>344</v>
      </c>
      <c r="O243" s="278">
        <v>344</v>
      </c>
      <c r="P243" s="278">
        <v>344</v>
      </c>
      <c r="Q243" s="278">
        <v>344</v>
      </c>
      <c r="R243" s="278">
        <v>344</v>
      </c>
      <c r="S243" s="278">
        <v>343</v>
      </c>
      <c r="T243" s="278">
        <v>343</v>
      </c>
      <c r="U243" s="278">
        <v>343</v>
      </c>
      <c r="V243" s="54"/>
      <c r="W243" s="54"/>
      <c r="X243" s="305"/>
      <c r="AC243" s="176"/>
      <c r="AD243" s="177"/>
      <c r="AE243" s="176"/>
      <c r="AF243" s="178"/>
      <c r="AG243" s="179"/>
      <c r="AH243" s="178"/>
      <c r="AI243" s="179"/>
      <c r="AJ243" s="178"/>
      <c r="AK243" s="179"/>
      <c r="AL243" s="178"/>
      <c r="AM243" s="179"/>
      <c r="AN243" s="178"/>
      <c r="AO243" s="84"/>
      <c r="AP243" s="178"/>
      <c r="AQ243" s="84"/>
      <c r="AR243" s="178"/>
      <c r="AS243" s="84"/>
      <c r="AT243" s="178"/>
      <c r="AU243" s="84"/>
      <c r="AV243" s="178"/>
      <c r="AW243" s="84"/>
      <c r="AX243" s="178"/>
      <c r="AY243" s="84"/>
      <c r="AZ243" s="178"/>
      <c r="BA243" s="84"/>
      <c r="BB243" s="178"/>
      <c r="BC243" s="84"/>
      <c r="BD243" s="204">
        <f t="shared" si="77"/>
        <v>0</v>
      </c>
      <c r="BE243" s="175" t="e">
        <f t="shared" si="78"/>
        <v>#DIV/0!</v>
      </c>
      <c r="BH243" s="205"/>
      <c r="BI243" s="205"/>
    </row>
    <row r="244" spans="1:64" ht="51.75" customHeight="1" x14ac:dyDescent="0.25">
      <c r="A244" s="590"/>
      <c r="B244" s="568"/>
      <c r="C244" s="828"/>
      <c r="D244" s="53" t="s">
        <v>114</v>
      </c>
      <c r="E244" s="59" t="s">
        <v>115</v>
      </c>
      <c r="F244" s="310">
        <f t="shared" si="80"/>
        <v>3300</v>
      </c>
      <c r="G244" s="379">
        <v>3300</v>
      </c>
      <c r="H244" s="279">
        <v>3630</v>
      </c>
      <c r="I244" s="279">
        <v>3993</v>
      </c>
      <c r="J244" s="278">
        <v>275</v>
      </c>
      <c r="K244" s="278">
        <v>275</v>
      </c>
      <c r="L244" s="278">
        <v>275</v>
      </c>
      <c r="M244" s="278">
        <v>275</v>
      </c>
      <c r="N244" s="278">
        <v>275</v>
      </c>
      <c r="O244" s="278">
        <v>275</v>
      </c>
      <c r="P244" s="278">
        <v>275</v>
      </c>
      <c r="Q244" s="278">
        <v>275</v>
      </c>
      <c r="R244" s="278">
        <v>275</v>
      </c>
      <c r="S244" s="278">
        <v>275</v>
      </c>
      <c r="T244" s="278">
        <v>275</v>
      </c>
      <c r="U244" s="278">
        <v>275</v>
      </c>
      <c r="V244" s="54"/>
      <c r="W244" s="54"/>
      <c r="X244" s="305"/>
      <c r="AC244" s="176"/>
      <c r="AD244" s="177"/>
      <c r="AE244" s="176"/>
      <c r="AF244" s="178"/>
      <c r="AG244" s="179"/>
      <c r="AH244" s="178"/>
      <c r="AI244" s="179"/>
      <c r="AJ244" s="178"/>
      <c r="AK244" s="179"/>
      <c r="AL244" s="178"/>
      <c r="AM244" s="179"/>
      <c r="AN244" s="178"/>
      <c r="AO244" s="84"/>
      <c r="AP244" s="178"/>
      <c r="AQ244" s="84"/>
      <c r="AR244" s="178"/>
      <c r="AS244" s="84"/>
      <c r="AT244" s="178"/>
      <c r="AU244" s="84"/>
      <c r="AV244" s="178"/>
      <c r="AW244" s="84"/>
      <c r="AX244" s="178"/>
      <c r="AY244" s="84"/>
      <c r="AZ244" s="178"/>
      <c r="BA244" s="84"/>
      <c r="BB244" s="178"/>
      <c r="BC244" s="84"/>
      <c r="BD244" s="204">
        <f t="shared" si="77"/>
        <v>0</v>
      </c>
      <c r="BE244" s="175" t="e">
        <f t="shared" si="78"/>
        <v>#DIV/0!</v>
      </c>
      <c r="BH244" s="205"/>
      <c r="BI244" s="205"/>
    </row>
    <row r="245" spans="1:64" ht="49.5" customHeight="1" x14ac:dyDescent="0.25">
      <c r="A245" s="590"/>
      <c r="B245" s="568"/>
      <c r="C245" s="828"/>
      <c r="D245" s="53" t="s">
        <v>116</v>
      </c>
      <c r="E245" s="59" t="s">
        <v>111</v>
      </c>
      <c r="F245" s="310">
        <f t="shared" si="80"/>
        <v>1914</v>
      </c>
      <c r="G245" s="379">
        <v>1914</v>
      </c>
      <c r="H245" s="279">
        <v>2105</v>
      </c>
      <c r="I245" s="279">
        <v>2316</v>
      </c>
      <c r="J245" s="278">
        <v>160</v>
      </c>
      <c r="K245" s="278">
        <v>160</v>
      </c>
      <c r="L245" s="278">
        <v>160</v>
      </c>
      <c r="M245" s="278">
        <v>160</v>
      </c>
      <c r="N245" s="278">
        <v>160</v>
      </c>
      <c r="O245" s="278">
        <v>160</v>
      </c>
      <c r="P245" s="278">
        <v>160</v>
      </c>
      <c r="Q245" s="278">
        <v>160</v>
      </c>
      <c r="R245" s="278">
        <v>160</v>
      </c>
      <c r="S245" s="278">
        <v>158</v>
      </c>
      <c r="T245" s="278">
        <v>158</v>
      </c>
      <c r="U245" s="278">
        <v>158</v>
      </c>
      <c r="V245" s="54"/>
      <c r="W245" s="54"/>
      <c r="X245" s="305"/>
      <c r="AC245" s="176"/>
      <c r="AD245" s="177"/>
      <c r="AE245" s="176"/>
      <c r="AF245" s="178"/>
      <c r="AG245" s="179"/>
      <c r="AH245" s="178"/>
      <c r="AI245" s="179"/>
      <c r="AJ245" s="178"/>
      <c r="AK245" s="179"/>
      <c r="AL245" s="178"/>
      <c r="AM245" s="179"/>
      <c r="AN245" s="178"/>
      <c r="AO245" s="84"/>
      <c r="AP245" s="178"/>
      <c r="AQ245" s="84"/>
      <c r="AR245" s="178"/>
      <c r="AS245" s="84"/>
      <c r="AT245" s="178"/>
      <c r="AU245" s="84"/>
      <c r="AV245" s="178"/>
      <c r="AW245" s="84"/>
      <c r="AX245" s="178"/>
      <c r="AY245" s="84"/>
      <c r="AZ245" s="178"/>
      <c r="BA245" s="84"/>
      <c r="BB245" s="178"/>
      <c r="BC245" s="84"/>
      <c r="BD245" s="204">
        <f t="shared" si="77"/>
        <v>0</v>
      </c>
      <c r="BE245" s="175" t="e">
        <f t="shared" si="78"/>
        <v>#DIV/0!</v>
      </c>
      <c r="BH245" s="205"/>
      <c r="BI245" s="205"/>
    </row>
    <row r="246" spans="1:64" ht="42" customHeight="1" x14ac:dyDescent="0.25">
      <c r="A246" s="590"/>
      <c r="B246" s="568"/>
      <c r="C246" s="828"/>
      <c r="D246" s="53" t="s">
        <v>117</v>
      </c>
      <c r="E246" s="59" t="s">
        <v>50</v>
      </c>
      <c r="F246" s="310">
        <f t="shared" si="80"/>
        <v>4125</v>
      </c>
      <c r="G246" s="379">
        <v>4125</v>
      </c>
      <c r="H246" s="279">
        <v>4538</v>
      </c>
      <c r="I246" s="279">
        <v>4991</v>
      </c>
      <c r="J246" s="278">
        <v>344</v>
      </c>
      <c r="K246" s="278">
        <v>344</v>
      </c>
      <c r="L246" s="278">
        <v>344</v>
      </c>
      <c r="M246" s="278">
        <v>344</v>
      </c>
      <c r="N246" s="278">
        <v>344</v>
      </c>
      <c r="O246" s="278">
        <v>344</v>
      </c>
      <c r="P246" s="278">
        <v>344</v>
      </c>
      <c r="Q246" s="278">
        <v>344</v>
      </c>
      <c r="R246" s="278">
        <v>344</v>
      </c>
      <c r="S246" s="278">
        <v>343</v>
      </c>
      <c r="T246" s="278">
        <v>343</v>
      </c>
      <c r="U246" s="278">
        <v>343</v>
      </c>
      <c r="V246" s="54"/>
      <c r="W246" s="54"/>
      <c r="X246" s="305"/>
      <c r="AC246" s="176"/>
      <c r="AD246" s="177"/>
      <c r="AE246" s="176"/>
      <c r="AF246" s="178"/>
      <c r="AG246" s="179"/>
      <c r="AH246" s="178"/>
      <c r="AI246" s="179"/>
      <c r="AJ246" s="178"/>
      <c r="AK246" s="179"/>
      <c r="AL246" s="178"/>
      <c r="AM246" s="179"/>
      <c r="AN246" s="178"/>
      <c r="AO246" s="84"/>
      <c r="AP246" s="178"/>
      <c r="AQ246" s="84"/>
      <c r="AR246" s="178"/>
      <c r="AS246" s="84"/>
      <c r="AT246" s="178"/>
      <c r="AU246" s="84"/>
      <c r="AV246" s="178"/>
      <c r="AW246" s="84"/>
      <c r="AX246" s="178"/>
      <c r="AY246" s="84"/>
      <c r="AZ246" s="178"/>
      <c r="BA246" s="84"/>
      <c r="BB246" s="178"/>
      <c r="BC246" s="84"/>
      <c r="BD246" s="204">
        <f t="shared" si="77"/>
        <v>0</v>
      </c>
      <c r="BE246" s="175" t="e">
        <f t="shared" si="78"/>
        <v>#DIV/0!</v>
      </c>
      <c r="BH246" s="205"/>
      <c r="BI246" s="205"/>
    </row>
    <row r="247" spans="1:64" ht="57.75" customHeight="1" x14ac:dyDescent="0.25">
      <c r="A247" s="590"/>
      <c r="B247" s="614" t="s">
        <v>723</v>
      </c>
      <c r="C247" s="614" t="s">
        <v>714</v>
      </c>
      <c r="D247" s="306" t="s">
        <v>439</v>
      </c>
      <c r="E247" s="306"/>
      <c r="F247" s="310">
        <f t="shared" ref="F247:U247" si="81">SUM(F248)</f>
        <v>300</v>
      </c>
      <c r="G247" s="310">
        <f t="shared" si="81"/>
        <v>300</v>
      </c>
      <c r="H247" s="310">
        <f t="shared" si="81"/>
        <v>330</v>
      </c>
      <c r="I247" s="310">
        <f t="shared" si="81"/>
        <v>363</v>
      </c>
      <c r="J247" s="310">
        <f t="shared" si="81"/>
        <v>25</v>
      </c>
      <c r="K247" s="310">
        <f t="shared" si="81"/>
        <v>25</v>
      </c>
      <c r="L247" s="310">
        <f t="shared" si="81"/>
        <v>25</v>
      </c>
      <c r="M247" s="310">
        <f t="shared" si="81"/>
        <v>25</v>
      </c>
      <c r="N247" s="310">
        <f t="shared" si="81"/>
        <v>25</v>
      </c>
      <c r="O247" s="310">
        <f t="shared" si="81"/>
        <v>25</v>
      </c>
      <c r="P247" s="310">
        <f t="shared" si="81"/>
        <v>25</v>
      </c>
      <c r="Q247" s="310">
        <f t="shared" si="81"/>
        <v>25</v>
      </c>
      <c r="R247" s="310">
        <f t="shared" si="81"/>
        <v>25</v>
      </c>
      <c r="S247" s="310">
        <f t="shared" si="81"/>
        <v>25</v>
      </c>
      <c r="T247" s="310">
        <f t="shared" si="81"/>
        <v>25</v>
      </c>
      <c r="U247" s="310">
        <f t="shared" si="81"/>
        <v>25</v>
      </c>
      <c r="AC247" s="176">
        <f>+AE247+AF247+AH247+AJ247+AL247+AN247+AP247+AR247+AT247+AV247+AX247+AZ247+BB247</f>
        <v>0</v>
      </c>
      <c r="AD247" s="177">
        <f>+AG247+AI247+AK247+AM247+AO247+AQ247+AS247+AU247+AW247+AY247+BA247+BC247</f>
        <v>0</v>
      </c>
      <c r="AE247" s="176">
        <v>0</v>
      </c>
      <c r="AF247" s="178"/>
      <c r="AG247" s="179"/>
      <c r="AH247" s="178"/>
      <c r="AI247" s="179"/>
      <c r="AJ247" s="178"/>
      <c r="AK247" s="179"/>
      <c r="AL247" s="178"/>
      <c r="AM247" s="179"/>
      <c r="AN247" s="178"/>
      <c r="AO247" s="84"/>
      <c r="AP247" s="178"/>
      <c r="AQ247" s="84"/>
      <c r="AR247" s="178"/>
      <c r="AS247" s="84"/>
      <c r="AT247" s="178"/>
      <c r="AU247" s="84"/>
      <c r="AV247" s="178"/>
      <c r="AW247" s="84"/>
      <c r="AX247" s="178"/>
      <c r="AY247" s="84"/>
      <c r="AZ247" s="178"/>
      <c r="BA247" s="84"/>
      <c r="BB247" s="178"/>
      <c r="BC247" s="84"/>
      <c r="BD247" s="204">
        <f t="shared" si="77"/>
        <v>0</v>
      </c>
      <c r="BE247" s="175" t="e">
        <f t="shared" si="78"/>
        <v>#DIV/0!</v>
      </c>
      <c r="BH247" s="181">
        <f>+BK247-AC247</f>
        <v>0</v>
      </c>
      <c r="BI247" s="181">
        <f>+BL247-AD247</f>
        <v>0</v>
      </c>
      <c r="BJ247" s="208"/>
      <c r="BK247" s="181"/>
      <c r="BL247" s="181"/>
    </row>
    <row r="248" spans="1:64" ht="38.25" customHeight="1" x14ac:dyDescent="0.25">
      <c r="A248" s="590"/>
      <c r="B248" s="614"/>
      <c r="C248" s="614"/>
      <c r="D248" s="49" t="s">
        <v>567</v>
      </c>
      <c r="E248" s="20" t="s">
        <v>101</v>
      </c>
      <c r="F248" s="310">
        <f>SUM(J248:U248)</f>
        <v>300</v>
      </c>
      <c r="G248" s="278">
        <v>300</v>
      </c>
      <c r="H248" s="278">
        <v>330</v>
      </c>
      <c r="I248" s="278">
        <v>363</v>
      </c>
      <c r="J248" s="278">
        <v>25</v>
      </c>
      <c r="K248" s="278">
        <v>25</v>
      </c>
      <c r="L248" s="278">
        <v>25</v>
      </c>
      <c r="M248" s="278">
        <v>25</v>
      </c>
      <c r="N248" s="278">
        <v>25</v>
      </c>
      <c r="O248" s="278">
        <v>25</v>
      </c>
      <c r="P248" s="278">
        <v>25</v>
      </c>
      <c r="Q248" s="278">
        <v>25</v>
      </c>
      <c r="R248" s="278">
        <v>25</v>
      </c>
      <c r="S248" s="278">
        <v>25</v>
      </c>
      <c r="T248" s="278">
        <v>25</v>
      </c>
      <c r="U248" s="278">
        <v>25</v>
      </c>
      <c r="AC248" s="176"/>
      <c r="AD248" s="177"/>
      <c r="AE248" s="176"/>
      <c r="AF248" s="178"/>
      <c r="AG248" s="179"/>
      <c r="AH248" s="178"/>
      <c r="AI248" s="179"/>
      <c r="AJ248" s="178"/>
      <c r="AK248" s="179"/>
      <c r="AL248" s="178"/>
      <c r="AM248" s="179"/>
      <c r="AN248" s="178"/>
      <c r="AO248" s="179"/>
      <c r="AP248" s="178"/>
      <c r="AQ248" s="84"/>
      <c r="AR248" s="178"/>
      <c r="AS248" s="84"/>
      <c r="AT248" s="178"/>
      <c r="AU248" s="84"/>
      <c r="AV248" s="178"/>
      <c r="AW248" s="84"/>
      <c r="AX248" s="178"/>
      <c r="AY248" s="84"/>
      <c r="AZ248" s="178"/>
      <c r="BA248" s="84"/>
      <c r="BB248" s="178"/>
      <c r="BC248" s="84"/>
      <c r="BD248" s="204">
        <f t="shared" si="77"/>
        <v>0</v>
      </c>
      <c r="BE248" s="175" t="e">
        <f t="shared" si="78"/>
        <v>#DIV/0!</v>
      </c>
      <c r="BH248" s="205"/>
      <c r="BI248" s="205"/>
    </row>
    <row r="249" spans="1:64" ht="25.5" customHeight="1" x14ac:dyDescent="0.25">
      <c r="A249" s="590"/>
      <c r="B249" s="614"/>
      <c r="C249" s="614"/>
      <c r="D249" s="13" t="s">
        <v>513</v>
      </c>
      <c r="E249" s="59" t="s">
        <v>568</v>
      </c>
      <c r="F249" s="310">
        <f t="shared" ref="F249:F250" si="82">SUM(J249:U249)</f>
        <v>300</v>
      </c>
      <c r="G249" s="278">
        <v>300</v>
      </c>
      <c r="H249" s="278">
        <v>330</v>
      </c>
      <c r="I249" s="278">
        <v>363</v>
      </c>
      <c r="J249" s="278">
        <v>25</v>
      </c>
      <c r="K249" s="278">
        <v>25</v>
      </c>
      <c r="L249" s="278">
        <v>25</v>
      </c>
      <c r="M249" s="278">
        <v>25</v>
      </c>
      <c r="N249" s="278">
        <v>25</v>
      </c>
      <c r="O249" s="278">
        <v>25</v>
      </c>
      <c r="P249" s="278">
        <v>25</v>
      </c>
      <c r="Q249" s="278">
        <v>25</v>
      </c>
      <c r="R249" s="278">
        <v>25</v>
      </c>
      <c r="S249" s="278">
        <v>25</v>
      </c>
      <c r="T249" s="278">
        <v>25</v>
      </c>
      <c r="U249" s="278">
        <v>25</v>
      </c>
      <c r="AC249" s="176"/>
      <c r="AD249" s="177"/>
      <c r="AE249" s="176"/>
      <c r="AF249" s="178"/>
      <c r="AG249" s="179"/>
      <c r="AH249" s="178"/>
      <c r="AI249" s="179"/>
      <c r="AJ249" s="178"/>
      <c r="AK249" s="179"/>
      <c r="AL249" s="178"/>
      <c r="AM249" s="179"/>
      <c r="AN249" s="178"/>
      <c r="AO249" s="84"/>
      <c r="AP249" s="178"/>
      <c r="AQ249" s="84"/>
      <c r="AR249" s="178"/>
      <c r="AS249" s="84"/>
      <c r="AT249" s="178"/>
      <c r="AU249" s="84"/>
      <c r="AV249" s="178"/>
      <c r="AW249" s="84"/>
      <c r="AX249" s="178"/>
      <c r="AY249" s="84"/>
      <c r="AZ249" s="178"/>
      <c r="BA249" s="84"/>
      <c r="BB249" s="178"/>
      <c r="BC249" s="84"/>
      <c r="BD249" s="204">
        <f t="shared" si="77"/>
        <v>0</v>
      </c>
      <c r="BE249" s="175" t="e">
        <f t="shared" si="78"/>
        <v>#DIV/0!</v>
      </c>
      <c r="BH249" s="205"/>
      <c r="BI249" s="205"/>
    </row>
    <row r="250" spans="1:64" ht="38.25" customHeight="1" x14ac:dyDescent="0.25">
      <c r="A250" s="590"/>
      <c r="B250" s="614"/>
      <c r="C250" s="614"/>
      <c r="D250" s="13" t="s">
        <v>514</v>
      </c>
      <c r="E250" s="9" t="s">
        <v>568</v>
      </c>
      <c r="F250" s="310">
        <f t="shared" si="82"/>
        <v>300</v>
      </c>
      <c r="G250" s="278">
        <v>300</v>
      </c>
      <c r="H250" s="278">
        <v>330</v>
      </c>
      <c r="I250" s="278">
        <v>363</v>
      </c>
      <c r="J250" s="278">
        <v>25</v>
      </c>
      <c r="K250" s="278">
        <v>25</v>
      </c>
      <c r="L250" s="278">
        <v>25</v>
      </c>
      <c r="M250" s="278">
        <v>25</v>
      </c>
      <c r="N250" s="278">
        <v>25</v>
      </c>
      <c r="O250" s="278">
        <v>25</v>
      </c>
      <c r="P250" s="278">
        <v>25</v>
      </c>
      <c r="Q250" s="278">
        <v>25</v>
      </c>
      <c r="R250" s="278">
        <v>25</v>
      </c>
      <c r="S250" s="278">
        <v>25</v>
      </c>
      <c r="T250" s="278">
        <v>25</v>
      </c>
      <c r="U250" s="278">
        <v>25</v>
      </c>
      <c r="AC250" s="176"/>
      <c r="AD250" s="177"/>
      <c r="AE250" s="176"/>
      <c r="AF250" s="178"/>
      <c r="AG250" s="179"/>
      <c r="AH250" s="178"/>
      <c r="AI250" s="179"/>
      <c r="AJ250" s="178"/>
      <c r="AK250" s="179"/>
      <c r="AL250" s="178"/>
      <c r="AM250" s="179"/>
      <c r="AN250" s="178"/>
      <c r="AO250" s="84"/>
      <c r="AP250" s="178"/>
      <c r="AQ250" s="84"/>
      <c r="AR250" s="178"/>
      <c r="AS250" s="84"/>
      <c r="AT250" s="178"/>
      <c r="AU250" s="84"/>
      <c r="AV250" s="178"/>
      <c r="AW250" s="84"/>
      <c r="AX250" s="178"/>
      <c r="AY250" s="84"/>
      <c r="AZ250" s="178"/>
      <c r="BA250" s="84"/>
      <c r="BB250" s="178"/>
      <c r="BC250" s="84"/>
      <c r="BD250" s="204">
        <f t="shared" si="77"/>
        <v>0</v>
      </c>
      <c r="BE250" s="175" t="e">
        <f t="shared" si="78"/>
        <v>#DIV/0!</v>
      </c>
      <c r="BH250" s="205"/>
      <c r="BI250" s="205"/>
    </row>
    <row r="251" spans="1:64" ht="45.75" customHeight="1" x14ac:dyDescent="0.25">
      <c r="A251" s="590"/>
      <c r="B251" s="568" t="s">
        <v>724</v>
      </c>
      <c r="C251" s="846" t="s">
        <v>715</v>
      </c>
      <c r="D251" s="306" t="s">
        <v>439</v>
      </c>
      <c r="E251" s="306"/>
      <c r="F251" s="310">
        <f>+F255+F252</f>
        <v>21280</v>
      </c>
      <c r="G251" s="310">
        <f t="shared" ref="G251:U251" si="83">+G255+G252</f>
        <v>21280</v>
      </c>
      <c r="H251" s="310">
        <f t="shared" si="83"/>
        <v>23408</v>
      </c>
      <c r="I251" s="310">
        <f t="shared" si="83"/>
        <v>25749</v>
      </c>
      <c r="J251" s="310">
        <f t="shared" si="83"/>
        <v>1774</v>
      </c>
      <c r="K251" s="310">
        <f t="shared" si="83"/>
        <v>1774</v>
      </c>
      <c r="L251" s="310">
        <f t="shared" si="83"/>
        <v>1774</v>
      </c>
      <c r="M251" s="310">
        <f t="shared" si="83"/>
        <v>1774</v>
      </c>
      <c r="N251" s="310">
        <f t="shared" si="83"/>
        <v>1774</v>
      </c>
      <c r="O251" s="310">
        <f t="shared" si="83"/>
        <v>1774</v>
      </c>
      <c r="P251" s="310">
        <f t="shared" si="83"/>
        <v>1774</v>
      </c>
      <c r="Q251" s="310">
        <f t="shared" si="83"/>
        <v>1774</v>
      </c>
      <c r="R251" s="310">
        <f t="shared" si="83"/>
        <v>1774</v>
      </c>
      <c r="S251" s="310">
        <f t="shared" si="83"/>
        <v>1774</v>
      </c>
      <c r="T251" s="310">
        <f t="shared" si="83"/>
        <v>1770</v>
      </c>
      <c r="U251" s="310">
        <f t="shared" si="83"/>
        <v>1770</v>
      </c>
      <c r="AC251" s="176">
        <f>+AE251+AF251+AH251+AJ251+AL251+AN251+AP251+AR251+AT251+AV251+AX251+AZ251+BB251</f>
        <v>0</v>
      </c>
      <c r="AD251" s="177">
        <f>+AG251+AI251+AK251+AM251+AO251+AQ251+AS251+AU251+AW251+AY251+BA251+BC251</f>
        <v>0</v>
      </c>
      <c r="AE251" s="176">
        <v>0</v>
      </c>
      <c r="AF251" s="178"/>
      <c r="AG251" s="179"/>
      <c r="AH251" s="178"/>
      <c r="AI251" s="179"/>
      <c r="AJ251" s="178"/>
      <c r="AK251" s="179"/>
      <c r="AL251" s="178"/>
      <c r="AM251" s="179"/>
      <c r="AN251" s="178"/>
      <c r="AO251" s="84"/>
      <c r="AP251" s="178"/>
      <c r="AQ251" s="84"/>
      <c r="AR251" s="178"/>
      <c r="AS251" s="84"/>
      <c r="AT251" s="178"/>
      <c r="AU251" s="84"/>
      <c r="AV251" s="178"/>
      <c r="AW251" s="84"/>
      <c r="AX251" s="178"/>
      <c r="AY251" s="84"/>
      <c r="AZ251" s="178"/>
      <c r="BA251" s="84"/>
      <c r="BB251" s="178"/>
      <c r="BC251" s="84"/>
      <c r="BD251" s="204">
        <f t="shared" si="77"/>
        <v>0</v>
      </c>
      <c r="BE251" s="175" t="e">
        <f t="shared" si="78"/>
        <v>#DIV/0!</v>
      </c>
      <c r="BH251" s="181">
        <f>+BK251-AC251</f>
        <v>0</v>
      </c>
      <c r="BI251" s="181">
        <f>+BL251-AD251</f>
        <v>0</v>
      </c>
      <c r="BJ251" s="208"/>
      <c r="BK251" s="181"/>
      <c r="BL251" s="181"/>
    </row>
    <row r="252" spans="1:64" ht="25.5" customHeight="1" x14ac:dyDescent="0.25">
      <c r="A252" s="590"/>
      <c r="B252" s="568"/>
      <c r="C252" s="846"/>
      <c r="D252" s="53" t="s">
        <v>565</v>
      </c>
      <c r="E252" s="59" t="s">
        <v>33</v>
      </c>
      <c r="F252" s="310">
        <f>SUM(J252:U252)</f>
        <v>1280</v>
      </c>
      <c r="G252" s="379">
        <v>1280</v>
      </c>
      <c r="H252" s="279">
        <v>1408</v>
      </c>
      <c r="I252" s="279">
        <v>1549</v>
      </c>
      <c r="J252" s="278">
        <v>107</v>
      </c>
      <c r="K252" s="278">
        <v>107</v>
      </c>
      <c r="L252" s="278">
        <v>107</v>
      </c>
      <c r="M252" s="278">
        <v>107</v>
      </c>
      <c r="N252" s="278">
        <v>107</v>
      </c>
      <c r="O252" s="278">
        <v>107</v>
      </c>
      <c r="P252" s="278">
        <v>107</v>
      </c>
      <c r="Q252" s="278">
        <v>107</v>
      </c>
      <c r="R252" s="278">
        <v>107</v>
      </c>
      <c r="S252" s="278">
        <v>107</v>
      </c>
      <c r="T252" s="278">
        <v>105</v>
      </c>
      <c r="U252" s="278">
        <v>105</v>
      </c>
      <c r="AC252" s="176"/>
      <c r="AD252" s="177"/>
      <c r="AE252" s="176"/>
      <c r="AF252" s="178"/>
      <c r="AG252" s="179"/>
      <c r="AH252" s="178"/>
      <c r="AI252" s="179"/>
      <c r="AJ252" s="178"/>
      <c r="AK252" s="179"/>
      <c r="AL252" s="178"/>
      <c r="AM252" s="179"/>
      <c r="AN252" s="178"/>
      <c r="AO252" s="84"/>
      <c r="AP252" s="178"/>
      <c r="AQ252" s="84"/>
      <c r="AR252" s="178"/>
      <c r="AS252" s="84"/>
      <c r="AT252" s="178"/>
      <c r="AU252" s="84"/>
      <c r="AV252" s="178"/>
      <c r="AW252" s="84"/>
      <c r="AX252" s="178"/>
      <c r="AY252" s="84"/>
      <c r="AZ252" s="178"/>
      <c r="BA252" s="84"/>
      <c r="BB252" s="178"/>
      <c r="BC252" s="84"/>
      <c r="BD252" s="204">
        <f t="shared" si="77"/>
        <v>0</v>
      </c>
      <c r="BE252" s="175" t="e">
        <f t="shared" si="78"/>
        <v>#DIV/0!</v>
      </c>
      <c r="BH252" s="205"/>
      <c r="BI252" s="205"/>
    </row>
    <row r="253" spans="1:64" ht="25.5" customHeight="1" x14ac:dyDescent="0.25">
      <c r="A253" s="590"/>
      <c r="B253" s="568"/>
      <c r="C253" s="846"/>
      <c r="D253" s="53" t="s">
        <v>118</v>
      </c>
      <c r="E253" s="59" t="s">
        <v>119</v>
      </c>
      <c r="F253" s="310">
        <f t="shared" ref="F253:F255" si="84">SUM(J253:U253)</f>
        <v>2000</v>
      </c>
      <c r="G253" s="379">
        <v>2000</v>
      </c>
      <c r="H253" s="279">
        <v>2200</v>
      </c>
      <c r="I253" s="279">
        <v>2420</v>
      </c>
      <c r="J253" s="278">
        <v>167</v>
      </c>
      <c r="K253" s="278">
        <v>167</v>
      </c>
      <c r="L253" s="278">
        <v>167</v>
      </c>
      <c r="M253" s="278">
        <v>167</v>
      </c>
      <c r="N253" s="278">
        <v>167</v>
      </c>
      <c r="O253" s="278">
        <v>167</v>
      </c>
      <c r="P253" s="278">
        <v>167</v>
      </c>
      <c r="Q253" s="278">
        <v>167</v>
      </c>
      <c r="R253" s="278">
        <v>167</v>
      </c>
      <c r="S253" s="278">
        <v>167</v>
      </c>
      <c r="T253" s="278">
        <v>165</v>
      </c>
      <c r="U253" s="278">
        <v>165</v>
      </c>
      <c r="AC253" s="176"/>
      <c r="AD253" s="177"/>
      <c r="AE253" s="176"/>
      <c r="AF253" s="178"/>
      <c r="AG253" s="179"/>
      <c r="AH253" s="178"/>
      <c r="AI253" s="179"/>
      <c r="AJ253" s="178"/>
      <c r="AK253" s="179"/>
      <c r="AL253" s="178"/>
      <c r="AM253" s="179"/>
      <c r="AN253" s="178"/>
      <c r="AO253" s="84"/>
      <c r="AP253" s="178"/>
      <c r="AQ253" s="84"/>
      <c r="AR253" s="178"/>
      <c r="AS253" s="84"/>
      <c r="AT253" s="178"/>
      <c r="AU253" s="84"/>
      <c r="AV253" s="178"/>
      <c r="AW253" s="84"/>
      <c r="AX253" s="178"/>
      <c r="AY253" s="84"/>
      <c r="AZ253" s="178"/>
      <c r="BA253" s="84"/>
      <c r="BB253" s="178"/>
      <c r="BC253" s="84"/>
      <c r="BD253" s="204">
        <f t="shared" si="77"/>
        <v>0</v>
      </c>
      <c r="BE253" s="175" t="e">
        <f t="shared" si="78"/>
        <v>#DIV/0!</v>
      </c>
      <c r="BH253" s="205"/>
      <c r="BI253" s="205"/>
    </row>
    <row r="254" spans="1:64" ht="25.5" customHeight="1" x14ac:dyDescent="0.25">
      <c r="A254" s="590"/>
      <c r="B254" s="568"/>
      <c r="C254" s="846"/>
      <c r="D254" s="53" t="s">
        <v>120</v>
      </c>
      <c r="E254" s="59" t="s">
        <v>121</v>
      </c>
      <c r="F254" s="310">
        <f t="shared" si="84"/>
        <v>1600</v>
      </c>
      <c r="G254" s="379">
        <v>1600</v>
      </c>
      <c r="H254" s="279">
        <v>1760</v>
      </c>
      <c r="I254" s="279">
        <v>1936</v>
      </c>
      <c r="J254" s="278">
        <v>133</v>
      </c>
      <c r="K254" s="278">
        <v>133</v>
      </c>
      <c r="L254" s="278">
        <v>133</v>
      </c>
      <c r="M254" s="278">
        <v>134</v>
      </c>
      <c r="N254" s="278">
        <v>134</v>
      </c>
      <c r="O254" s="278">
        <v>134</v>
      </c>
      <c r="P254" s="278">
        <v>134</v>
      </c>
      <c r="Q254" s="278">
        <v>133</v>
      </c>
      <c r="R254" s="278">
        <v>133</v>
      </c>
      <c r="S254" s="278">
        <v>133</v>
      </c>
      <c r="T254" s="278">
        <v>133</v>
      </c>
      <c r="U254" s="278">
        <v>133</v>
      </c>
      <c r="AC254" s="176"/>
      <c r="AD254" s="177"/>
      <c r="AE254" s="176"/>
      <c r="AF254" s="178"/>
      <c r="AG254" s="179"/>
      <c r="AH254" s="178"/>
      <c r="AI254" s="179"/>
      <c r="AJ254" s="178"/>
      <c r="AK254" s="179"/>
      <c r="AL254" s="178"/>
      <c r="AM254" s="179"/>
      <c r="AN254" s="178"/>
      <c r="AO254" s="84"/>
      <c r="AP254" s="178"/>
      <c r="AQ254" s="84"/>
      <c r="AR254" s="178"/>
      <c r="AS254" s="84"/>
      <c r="AT254" s="178"/>
      <c r="AU254" s="84"/>
      <c r="AV254" s="178"/>
      <c r="AW254" s="84"/>
      <c r="AX254" s="178"/>
      <c r="AY254" s="84"/>
      <c r="AZ254" s="178"/>
      <c r="BA254" s="84"/>
      <c r="BB254" s="178"/>
      <c r="BC254" s="84"/>
      <c r="BD254" s="204">
        <f t="shared" si="77"/>
        <v>0</v>
      </c>
      <c r="BE254" s="175" t="e">
        <f t="shared" si="78"/>
        <v>#DIV/0!</v>
      </c>
      <c r="BH254" s="205"/>
      <c r="BI254" s="205"/>
    </row>
    <row r="255" spans="1:64" ht="28.5" customHeight="1" x14ac:dyDescent="0.25">
      <c r="A255" s="590"/>
      <c r="B255" s="568"/>
      <c r="C255" s="846"/>
      <c r="D255" s="53" t="s">
        <v>122</v>
      </c>
      <c r="E255" s="59" t="s">
        <v>111</v>
      </c>
      <c r="F255" s="310">
        <f t="shared" si="84"/>
        <v>20000</v>
      </c>
      <c r="G255" s="379">
        <v>20000</v>
      </c>
      <c r="H255" s="279">
        <v>22000</v>
      </c>
      <c r="I255" s="279">
        <v>24200</v>
      </c>
      <c r="J255" s="279">
        <v>1667</v>
      </c>
      <c r="K255" s="279">
        <v>1667</v>
      </c>
      <c r="L255" s="279">
        <v>1667</v>
      </c>
      <c r="M255" s="279">
        <v>1667</v>
      </c>
      <c r="N255" s="279">
        <v>1667</v>
      </c>
      <c r="O255" s="279">
        <v>1667</v>
      </c>
      <c r="P255" s="279">
        <v>1667</v>
      </c>
      <c r="Q255" s="279">
        <v>1667</v>
      </c>
      <c r="R255" s="279">
        <v>1667</v>
      </c>
      <c r="S255" s="279">
        <v>1667</v>
      </c>
      <c r="T255" s="279">
        <v>1665</v>
      </c>
      <c r="U255" s="279">
        <v>1665</v>
      </c>
      <c r="AC255" s="176"/>
      <c r="AD255" s="177"/>
      <c r="AE255" s="176"/>
      <c r="AF255" s="178"/>
      <c r="AG255" s="179"/>
      <c r="AH255" s="178"/>
      <c r="AI255" s="179"/>
      <c r="AJ255" s="178"/>
      <c r="AK255" s="179"/>
      <c r="AL255" s="178"/>
      <c r="AM255" s="179"/>
      <c r="AN255" s="178"/>
      <c r="AO255" s="84"/>
      <c r="AP255" s="178"/>
      <c r="AQ255" s="84"/>
      <c r="AR255" s="178"/>
      <c r="AS255" s="84"/>
      <c r="AT255" s="178"/>
      <c r="AU255" s="84"/>
      <c r="AV255" s="178"/>
      <c r="AW255" s="84"/>
      <c r="AX255" s="178"/>
      <c r="AY255" s="84"/>
      <c r="AZ255" s="178"/>
      <c r="BA255" s="84"/>
      <c r="BB255" s="178"/>
      <c r="BC255" s="84"/>
      <c r="BD255" s="204">
        <f t="shared" si="77"/>
        <v>0</v>
      </c>
      <c r="BE255" s="175" t="e">
        <f t="shared" si="78"/>
        <v>#DIV/0!</v>
      </c>
      <c r="BH255" s="205"/>
      <c r="BI255" s="205"/>
    </row>
    <row r="256" spans="1:64" ht="38.25" customHeight="1" x14ac:dyDescent="0.25">
      <c r="A256" s="590"/>
      <c r="B256" s="568" t="s">
        <v>725</v>
      </c>
      <c r="C256" s="846" t="s">
        <v>716</v>
      </c>
      <c r="D256" s="306" t="s">
        <v>439</v>
      </c>
      <c r="E256" s="306"/>
      <c r="F256" s="310">
        <f>+F257</f>
        <v>120</v>
      </c>
      <c r="G256" s="310">
        <f t="shared" ref="G256:U256" si="85">+G257</f>
        <v>120</v>
      </c>
      <c r="H256" s="310">
        <f t="shared" si="85"/>
        <v>200</v>
      </c>
      <c r="I256" s="310">
        <f t="shared" si="85"/>
        <v>300</v>
      </c>
      <c r="J256" s="310">
        <f t="shared" si="85"/>
        <v>10</v>
      </c>
      <c r="K256" s="310">
        <f t="shared" si="85"/>
        <v>10</v>
      </c>
      <c r="L256" s="310">
        <f t="shared" si="85"/>
        <v>10</v>
      </c>
      <c r="M256" s="310">
        <f t="shared" si="85"/>
        <v>10</v>
      </c>
      <c r="N256" s="310">
        <f t="shared" si="85"/>
        <v>10</v>
      </c>
      <c r="O256" s="310">
        <f t="shared" si="85"/>
        <v>10</v>
      </c>
      <c r="P256" s="310">
        <f t="shared" si="85"/>
        <v>10</v>
      </c>
      <c r="Q256" s="310">
        <f t="shared" si="85"/>
        <v>10</v>
      </c>
      <c r="R256" s="310">
        <f t="shared" si="85"/>
        <v>10</v>
      </c>
      <c r="S256" s="310">
        <f t="shared" si="85"/>
        <v>10</v>
      </c>
      <c r="T256" s="310">
        <f t="shared" si="85"/>
        <v>10</v>
      </c>
      <c r="U256" s="310">
        <f t="shared" si="85"/>
        <v>10</v>
      </c>
      <c r="AC256" s="176"/>
      <c r="AD256" s="177"/>
      <c r="AE256" s="176"/>
      <c r="AF256" s="178"/>
      <c r="AG256" s="179"/>
      <c r="AH256" s="178"/>
      <c r="AI256" s="179"/>
      <c r="AJ256" s="178"/>
      <c r="AK256" s="179"/>
      <c r="AL256" s="178"/>
      <c r="AM256" s="179"/>
      <c r="AN256" s="178"/>
      <c r="AO256" s="84"/>
      <c r="AP256" s="178"/>
      <c r="AQ256" s="84"/>
      <c r="AR256" s="178"/>
      <c r="AS256" s="84"/>
      <c r="AT256" s="178"/>
      <c r="AU256" s="84"/>
      <c r="AV256" s="178"/>
      <c r="AW256" s="84"/>
      <c r="AX256" s="178"/>
      <c r="AY256" s="84"/>
      <c r="AZ256" s="178"/>
      <c r="BA256" s="84"/>
      <c r="BB256" s="178"/>
      <c r="BC256" s="84"/>
      <c r="BD256" s="204"/>
      <c r="BE256" s="175"/>
      <c r="BH256" s="205"/>
      <c r="BI256" s="205"/>
    </row>
    <row r="257" spans="1:64" ht="28.5" customHeight="1" x14ac:dyDescent="0.25">
      <c r="A257" s="590"/>
      <c r="B257" s="568"/>
      <c r="C257" s="846"/>
      <c r="D257" s="53" t="s">
        <v>652</v>
      </c>
      <c r="E257" s="59" t="s">
        <v>455</v>
      </c>
      <c r="F257" s="310">
        <f>SUM(J257:U257)</f>
        <v>120</v>
      </c>
      <c r="G257" s="278">
        <v>120</v>
      </c>
      <c r="H257" s="278">
        <v>200</v>
      </c>
      <c r="I257" s="278">
        <v>300</v>
      </c>
      <c r="J257" s="278">
        <v>10</v>
      </c>
      <c r="K257" s="278">
        <v>10</v>
      </c>
      <c r="L257" s="278">
        <v>10</v>
      </c>
      <c r="M257" s="278">
        <v>10</v>
      </c>
      <c r="N257" s="278">
        <v>10</v>
      </c>
      <c r="O257" s="278">
        <v>10</v>
      </c>
      <c r="P257" s="278">
        <v>10</v>
      </c>
      <c r="Q257" s="278">
        <v>10</v>
      </c>
      <c r="R257" s="278">
        <v>10</v>
      </c>
      <c r="S257" s="278">
        <v>10</v>
      </c>
      <c r="T257" s="278">
        <v>10</v>
      </c>
      <c r="U257" s="278">
        <v>10</v>
      </c>
      <c r="AC257" s="176"/>
      <c r="AD257" s="177"/>
      <c r="AE257" s="176"/>
      <c r="AF257" s="178"/>
      <c r="AG257" s="179"/>
      <c r="AH257" s="178"/>
      <c r="AI257" s="179"/>
      <c r="AJ257" s="178"/>
      <c r="AK257" s="179"/>
      <c r="AL257" s="178"/>
      <c r="AM257" s="179"/>
      <c r="AN257" s="178"/>
      <c r="AO257" s="84"/>
      <c r="AP257" s="178"/>
      <c r="AQ257" s="84"/>
      <c r="AR257" s="178"/>
      <c r="AS257" s="84"/>
      <c r="AT257" s="178"/>
      <c r="AU257" s="84"/>
      <c r="AV257" s="178"/>
      <c r="AW257" s="84"/>
      <c r="AX257" s="178"/>
      <c r="AY257" s="84"/>
      <c r="AZ257" s="178"/>
      <c r="BA257" s="84"/>
      <c r="BB257" s="178"/>
      <c r="BC257" s="84"/>
      <c r="BD257" s="204"/>
      <c r="BE257" s="175"/>
      <c r="BH257" s="205"/>
      <c r="BI257" s="205"/>
    </row>
    <row r="258" spans="1:64" ht="55.5" customHeight="1" x14ac:dyDescent="0.25">
      <c r="A258" s="590"/>
      <c r="B258" s="568" t="s">
        <v>726</v>
      </c>
      <c r="C258" s="648" t="s">
        <v>717</v>
      </c>
      <c r="D258" s="306" t="s">
        <v>439</v>
      </c>
      <c r="E258" s="306"/>
      <c r="F258" s="310">
        <f>F259+F260+F261</f>
        <v>6451</v>
      </c>
      <c r="G258" s="310" t="e">
        <f>G259+G260+G261+#REF!+#REF!+#REF!</f>
        <v>#REF!</v>
      </c>
      <c r="H258" s="310" t="e">
        <f>H259+H260+H261+#REF!+#REF!+#REF!</f>
        <v>#REF!</v>
      </c>
      <c r="I258" s="310" t="e">
        <f>I259+I260+I261+#REF!+#REF!+#REF!</f>
        <v>#REF!</v>
      </c>
      <c r="J258" s="310" t="e">
        <f>J259+J260+J261+#REF!+#REF!+#REF!</f>
        <v>#REF!</v>
      </c>
      <c r="K258" s="310" t="e">
        <f>K259+K260+K261+#REF!+#REF!+#REF!</f>
        <v>#REF!</v>
      </c>
      <c r="L258" s="310" t="e">
        <f>L259+L260+L261+#REF!+#REF!+#REF!</f>
        <v>#REF!</v>
      </c>
      <c r="M258" s="310" t="e">
        <f>M259+M260+M261+#REF!+#REF!+#REF!</f>
        <v>#REF!</v>
      </c>
      <c r="N258" s="310" t="e">
        <f>N259+N260+N261+#REF!+#REF!+#REF!</f>
        <v>#REF!</v>
      </c>
      <c r="O258" s="310" t="e">
        <f>O259+O260+O261+#REF!+#REF!+#REF!</f>
        <v>#REF!</v>
      </c>
      <c r="P258" s="310" t="e">
        <f>P259+P260+P261+#REF!+#REF!+#REF!</f>
        <v>#REF!</v>
      </c>
      <c r="Q258" s="310" t="e">
        <f>Q259+Q260+Q261+#REF!+#REF!+#REF!</f>
        <v>#REF!</v>
      </c>
      <c r="R258" s="310" t="e">
        <f>R259+R260+R261+#REF!+#REF!+#REF!</f>
        <v>#REF!</v>
      </c>
      <c r="S258" s="310" t="e">
        <f>S259+S260+S261+#REF!+#REF!+#REF!</f>
        <v>#REF!</v>
      </c>
      <c r="T258" s="310" t="e">
        <f>T259+T260+T261+#REF!+#REF!+#REF!</f>
        <v>#REF!</v>
      </c>
      <c r="U258" s="310" t="e">
        <f>U259+U260+U261+#REF!+#REF!+#REF!</f>
        <v>#REF!</v>
      </c>
      <c r="AC258" s="176">
        <f>+AE258+AF258+AH258+AJ258+AL258+AN258+AP258+AR258+AT258+AV258+AX258+AZ258+BB258</f>
        <v>848788</v>
      </c>
      <c r="AD258" s="177">
        <f>+AG258+AI258+AK258+AM258+AO258+AQ258+AS258+AU258+AW258+AY258+BA258+BC258</f>
        <v>0</v>
      </c>
      <c r="AE258" s="176">
        <v>848788</v>
      </c>
      <c r="AF258" s="178"/>
      <c r="AG258" s="179"/>
      <c r="AH258" s="178"/>
      <c r="AI258" s="179"/>
      <c r="AJ258" s="178"/>
      <c r="AK258" s="179"/>
      <c r="AL258" s="178"/>
      <c r="AM258" s="179"/>
      <c r="AN258" s="178"/>
      <c r="AO258" s="179"/>
      <c r="AP258" s="178"/>
      <c r="AQ258" s="84"/>
      <c r="AR258" s="178"/>
      <c r="AS258" s="84"/>
      <c r="AT258" s="178"/>
      <c r="AU258" s="84"/>
      <c r="AV258" s="178"/>
      <c r="AW258" s="84"/>
      <c r="AX258" s="178"/>
      <c r="AY258" s="84"/>
      <c r="AZ258" s="178"/>
      <c r="BA258" s="84"/>
      <c r="BB258" s="178"/>
      <c r="BC258" s="84"/>
      <c r="BD258" s="204">
        <f t="shared" si="77"/>
        <v>0</v>
      </c>
      <c r="BE258" s="175">
        <f t="shared" si="78"/>
        <v>0</v>
      </c>
      <c r="BH258" s="181">
        <f>+BK258-AC258</f>
        <v>-848788</v>
      </c>
      <c r="BI258" s="181">
        <f>+BL258-AD258</f>
        <v>0</v>
      </c>
      <c r="BJ258" s="208"/>
      <c r="BK258" s="181"/>
      <c r="BL258" s="181"/>
    </row>
    <row r="259" spans="1:64" ht="54.75" customHeight="1" x14ac:dyDescent="0.25">
      <c r="A259" s="590"/>
      <c r="B259" s="568"/>
      <c r="C259" s="648"/>
      <c r="D259" s="316" t="s">
        <v>888</v>
      </c>
      <c r="E259" s="59" t="s">
        <v>33</v>
      </c>
      <c r="F259" s="310">
        <f>SUM(J259:U259)</f>
        <v>1025</v>
      </c>
      <c r="G259" s="379">
        <v>1025</v>
      </c>
      <c r="H259" s="279">
        <v>1025</v>
      </c>
      <c r="I259" s="279">
        <v>1025</v>
      </c>
      <c r="J259" s="278">
        <v>85</v>
      </c>
      <c r="K259" s="278">
        <v>85</v>
      </c>
      <c r="L259" s="278">
        <v>85</v>
      </c>
      <c r="M259" s="278">
        <v>86</v>
      </c>
      <c r="N259" s="278">
        <v>86</v>
      </c>
      <c r="O259" s="278">
        <v>86</v>
      </c>
      <c r="P259" s="278">
        <v>86</v>
      </c>
      <c r="Q259" s="278">
        <v>86</v>
      </c>
      <c r="R259" s="278">
        <v>85</v>
      </c>
      <c r="S259" s="278">
        <v>85</v>
      </c>
      <c r="T259" s="278">
        <v>85</v>
      </c>
      <c r="U259" s="278">
        <v>85</v>
      </c>
      <c r="V259" s="54"/>
      <c r="W259" s="54"/>
      <c r="X259" s="305"/>
      <c r="AC259" s="176"/>
      <c r="AD259" s="177"/>
      <c r="AE259" s="176"/>
      <c r="AF259" s="178"/>
      <c r="AG259" s="179"/>
      <c r="AH259" s="178"/>
      <c r="AI259" s="179"/>
      <c r="AJ259" s="178"/>
      <c r="AK259" s="179"/>
      <c r="AL259" s="178"/>
      <c r="AM259" s="179"/>
      <c r="AN259" s="178"/>
      <c r="AO259" s="84"/>
      <c r="AP259" s="178"/>
      <c r="AQ259" s="84"/>
      <c r="AR259" s="178"/>
      <c r="AS259" s="84"/>
      <c r="AT259" s="178"/>
      <c r="AU259" s="84"/>
      <c r="AV259" s="178"/>
      <c r="AW259" s="84"/>
      <c r="AX259" s="178"/>
      <c r="AY259" s="84"/>
      <c r="AZ259" s="178"/>
      <c r="BA259" s="84"/>
      <c r="BB259" s="178"/>
      <c r="BC259" s="84"/>
      <c r="BD259" s="204">
        <f t="shared" si="77"/>
        <v>0</v>
      </c>
      <c r="BE259" s="175" t="e">
        <f t="shared" si="78"/>
        <v>#DIV/0!</v>
      </c>
      <c r="BH259" s="205"/>
      <c r="BI259" s="205"/>
    </row>
    <row r="260" spans="1:64" ht="51" customHeight="1" x14ac:dyDescent="0.25">
      <c r="A260" s="590"/>
      <c r="B260" s="568"/>
      <c r="C260" s="648"/>
      <c r="D260" s="316" t="s">
        <v>889</v>
      </c>
      <c r="E260" s="59" t="s">
        <v>33</v>
      </c>
      <c r="F260" s="310">
        <f t="shared" ref="F260:F261" si="86">SUM(J260:U260)</f>
        <v>1426</v>
      </c>
      <c r="G260" s="379">
        <v>1426</v>
      </c>
      <c r="H260" s="279">
        <v>1426</v>
      </c>
      <c r="I260" s="279">
        <v>1426</v>
      </c>
      <c r="J260" s="278">
        <v>118</v>
      </c>
      <c r="K260" s="278">
        <v>118</v>
      </c>
      <c r="L260" s="278">
        <v>119</v>
      </c>
      <c r="M260" s="278">
        <v>119</v>
      </c>
      <c r="N260" s="278">
        <v>119</v>
      </c>
      <c r="O260" s="278">
        <v>119</v>
      </c>
      <c r="P260" s="278">
        <v>119</v>
      </c>
      <c r="Q260" s="278">
        <v>119</v>
      </c>
      <c r="R260" s="278">
        <v>119</v>
      </c>
      <c r="S260" s="278">
        <v>119</v>
      </c>
      <c r="T260" s="278">
        <v>119</v>
      </c>
      <c r="U260" s="278">
        <v>119</v>
      </c>
      <c r="V260" s="54"/>
      <c r="W260" s="54"/>
      <c r="X260" s="305"/>
      <c r="AC260" s="176"/>
      <c r="AD260" s="177"/>
      <c r="AE260" s="176"/>
      <c r="AF260" s="178"/>
      <c r="AG260" s="179"/>
      <c r="AH260" s="178"/>
      <c r="AI260" s="179"/>
      <c r="AJ260" s="178"/>
      <c r="AK260" s="179"/>
      <c r="AL260" s="178"/>
      <c r="AM260" s="179"/>
      <c r="AN260" s="178"/>
      <c r="AO260" s="84"/>
      <c r="AP260" s="178"/>
      <c r="AQ260" s="84"/>
      <c r="AR260" s="178"/>
      <c r="AS260" s="84"/>
      <c r="AT260" s="178"/>
      <c r="AU260" s="84"/>
      <c r="AV260" s="178"/>
      <c r="AW260" s="84"/>
      <c r="AX260" s="178"/>
      <c r="AY260" s="84"/>
      <c r="AZ260" s="178"/>
      <c r="BA260" s="84"/>
      <c r="BB260" s="178"/>
      <c r="BC260" s="84"/>
      <c r="BD260" s="204">
        <f t="shared" si="77"/>
        <v>0</v>
      </c>
      <c r="BE260" s="175" t="e">
        <f t="shared" si="78"/>
        <v>#DIV/0!</v>
      </c>
      <c r="BH260" s="205"/>
      <c r="BI260" s="205"/>
    </row>
    <row r="261" spans="1:64" ht="54.75" customHeight="1" x14ac:dyDescent="0.25">
      <c r="A261" s="590"/>
      <c r="B261" s="568"/>
      <c r="C261" s="648"/>
      <c r="D261" s="316" t="s">
        <v>890</v>
      </c>
      <c r="E261" s="59" t="s">
        <v>33</v>
      </c>
      <c r="F261" s="310">
        <f t="shared" si="86"/>
        <v>4000</v>
      </c>
      <c r="G261" s="379">
        <v>4000</v>
      </c>
      <c r="H261" s="279">
        <v>4000</v>
      </c>
      <c r="I261" s="279">
        <v>4000</v>
      </c>
      <c r="J261" s="278">
        <v>333</v>
      </c>
      <c r="K261" s="278">
        <v>333</v>
      </c>
      <c r="L261" s="278">
        <v>334</v>
      </c>
      <c r="M261" s="278">
        <v>334</v>
      </c>
      <c r="N261" s="278">
        <v>334</v>
      </c>
      <c r="O261" s="278">
        <v>334</v>
      </c>
      <c r="P261" s="278">
        <v>333</v>
      </c>
      <c r="Q261" s="278">
        <v>333</v>
      </c>
      <c r="R261" s="278">
        <v>333</v>
      </c>
      <c r="S261" s="278">
        <v>333</v>
      </c>
      <c r="T261" s="278">
        <v>333</v>
      </c>
      <c r="U261" s="278">
        <v>333</v>
      </c>
      <c r="V261" s="54"/>
      <c r="W261" s="54"/>
      <c r="AC261" s="176"/>
      <c r="AD261" s="177"/>
      <c r="AE261" s="176"/>
      <c r="AF261" s="178"/>
      <c r="AG261" s="179"/>
      <c r="AH261" s="178"/>
      <c r="AI261" s="179"/>
      <c r="AJ261" s="178"/>
      <c r="AK261" s="179"/>
      <c r="AL261" s="178"/>
      <c r="AM261" s="179"/>
      <c r="AN261" s="178"/>
      <c r="AO261" s="84"/>
      <c r="AP261" s="178"/>
      <c r="AQ261" s="84"/>
      <c r="AR261" s="178"/>
      <c r="AS261" s="84"/>
      <c r="AT261" s="178"/>
      <c r="AU261" s="84"/>
      <c r="AV261" s="178"/>
      <c r="AW261" s="84"/>
      <c r="AX261" s="178"/>
      <c r="AY261" s="84"/>
      <c r="AZ261" s="178"/>
      <c r="BA261" s="84"/>
      <c r="BB261" s="178"/>
      <c r="BC261" s="84"/>
      <c r="BD261" s="204">
        <f t="shared" si="77"/>
        <v>0</v>
      </c>
      <c r="BE261" s="175" t="e">
        <f t="shared" si="78"/>
        <v>#DIV/0!</v>
      </c>
      <c r="BF261" s="193"/>
      <c r="BH261" s="205"/>
      <c r="BI261" s="205"/>
    </row>
    <row r="262" spans="1:64" ht="48.75" customHeight="1" x14ac:dyDescent="0.25">
      <c r="A262" s="590"/>
      <c r="B262" s="562" t="s">
        <v>727</v>
      </c>
      <c r="C262" s="634" t="s">
        <v>718</v>
      </c>
      <c r="D262" s="306" t="s">
        <v>439</v>
      </c>
      <c r="E262" s="306"/>
      <c r="F262" s="310">
        <f>+F264+F266</f>
        <v>4737</v>
      </c>
      <c r="G262" s="310">
        <f t="shared" ref="G262:U262" si="87">+G264+G266</f>
        <v>1900</v>
      </c>
      <c r="H262" s="310">
        <f t="shared" si="87"/>
        <v>1900</v>
      </c>
      <c r="I262" s="310">
        <f t="shared" si="87"/>
        <v>1995</v>
      </c>
      <c r="J262" s="310">
        <f t="shared" si="87"/>
        <v>58</v>
      </c>
      <c r="K262" s="310">
        <f t="shared" si="87"/>
        <v>58</v>
      </c>
      <c r="L262" s="310">
        <f t="shared" si="87"/>
        <v>58</v>
      </c>
      <c r="M262" s="310">
        <f t="shared" si="87"/>
        <v>58</v>
      </c>
      <c r="N262" s="310">
        <f t="shared" si="87"/>
        <v>58</v>
      </c>
      <c r="O262" s="310">
        <f t="shared" si="87"/>
        <v>58</v>
      </c>
      <c r="P262" s="310">
        <f t="shared" si="87"/>
        <v>58</v>
      </c>
      <c r="Q262" s="310">
        <f t="shared" si="87"/>
        <v>58</v>
      </c>
      <c r="R262" s="310">
        <f t="shared" si="87"/>
        <v>59</v>
      </c>
      <c r="S262" s="310">
        <f t="shared" si="87"/>
        <v>59</v>
      </c>
      <c r="T262" s="310">
        <f t="shared" si="87"/>
        <v>59</v>
      </c>
      <c r="U262" s="310">
        <f t="shared" si="87"/>
        <v>59</v>
      </c>
      <c r="AC262" s="176">
        <f>+AE262+AF262+AH262+AJ262+AL262+AN262+AP262+AR262+AT262+AV262+AX262+AZ262+BB262</f>
        <v>157760</v>
      </c>
      <c r="AD262" s="177">
        <f>+AG262+AI262+AK262+AM262+AO262+AQ262+AS262+AU262+AW262+AY262+BA262+BC262</f>
        <v>0</v>
      </c>
      <c r="AE262" s="176">
        <v>157760</v>
      </c>
      <c r="AF262" s="178"/>
      <c r="AG262" s="179"/>
      <c r="AH262" s="178"/>
      <c r="AI262" s="179"/>
      <c r="AJ262" s="178"/>
      <c r="AK262" s="179"/>
      <c r="AL262" s="178"/>
      <c r="AM262" s="179"/>
      <c r="AN262" s="178"/>
      <c r="AO262" s="84"/>
      <c r="AP262" s="178"/>
      <c r="AQ262" s="84"/>
      <c r="AR262" s="178"/>
      <c r="AS262" s="84"/>
      <c r="AT262" s="178"/>
      <c r="AU262" s="84"/>
      <c r="AV262" s="178"/>
      <c r="AW262" s="84"/>
      <c r="AX262" s="178"/>
      <c r="AY262" s="84"/>
      <c r="AZ262" s="178"/>
      <c r="BA262" s="84"/>
      <c r="BB262" s="178"/>
      <c r="BC262" s="84"/>
      <c r="BD262" s="204">
        <f t="shared" si="77"/>
        <v>0</v>
      </c>
      <c r="BE262" s="175">
        <f t="shared" si="78"/>
        <v>0</v>
      </c>
      <c r="BH262" s="181">
        <f>+BK262-AC262</f>
        <v>-157760</v>
      </c>
      <c r="BI262" s="181">
        <f>+BL262-AD262</f>
        <v>0</v>
      </c>
      <c r="BJ262" s="208"/>
      <c r="BK262" s="181"/>
      <c r="BL262" s="181"/>
    </row>
    <row r="263" spans="1:64" ht="60" customHeight="1" x14ac:dyDescent="0.25">
      <c r="A263" s="590"/>
      <c r="B263" s="563"/>
      <c r="C263" s="658"/>
      <c r="D263" s="317" t="s">
        <v>128</v>
      </c>
      <c r="E263" s="59" t="s">
        <v>129</v>
      </c>
      <c r="F263" s="310">
        <f t="shared" ref="F263:F264" si="88">SUM(J263:U263)</f>
        <v>7847</v>
      </c>
      <c r="G263" s="379">
        <v>5000</v>
      </c>
      <c r="H263" s="279">
        <v>5000</v>
      </c>
      <c r="I263" s="279">
        <v>5250</v>
      </c>
      <c r="J263" s="278">
        <v>653</v>
      </c>
      <c r="K263" s="278">
        <v>654</v>
      </c>
      <c r="L263" s="278">
        <v>654</v>
      </c>
      <c r="M263" s="278">
        <v>654</v>
      </c>
      <c r="N263" s="278">
        <v>654</v>
      </c>
      <c r="O263" s="278">
        <v>654</v>
      </c>
      <c r="P263" s="278">
        <v>654</v>
      </c>
      <c r="Q263" s="278">
        <v>654</v>
      </c>
      <c r="R263" s="278">
        <v>654</v>
      </c>
      <c r="S263" s="278">
        <v>654</v>
      </c>
      <c r="T263" s="278">
        <v>654</v>
      </c>
      <c r="U263" s="278">
        <v>654</v>
      </c>
      <c r="V263" s="54"/>
      <c r="W263" s="54"/>
      <c r="Y263" s="305"/>
      <c r="AC263" s="176"/>
      <c r="AD263" s="177"/>
      <c r="AE263" s="176"/>
      <c r="AF263" s="178"/>
      <c r="AG263" s="179"/>
      <c r="AH263" s="178"/>
      <c r="AI263" s="179"/>
      <c r="AJ263" s="178"/>
      <c r="AK263" s="179"/>
      <c r="AL263" s="178"/>
      <c r="AM263" s="179"/>
      <c r="AN263" s="178"/>
      <c r="AO263" s="84"/>
      <c r="AP263" s="178"/>
      <c r="AQ263" s="84"/>
      <c r="AR263" s="178"/>
      <c r="AS263" s="84"/>
      <c r="AT263" s="178"/>
      <c r="AU263" s="84"/>
      <c r="AV263" s="178"/>
      <c r="AW263" s="84"/>
      <c r="AX263" s="178"/>
      <c r="AY263" s="84"/>
      <c r="AZ263" s="178"/>
      <c r="BA263" s="84"/>
      <c r="BB263" s="178"/>
      <c r="BC263" s="84"/>
      <c r="BD263" s="204">
        <f t="shared" si="77"/>
        <v>0</v>
      </c>
      <c r="BE263" s="175" t="e">
        <f t="shared" si="78"/>
        <v>#DIV/0!</v>
      </c>
      <c r="BH263" s="205"/>
      <c r="BI263" s="205"/>
    </row>
    <row r="264" spans="1:64" ht="40.5" customHeight="1" x14ac:dyDescent="0.25">
      <c r="A264" s="590"/>
      <c r="B264" s="563"/>
      <c r="C264" s="658"/>
      <c r="D264" s="317" t="s">
        <v>892</v>
      </c>
      <c r="E264" s="59" t="s">
        <v>60</v>
      </c>
      <c r="F264" s="310">
        <f t="shared" si="88"/>
        <v>700</v>
      </c>
      <c r="G264" s="379">
        <v>1900</v>
      </c>
      <c r="H264" s="279">
        <v>1900</v>
      </c>
      <c r="I264" s="279">
        <v>1995</v>
      </c>
      <c r="J264" s="278">
        <v>58</v>
      </c>
      <c r="K264" s="278">
        <v>58</v>
      </c>
      <c r="L264" s="278">
        <v>58</v>
      </c>
      <c r="M264" s="278">
        <v>58</v>
      </c>
      <c r="N264" s="278">
        <v>58</v>
      </c>
      <c r="O264" s="278">
        <v>58</v>
      </c>
      <c r="P264" s="278">
        <v>58</v>
      </c>
      <c r="Q264" s="278">
        <v>58</v>
      </c>
      <c r="R264" s="278">
        <v>59</v>
      </c>
      <c r="S264" s="278">
        <v>59</v>
      </c>
      <c r="T264" s="278">
        <v>59</v>
      </c>
      <c r="U264" s="278">
        <v>59</v>
      </c>
      <c r="V264" s="54"/>
      <c r="W264" s="54"/>
      <c r="Y264" s="305"/>
      <c r="AC264" s="176"/>
      <c r="AD264" s="177"/>
      <c r="AE264" s="176"/>
      <c r="AF264" s="178"/>
      <c r="AG264" s="179"/>
      <c r="AH264" s="178"/>
      <c r="AI264" s="179"/>
      <c r="AJ264" s="178"/>
      <c r="AK264" s="179"/>
      <c r="AL264" s="178"/>
      <c r="AM264" s="179"/>
      <c r="AN264" s="178"/>
      <c r="AO264" s="84"/>
      <c r="AP264" s="178"/>
      <c r="AQ264" s="84"/>
      <c r="AR264" s="178"/>
      <c r="AS264" s="84"/>
      <c r="AT264" s="178"/>
      <c r="AU264" s="84"/>
      <c r="AV264" s="178"/>
      <c r="AW264" s="84"/>
      <c r="AX264" s="178"/>
      <c r="AY264" s="84"/>
      <c r="AZ264" s="178"/>
      <c r="BA264" s="84"/>
      <c r="BB264" s="178"/>
      <c r="BC264" s="84"/>
      <c r="BD264" s="204">
        <f t="shared" si="77"/>
        <v>0</v>
      </c>
      <c r="BE264" s="175" t="e">
        <f t="shared" si="78"/>
        <v>#DIV/0!</v>
      </c>
      <c r="BH264" s="205"/>
      <c r="BI264" s="205"/>
    </row>
    <row r="265" spans="1:64" ht="52.5" customHeight="1" x14ac:dyDescent="0.25">
      <c r="A265" s="590"/>
      <c r="B265" s="563"/>
      <c r="C265" s="658"/>
      <c r="D265" s="317" t="s">
        <v>891</v>
      </c>
      <c r="E265" s="59" t="s">
        <v>111</v>
      </c>
      <c r="F265" s="310">
        <f t="shared" ref="F265" si="89">SUM(J265:U265)</f>
        <v>1725</v>
      </c>
      <c r="G265" s="302">
        <v>700</v>
      </c>
      <c r="H265" s="278">
        <v>700</v>
      </c>
      <c r="I265" s="278">
        <v>735</v>
      </c>
      <c r="J265" s="278">
        <v>143</v>
      </c>
      <c r="K265" s="278">
        <v>143</v>
      </c>
      <c r="L265" s="278">
        <v>143</v>
      </c>
      <c r="M265" s="278">
        <v>144</v>
      </c>
      <c r="N265" s="278">
        <v>144</v>
      </c>
      <c r="O265" s="278">
        <v>144</v>
      </c>
      <c r="P265" s="278">
        <v>144</v>
      </c>
      <c r="Q265" s="278">
        <v>144</v>
      </c>
      <c r="R265" s="278">
        <v>144</v>
      </c>
      <c r="S265" s="278">
        <v>144</v>
      </c>
      <c r="T265" s="278">
        <v>144</v>
      </c>
      <c r="U265" s="278">
        <v>144</v>
      </c>
      <c r="V265" s="54"/>
      <c r="W265" s="54"/>
      <c r="X265" s="305"/>
      <c r="AC265" s="176"/>
      <c r="AD265" s="177"/>
      <c r="AE265" s="176"/>
      <c r="AF265" s="178"/>
      <c r="AG265" s="179"/>
      <c r="AH265" s="178"/>
      <c r="AI265" s="179"/>
      <c r="AJ265" s="178"/>
      <c r="AK265" s="179"/>
      <c r="AL265" s="178"/>
      <c r="AM265" s="179"/>
      <c r="AN265" s="178"/>
      <c r="AO265" s="84"/>
      <c r="AP265" s="178"/>
      <c r="AQ265" s="84"/>
      <c r="AR265" s="178"/>
      <c r="AS265" s="84"/>
      <c r="AT265" s="178"/>
      <c r="AU265" s="84"/>
      <c r="AV265" s="178"/>
      <c r="AW265" s="84"/>
      <c r="AX265" s="178"/>
      <c r="AY265" s="84"/>
      <c r="AZ265" s="178"/>
      <c r="BA265" s="84"/>
      <c r="BB265" s="178"/>
      <c r="BC265" s="84"/>
      <c r="BD265" s="204"/>
      <c r="BE265" s="175"/>
      <c r="BH265" s="205"/>
      <c r="BI265" s="205"/>
    </row>
    <row r="266" spans="1:64" ht="52.5" customHeight="1" x14ac:dyDescent="0.25">
      <c r="A266" s="590"/>
      <c r="B266" s="564"/>
      <c r="C266" s="635"/>
      <c r="D266" s="317" t="s">
        <v>893</v>
      </c>
      <c r="E266" s="59" t="s">
        <v>60</v>
      </c>
      <c r="F266" s="310">
        <v>4037</v>
      </c>
      <c r="G266" s="302"/>
      <c r="H266" s="278"/>
      <c r="I266" s="278"/>
      <c r="J266" s="278"/>
      <c r="K266" s="278"/>
      <c r="L266" s="278"/>
      <c r="M266" s="278"/>
      <c r="N266" s="278"/>
      <c r="O266" s="278"/>
      <c r="P266" s="278"/>
      <c r="Q266" s="278"/>
      <c r="R266" s="278"/>
      <c r="S266" s="278"/>
      <c r="T266" s="278"/>
      <c r="U266" s="278"/>
      <c r="V266" s="54"/>
      <c r="W266" s="54"/>
      <c r="X266" s="305"/>
      <c r="AC266" s="176"/>
      <c r="AD266" s="177"/>
      <c r="AE266" s="176"/>
      <c r="AF266" s="178"/>
      <c r="AG266" s="179"/>
      <c r="AH266" s="178"/>
      <c r="AI266" s="179"/>
      <c r="AJ266" s="178"/>
      <c r="AK266" s="179"/>
      <c r="AL266" s="178"/>
      <c r="AM266" s="179"/>
      <c r="AN266" s="178"/>
      <c r="AO266" s="84"/>
      <c r="AP266" s="178"/>
      <c r="AQ266" s="84"/>
      <c r="AR266" s="178"/>
      <c r="AS266" s="84"/>
      <c r="AT266" s="178"/>
      <c r="AU266" s="84"/>
      <c r="AV266" s="178"/>
      <c r="AW266" s="84"/>
      <c r="AX266" s="178"/>
      <c r="AY266" s="84"/>
      <c r="AZ266" s="178"/>
      <c r="BA266" s="84"/>
      <c r="BB266" s="178"/>
      <c r="BC266" s="84"/>
      <c r="BD266" s="204"/>
      <c r="BE266" s="175"/>
      <c r="BH266" s="205"/>
      <c r="BI266" s="205"/>
    </row>
    <row r="267" spans="1:64" ht="44.25" customHeight="1" x14ac:dyDescent="0.25">
      <c r="A267" s="590"/>
      <c r="B267" s="568" t="s">
        <v>728</v>
      </c>
      <c r="C267" s="648" t="s">
        <v>719</v>
      </c>
      <c r="D267" s="306" t="s">
        <v>439</v>
      </c>
      <c r="E267" s="306"/>
      <c r="F267" s="310">
        <f>+F268+F271</f>
        <v>3245</v>
      </c>
      <c r="G267" s="310">
        <f t="shared" ref="G267:U267" si="90">+G268+G271</f>
        <v>717</v>
      </c>
      <c r="H267" s="310">
        <f t="shared" si="90"/>
        <v>742</v>
      </c>
      <c r="I267" s="310">
        <f t="shared" si="90"/>
        <v>779</v>
      </c>
      <c r="J267" s="310">
        <f t="shared" si="90"/>
        <v>267</v>
      </c>
      <c r="K267" s="310">
        <f t="shared" si="90"/>
        <v>270</v>
      </c>
      <c r="L267" s="310">
        <f t="shared" si="90"/>
        <v>270</v>
      </c>
      <c r="M267" s="310">
        <f t="shared" si="90"/>
        <v>270</v>
      </c>
      <c r="N267" s="310">
        <f t="shared" si="90"/>
        <v>271</v>
      </c>
      <c r="O267" s="310">
        <f t="shared" si="90"/>
        <v>271</v>
      </c>
      <c r="P267" s="310">
        <f t="shared" si="90"/>
        <v>271</v>
      </c>
      <c r="Q267" s="310">
        <f t="shared" si="90"/>
        <v>271</v>
      </c>
      <c r="R267" s="310">
        <f t="shared" si="90"/>
        <v>271</v>
      </c>
      <c r="S267" s="310">
        <f t="shared" si="90"/>
        <v>271</v>
      </c>
      <c r="T267" s="310">
        <f t="shared" si="90"/>
        <v>271</v>
      </c>
      <c r="U267" s="310">
        <f t="shared" si="90"/>
        <v>271</v>
      </c>
      <c r="AC267" s="176">
        <f>+AE267+AF267+AH267+AJ267+AL267+AN267+AP267+AR267+AT267+AV267+AX267+AZ267+BB267</f>
        <v>7000</v>
      </c>
      <c r="AD267" s="177">
        <f>+AG267+AI267+AK267+AM267+AO267+AQ267+AS267+AU267+AW267+AY267+BA267+BC267</f>
        <v>0</v>
      </c>
      <c r="AE267" s="176">
        <v>7000</v>
      </c>
      <c r="AF267" s="178"/>
      <c r="AG267" s="179"/>
      <c r="AH267" s="178"/>
      <c r="AI267" s="179"/>
      <c r="AJ267" s="178"/>
      <c r="AK267" s="179"/>
      <c r="AL267" s="178"/>
      <c r="AM267" s="179"/>
      <c r="AN267" s="178"/>
      <c r="AO267" s="84"/>
      <c r="AP267" s="178"/>
      <c r="AQ267" s="84"/>
      <c r="AR267" s="178"/>
      <c r="AS267" s="84"/>
      <c r="AT267" s="178"/>
      <c r="AU267" s="84"/>
      <c r="AV267" s="178"/>
      <c r="AW267" s="84"/>
      <c r="AX267" s="178"/>
      <c r="AY267" s="84"/>
      <c r="AZ267" s="178"/>
      <c r="BA267" s="84"/>
      <c r="BB267" s="178"/>
      <c r="BC267" s="84"/>
      <c r="BD267" s="204">
        <f t="shared" si="77"/>
        <v>0</v>
      </c>
      <c r="BE267" s="175">
        <f t="shared" si="78"/>
        <v>0</v>
      </c>
      <c r="BH267" s="181">
        <f>+BK267-AC267</f>
        <v>-7000</v>
      </c>
      <c r="BI267" s="181">
        <f>+BL267-AD267</f>
        <v>0</v>
      </c>
      <c r="BJ267" s="208"/>
      <c r="BK267" s="181"/>
      <c r="BL267" s="181"/>
    </row>
    <row r="268" spans="1:64" ht="43.5" customHeight="1" x14ac:dyDescent="0.25">
      <c r="A268" s="590"/>
      <c r="B268" s="568"/>
      <c r="C268" s="648"/>
      <c r="D268" s="381" t="s">
        <v>549</v>
      </c>
      <c r="E268" s="59" t="s">
        <v>455</v>
      </c>
      <c r="F268" s="310">
        <f t="shared" ref="F268:F271" si="91">SUM(J268:U268)</f>
        <v>500</v>
      </c>
      <c r="G268" s="302">
        <v>500</v>
      </c>
      <c r="H268" s="278">
        <v>525</v>
      </c>
      <c r="I268" s="278">
        <v>551</v>
      </c>
      <c r="J268" s="278">
        <v>41</v>
      </c>
      <c r="K268" s="278">
        <v>41</v>
      </c>
      <c r="L268" s="278">
        <v>41</v>
      </c>
      <c r="M268" s="278">
        <v>41</v>
      </c>
      <c r="N268" s="278">
        <v>42</v>
      </c>
      <c r="O268" s="278">
        <v>42</v>
      </c>
      <c r="P268" s="278">
        <v>42</v>
      </c>
      <c r="Q268" s="278">
        <v>42</v>
      </c>
      <c r="R268" s="278">
        <v>42</v>
      </c>
      <c r="S268" s="278">
        <v>42</v>
      </c>
      <c r="T268" s="278">
        <v>42</v>
      </c>
      <c r="U268" s="278">
        <v>42</v>
      </c>
      <c r="AC268" s="176"/>
      <c r="AD268" s="177"/>
      <c r="AE268" s="176"/>
      <c r="AF268" s="178"/>
      <c r="AG268" s="179"/>
      <c r="AH268" s="178"/>
      <c r="AI268" s="179"/>
      <c r="AJ268" s="178"/>
      <c r="AK268" s="179"/>
      <c r="AL268" s="178"/>
      <c r="AM268" s="179"/>
      <c r="AN268" s="178"/>
      <c r="AO268" s="84"/>
      <c r="AP268" s="178"/>
      <c r="AQ268" s="84"/>
      <c r="AR268" s="178"/>
      <c r="AS268" s="84"/>
      <c r="AT268" s="178"/>
      <c r="AU268" s="84"/>
      <c r="AV268" s="178"/>
      <c r="AW268" s="84"/>
      <c r="AX268" s="178"/>
      <c r="AY268" s="84"/>
      <c r="AZ268" s="178"/>
      <c r="BA268" s="84"/>
      <c r="BB268" s="178"/>
      <c r="BC268" s="84"/>
      <c r="BD268" s="204">
        <f t="shared" si="77"/>
        <v>0</v>
      </c>
      <c r="BE268" s="175" t="e">
        <f t="shared" si="78"/>
        <v>#DIV/0!</v>
      </c>
      <c r="BH268" s="205"/>
      <c r="BI268" s="205"/>
    </row>
    <row r="269" spans="1:64" ht="43.5" customHeight="1" x14ac:dyDescent="0.25">
      <c r="A269" s="590"/>
      <c r="B269" s="568"/>
      <c r="C269" s="648"/>
      <c r="D269" s="316" t="s">
        <v>131</v>
      </c>
      <c r="E269" s="59" t="s">
        <v>60</v>
      </c>
      <c r="F269" s="310">
        <f t="shared" si="91"/>
        <v>750</v>
      </c>
      <c r="G269" s="302">
        <v>500</v>
      </c>
      <c r="H269" s="278">
        <v>500</v>
      </c>
      <c r="I269" s="278">
        <v>525</v>
      </c>
      <c r="J269" s="278">
        <v>62</v>
      </c>
      <c r="K269" s="278">
        <v>62</v>
      </c>
      <c r="L269" s="278">
        <v>62</v>
      </c>
      <c r="M269" s="278">
        <v>62</v>
      </c>
      <c r="N269" s="278">
        <v>63</v>
      </c>
      <c r="O269" s="278">
        <v>63</v>
      </c>
      <c r="P269" s="278">
        <v>63</v>
      </c>
      <c r="Q269" s="278">
        <v>63</v>
      </c>
      <c r="R269" s="278">
        <v>63</v>
      </c>
      <c r="S269" s="278">
        <v>63</v>
      </c>
      <c r="T269" s="278">
        <v>62</v>
      </c>
      <c r="U269" s="278">
        <v>62</v>
      </c>
      <c r="V269" s="54"/>
      <c r="W269" s="54"/>
      <c r="X269" s="305"/>
      <c r="AC269" s="176"/>
      <c r="AD269" s="177"/>
      <c r="AE269" s="176"/>
      <c r="AF269" s="178"/>
      <c r="AG269" s="179"/>
      <c r="AH269" s="178"/>
      <c r="AI269" s="179"/>
      <c r="AJ269" s="178"/>
      <c r="AK269" s="179"/>
      <c r="AL269" s="178"/>
      <c r="AM269" s="179"/>
      <c r="AN269" s="178"/>
      <c r="AO269" s="84"/>
      <c r="AP269" s="178"/>
      <c r="AQ269" s="84"/>
      <c r="AR269" s="178"/>
      <c r="AS269" s="84"/>
      <c r="AT269" s="178"/>
      <c r="AU269" s="84"/>
      <c r="AV269" s="178"/>
      <c r="AW269" s="84"/>
      <c r="AX269" s="178"/>
      <c r="AY269" s="84"/>
      <c r="AZ269" s="178"/>
      <c r="BA269" s="84"/>
      <c r="BB269" s="178"/>
      <c r="BC269" s="84"/>
      <c r="BD269" s="204">
        <f t="shared" si="77"/>
        <v>0</v>
      </c>
      <c r="BE269" s="175" t="e">
        <f t="shared" si="78"/>
        <v>#DIV/0!</v>
      </c>
      <c r="BH269" s="205"/>
      <c r="BI269" s="205"/>
    </row>
    <row r="270" spans="1:64" ht="38.25" customHeight="1" x14ac:dyDescent="0.25">
      <c r="A270" s="590"/>
      <c r="B270" s="568"/>
      <c r="C270" s="648"/>
      <c r="D270" s="316" t="s">
        <v>894</v>
      </c>
      <c r="E270" s="59" t="s">
        <v>60</v>
      </c>
      <c r="F270" s="310">
        <f t="shared" si="91"/>
        <v>6310</v>
      </c>
      <c r="G270" s="379">
        <v>8000</v>
      </c>
      <c r="H270" s="279">
        <v>8000</v>
      </c>
      <c r="I270" s="279">
        <v>8400</v>
      </c>
      <c r="J270" s="278">
        <v>525</v>
      </c>
      <c r="K270" s="278">
        <v>525</v>
      </c>
      <c r="L270" s="278">
        <v>526</v>
      </c>
      <c r="M270" s="278">
        <v>526</v>
      </c>
      <c r="N270" s="278">
        <v>526</v>
      </c>
      <c r="O270" s="278">
        <v>526</v>
      </c>
      <c r="P270" s="278">
        <v>526</v>
      </c>
      <c r="Q270" s="278">
        <v>526</v>
      </c>
      <c r="R270" s="278">
        <v>526</v>
      </c>
      <c r="S270" s="278">
        <v>526</v>
      </c>
      <c r="T270" s="278">
        <v>526</v>
      </c>
      <c r="U270" s="278">
        <v>526</v>
      </c>
      <c r="V270" s="54"/>
      <c r="W270" s="54"/>
      <c r="X270" s="305"/>
      <c r="AC270" s="176"/>
      <c r="AD270" s="177"/>
      <c r="AE270" s="176"/>
      <c r="AF270" s="178"/>
      <c r="AG270" s="179"/>
      <c r="AH270" s="178"/>
      <c r="AI270" s="179"/>
      <c r="AJ270" s="178"/>
      <c r="AK270" s="179"/>
      <c r="AL270" s="178"/>
      <c r="AM270" s="179"/>
      <c r="AN270" s="178"/>
      <c r="AO270" s="84"/>
      <c r="AP270" s="178"/>
      <c r="AQ270" s="84"/>
      <c r="AR270" s="178"/>
      <c r="AS270" s="84"/>
      <c r="AT270" s="178"/>
      <c r="AU270" s="84"/>
      <c r="AV270" s="178"/>
      <c r="AW270" s="84"/>
      <c r="AX270" s="178"/>
      <c r="AY270" s="84"/>
      <c r="AZ270" s="178"/>
      <c r="BA270" s="84"/>
      <c r="BB270" s="178"/>
      <c r="BC270" s="84"/>
      <c r="BD270" s="204">
        <f t="shared" si="77"/>
        <v>0</v>
      </c>
      <c r="BE270" s="175" t="e">
        <f t="shared" si="78"/>
        <v>#DIV/0!</v>
      </c>
      <c r="BH270" s="205"/>
      <c r="BI270" s="205"/>
    </row>
    <row r="271" spans="1:64" ht="42" customHeight="1" x14ac:dyDescent="0.25">
      <c r="A271" s="590"/>
      <c r="B271" s="568"/>
      <c r="C271" s="648"/>
      <c r="D271" s="316" t="s">
        <v>897</v>
      </c>
      <c r="E271" s="59" t="s">
        <v>60</v>
      </c>
      <c r="F271" s="95">
        <f t="shared" si="91"/>
        <v>2745</v>
      </c>
      <c r="G271" s="302">
        <v>217</v>
      </c>
      <c r="H271" s="278">
        <v>217</v>
      </c>
      <c r="I271" s="278">
        <v>228</v>
      </c>
      <c r="J271" s="278">
        <v>226</v>
      </c>
      <c r="K271" s="278">
        <v>229</v>
      </c>
      <c r="L271" s="278">
        <v>229</v>
      </c>
      <c r="M271" s="278">
        <v>229</v>
      </c>
      <c r="N271" s="278">
        <v>229</v>
      </c>
      <c r="O271" s="278">
        <v>229</v>
      </c>
      <c r="P271" s="278">
        <v>229</v>
      </c>
      <c r="Q271" s="278">
        <v>229</v>
      </c>
      <c r="R271" s="278">
        <v>229</v>
      </c>
      <c r="S271" s="278">
        <v>229</v>
      </c>
      <c r="T271" s="278">
        <v>229</v>
      </c>
      <c r="U271" s="278">
        <v>229</v>
      </c>
      <c r="V271" s="54"/>
      <c r="W271" s="54"/>
      <c r="X271" s="305"/>
      <c r="AC271" s="176"/>
      <c r="AD271" s="177"/>
      <c r="AE271" s="176"/>
      <c r="AF271" s="178"/>
      <c r="AG271" s="179"/>
      <c r="AH271" s="178"/>
      <c r="AI271" s="179"/>
      <c r="AJ271" s="178"/>
      <c r="AK271" s="179"/>
      <c r="AL271" s="178"/>
      <c r="AM271" s="179"/>
      <c r="AN271" s="178"/>
      <c r="AO271" s="84"/>
      <c r="AP271" s="178"/>
      <c r="AQ271" s="84"/>
      <c r="AR271" s="178"/>
      <c r="AS271" s="84"/>
      <c r="AT271" s="178"/>
      <c r="AU271" s="84"/>
      <c r="AV271" s="178"/>
      <c r="AW271" s="84"/>
      <c r="AX271" s="178"/>
      <c r="AY271" s="84"/>
      <c r="AZ271" s="178"/>
      <c r="BA271" s="84"/>
      <c r="BB271" s="178"/>
      <c r="BC271" s="84"/>
      <c r="BD271" s="204">
        <f t="shared" si="77"/>
        <v>0</v>
      </c>
      <c r="BE271" s="175" t="e">
        <f t="shared" si="78"/>
        <v>#DIV/0!</v>
      </c>
      <c r="BH271" s="205"/>
      <c r="BI271" s="205"/>
    </row>
    <row r="272" spans="1:64" ht="42" customHeight="1" x14ac:dyDescent="0.25">
      <c r="A272" s="590"/>
      <c r="B272" s="568" t="s">
        <v>729</v>
      </c>
      <c r="C272" s="850" t="s">
        <v>586</v>
      </c>
      <c r="D272" s="306" t="s">
        <v>439</v>
      </c>
      <c r="E272" s="306"/>
      <c r="F272" s="310">
        <f t="shared" ref="F272:U272" si="92">+F274</f>
        <v>25080</v>
      </c>
      <c r="G272" s="310">
        <f t="shared" si="92"/>
        <v>25080</v>
      </c>
      <c r="H272" s="310">
        <f t="shared" si="92"/>
        <v>2456</v>
      </c>
      <c r="I272" s="310">
        <f t="shared" si="92"/>
        <v>2584</v>
      </c>
      <c r="J272" s="310">
        <f t="shared" si="92"/>
        <v>2090</v>
      </c>
      <c r="K272" s="310">
        <f t="shared" si="92"/>
        <v>2090</v>
      </c>
      <c r="L272" s="310">
        <f t="shared" si="92"/>
        <v>2090</v>
      </c>
      <c r="M272" s="310">
        <f t="shared" si="92"/>
        <v>2090</v>
      </c>
      <c r="N272" s="310">
        <f t="shared" si="92"/>
        <v>2090</v>
      </c>
      <c r="O272" s="310">
        <f t="shared" si="92"/>
        <v>2090</v>
      </c>
      <c r="P272" s="310">
        <f t="shared" si="92"/>
        <v>2090</v>
      </c>
      <c r="Q272" s="310">
        <f t="shared" si="92"/>
        <v>2090</v>
      </c>
      <c r="R272" s="310">
        <f t="shared" si="92"/>
        <v>2090</v>
      </c>
      <c r="S272" s="310">
        <f t="shared" si="92"/>
        <v>2090</v>
      </c>
      <c r="T272" s="310">
        <f t="shared" si="92"/>
        <v>2090</v>
      </c>
      <c r="U272" s="310">
        <f t="shared" si="92"/>
        <v>2090</v>
      </c>
      <c r="AC272" s="176">
        <f>+AE272+AF272+AH272+AJ272+AL272+AN272+AP272+AR272+AT272+AV272+AX272+AZ272+BB272</f>
        <v>1587224</v>
      </c>
      <c r="AD272" s="177">
        <f>+AG272+AI272+AK272+AM272+AO272+AQ272+AS272+AU272+AW272+AY272+BA272+BC272</f>
        <v>0</v>
      </c>
      <c r="AE272" s="176">
        <v>1587224</v>
      </c>
      <c r="AF272" s="178"/>
      <c r="AG272" s="179"/>
      <c r="AH272" s="178"/>
      <c r="AI272" s="179"/>
      <c r="AJ272" s="178"/>
      <c r="AK272" s="179"/>
      <c r="AL272" s="178"/>
      <c r="AM272" s="179"/>
      <c r="AN272" s="178"/>
      <c r="AO272" s="84"/>
      <c r="AP272" s="178"/>
      <c r="AQ272" s="84"/>
      <c r="AR272" s="178"/>
      <c r="AS272" s="84"/>
      <c r="AT272" s="178"/>
      <c r="AU272" s="84"/>
      <c r="AV272" s="178"/>
      <c r="AW272" s="84"/>
      <c r="AX272" s="178"/>
      <c r="AY272" s="84"/>
      <c r="AZ272" s="178"/>
      <c r="BA272" s="84"/>
      <c r="BB272" s="178"/>
      <c r="BC272" s="84"/>
      <c r="BD272" s="204">
        <f t="shared" si="77"/>
        <v>0</v>
      </c>
      <c r="BE272" s="175">
        <f t="shared" si="78"/>
        <v>0</v>
      </c>
      <c r="BH272" s="181">
        <f>+BK272-AC272</f>
        <v>-1587224</v>
      </c>
      <c r="BI272" s="181">
        <f>+BL272-AD272</f>
        <v>0</v>
      </c>
      <c r="BJ272" s="208"/>
      <c r="BK272" s="181"/>
      <c r="BL272" s="181"/>
    </row>
    <row r="273" spans="1:64" ht="42" customHeight="1" x14ac:dyDescent="0.25">
      <c r="A273" s="590"/>
      <c r="B273" s="568"/>
      <c r="C273" s="850"/>
      <c r="D273" s="53" t="s">
        <v>527</v>
      </c>
      <c r="E273" s="59" t="s">
        <v>458</v>
      </c>
      <c r="F273" s="310">
        <f>SUM(J273:U273)</f>
        <v>13992</v>
      </c>
      <c r="G273" s="279">
        <v>13992</v>
      </c>
      <c r="H273" s="279">
        <v>14201</v>
      </c>
      <c r="I273" s="279">
        <v>14414</v>
      </c>
      <c r="J273" s="279">
        <v>1166</v>
      </c>
      <c r="K273" s="279">
        <v>1166</v>
      </c>
      <c r="L273" s="279">
        <v>1166</v>
      </c>
      <c r="M273" s="279">
        <v>1166</v>
      </c>
      <c r="N273" s="279">
        <v>1166</v>
      </c>
      <c r="O273" s="279">
        <v>1166</v>
      </c>
      <c r="P273" s="279">
        <v>1166</v>
      </c>
      <c r="Q273" s="279">
        <v>1166</v>
      </c>
      <c r="R273" s="279">
        <v>1166</v>
      </c>
      <c r="S273" s="279">
        <v>1166</v>
      </c>
      <c r="T273" s="279">
        <v>1166</v>
      </c>
      <c r="U273" s="279">
        <v>1166</v>
      </c>
      <c r="V273" s="54"/>
      <c r="W273" s="54"/>
      <c r="AC273" s="176"/>
      <c r="AD273" s="177"/>
      <c r="AE273" s="176"/>
      <c r="AF273" s="178"/>
      <c r="AG273" s="179"/>
      <c r="AH273" s="178"/>
      <c r="AI273" s="179"/>
      <c r="AJ273" s="178"/>
      <c r="AK273" s="179"/>
      <c r="AL273" s="178"/>
      <c r="AM273" s="179"/>
      <c r="AN273" s="178"/>
      <c r="AO273" s="84"/>
      <c r="AP273" s="178"/>
      <c r="AQ273" s="84"/>
      <c r="AR273" s="178"/>
      <c r="AS273" s="84"/>
      <c r="AT273" s="178"/>
      <c r="AU273" s="84"/>
      <c r="AV273" s="178"/>
      <c r="AW273" s="84"/>
      <c r="AX273" s="178"/>
      <c r="AY273" s="84"/>
      <c r="AZ273" s="178"/>
      <c r="BA273" s="84"/>
      <c r="BB273" s="178"/>
      <c r="BC273" s="84"/>
      <c r="BD273" s="204">
        <f t="shared" si="77"/>
        <v>0</v>
      </c>
      <c r="BE273" s="175" t="e">
        <f t="shared" si="78"/>
        <v>#DIV/0!</v>
      </c>
      <c r="BH273" s="205"/>
      <c r="BI273" s="205"/>
    </row>
    <row r="274" spans="1:64" ht="42" customHeight="1" x14ac:dyDescent="0.25">
      <c r="A274" s="590"/>
      <c r="B274" s="568"/>
      <c r="C274" s="850"/>
      <c r="D274" s="53" t="s">
        <v>100</v>
      </c>
      <c r="E274" s="59" t="s">
        <v>458</v>
      </c>
      <c r="F274" s="310">
        <f t="shared" ref="F274:F279" si="93">SUM(J274:U274)</f>
        <v>25080</v>
      </c>
      <c r="G274" s="279">
        <v>25080</v>
      </c>
      <c r="H274" s="279">
        <v>2456</v>
      </c>
      <c r="I274" s="279">
        <v>2584</v>
      </c>
      <c r="J274" s="279">
        <v>2090</v>
      </c>
      <c r="K274" s="279">
        <v>2090</v>
      </c>
      <c r="L274" s="279">
        <v>2090</v>
      </c>
      <c r="M274" s="279">
        <v>2090</v>
      </c>
      <c r="N274" s="279">
        <v>2090</v>
      </c>
      <c r="O274" s="279">
        <v>2090</v>
      </c>
      <c r="P274" s="279">
        <v>2090</v>
      </c>
      <c r="Q274" s="279">
        <v>2090</v>
      </c>
      <c r="R274" s="279">
        <v>2090</v>
      </c>
      <c r="S274" s="279">
        <v>2090</v>
      </c>
      <c r="T274" s="279">
        <v>2090</v>
      </c>
      <c r="U274" s="279">
        <v>2090</v>
      </c>
      <c r="V274" s="54"/>
      <c r="W274" s="54"/>
      <c r="AC274" s="176"/>
      <c r="AD274" s="177"/>
      <c r="AE274" s="176"/>
      <c r="AF274" s="178"/>
      <c r="AG274" s="179"/>
      <c r="AH274" s="178"/>
      <c r="AI274" s="179"/>
      <c r="AJ274" s="178"/>
      <c r="AK274" s="179"/>
      <c r="AL274" s="178"/>
      <c r="AM274" s="179"/>
      <c r="AN274" s="178"/>
      <c r="AO274" s="84"/>
      <c r="AP274" s="178"/>
      <c r="AQ274" s="84"/>
      <c r="AR274" s="178"/>
      <c r="AS274" s="84"/>
      <c r="AT274" s="178"/>
      <c r="AU274" s="84"/>
      <c r="AV274" s="178"/>
      <c r="AW274" s="84"/>
      <c r="AX274" s="178"/>
      <c r="AY274" s="84"/>
      <c r="AZ274" s="178"/>
      <c r="BA274" s="84"/>
      <c r="BB274" s="178"/>
      <c r="BC274" s="84"/>
      <c r="BD274" s="204">
        <f t="shared" si="77"/>
        <v>0</v>
      </c>
      <c r="BE274" s="175" t="e">
        <f t="shared" si="78"/>
        <v>#DIV/0!</v>
      </c>
      <c r="BH274" s="205"/>
      <c r="BI274" s="205"/>
    </row>
    <row r="275" spans="1:64" ht="42" customHeight="1" x14ac:dyDescent="0.25">
      <c r="A275" s="590"/>
      <c r="B275" s="568"/>
      <c r="C275" s="850"/>
      <c r="D275" s="53" t="s">
        <v>102</v>
      </c>
      <c r="E275" s="59" t="s">
        <v>458</v>
      </c>
      <c r="F275" s="310">
        <f t="shared" si="93"/>
        <v>13992</v>
      </c>
      <c r="G275" s="279">
        <v>13992</v>
      </c>
      <c r="H275" s="279">
        <v>14201</v>
      </c>
      <c r="I275" s="279">
        <v>14414</v>
      </c>
      <c r="J275" s="279">
        <v>1166</v>
      </c>
      <c r="K275" s="279">
        <v>1166</v>
      </c>
      <c r="L275" s="279">
        <v>1166</v>
      </c>
      <c r="M275" s="279">
        <v>1166</v>
      </c>
      <c r="N275" s="279">
        <v>1166</v>
      </c>
      <c r="O275" s="279">
        <v>1166</v>
      </c>
      <c r="P275" s="279">
        <v>1166</v>
      </c>
      <c r="Q275" s="279">
        <v>1166</v>
      </c>
      <c r="R275" s="279">
        <v>1166</v>
      </c>
      <c r="S275" s="279">
        <v>1166</v>
      </c>
      <c r="T275" s="279">
        <v>1166</v>
      </c>
      <c r="U275" s="279">
        <v>1166</v>
      </c>
      <c r="V275" s="54"/>
      <c r="W275" s="54"/>
      <c r="AC275" s="176"/>
      <c r="AD275" s="177"/>
      <c r="AE275" s="176"/>
      <c r="AF275" s="178"/>
      <c r="AG275" s="179"/>
      <c r="AH275" s="178"/>
      <c r="AI275" s="179"/>
      <c r="AJ275" s="178"/>
      <c r="AK275" s="179"/>
      <c r="AL275" s="178"/>
      <c r="AM275" s="179"/>
      <c r="AN275" s="178"/>
      <c r="AO275" s="84"/>
      <c r="AP275" s="178"/>
      <c r="AQ275" s="84"/>
      <c r="AR275" s="178"/>
      <c r="AS275" s="84"/>
      <c r="AT275" s="178"/>
      <c r="AU275" s="84"/>
      <c r="AV275" s="178"/>
      <c r="AW275" s="84"/>
      <c r="AX275" s="178"/>
      <c r="AY275" s="84"/>
      <c r="AZ275" s="178"/>
      <c r="BA275" s="84"/>
      <c r="BB275" s="178"/>
      <c r="BC275" s="84"/>
      <c r="BD275" s="204">
        <f t="shared" si="77"/>
        <v>0</v>
      </c>
      <c r="BE275" s="175" t="e">
        <f t="shared" si="78"/>
        <v>#DIV/0!</v>
      </c>
      <c r="BH275" s="205"/>
      <c r="BI275" s="205"/>
    </row>
    <row r="276" spans="1:64" ht="42" customHeight="1" x14ac:dyDescent="0.25">
      <c r="A276" s="590"/>
      <c r="B276" s="568"/>
      <c r="C276" s="850"/>
      <c r="D276" s="53" t="s">
        <v>103</v>
      </c>
      <c r="E276" s="59" t="s">
        <v>458</v>
      </c>
      <c r="F276" s="310">
        <f t="shared" si="93"/>
        <v>70</v>
      </c>
      <c r="G276" s="278">
        <v>70</v>
      </c>
      <c r="H276" s="278">
        <v>71</v>
      </c>
      <c r="I276" s="278">
        <v>72</v>
      </c>
      <c r="J276" s="278">
        <v>0</v>
      </c>
      <c r="K276" s="278">
        <v>0</v>
      </c>
      <c r="L276" s="278">
        <v>0</v>
      </c>
      <c r="M276" s="278">
        <v>0</v>
      </c>
      <c r="N276" s="278">
        <v>0</v>
      </c>
      <c r="O276" s="278">
        <v>10</v>
      </c>
      <c r="P276" s="278">
        <v>10</v>
      </c>
      <c r="Q276" s="278">
        <v>10</v>
      </c>
      <c r="R276" s="278">
        <v>10</v>
      </c>
      <c r="S276" s="278">
        <v>10</v>
      </c>
      <c r="T276" s="278">
        <v>10</v>
      </c>
      <c r="U276" s="278">
        <v>10</v>
      </c>
      <c r="AC276" s="176"/>
      <c r="AD276" s="177"/>
      <c r="AE276" s="176"/>
      <c r="AF276" s="178"/>
      <c r="AG276" s="179"/>
      <c r="AH276" s="178"/>
      <c r="AI276" s="179"/>
      <c r="AJ276" s="178"/>
      <c r="AK276" s="179"/>
      <c r="AL276" s="178"/>
      <c r="AM276" s="179"/>
      <c r="AN276" s="178"/>
      <c r="AO276" s="84"/>
      <c r="AP276" s="178"/>
      <c r="AQ276" s="84"/>
      <c r="AR276" s="178"/>
      <c r="AS276" s="84"/>
      <c r="AT276" s="178"/>
      <c r="AU276" s="84"/>
      <c r="AV276" s="178"/>
      <c r="AW276" s="84"/>
      <c r="AX276" s="178"/>
      <c r="AY276" s="84"/>
      <c r="AZ276" s="178"/>
      <c r="BA276" s="84"/>
      <c r="BB276" s="178"/>
      <c r="BC276" s="84"/>
      <c r="BD276" s="204">
        <f t="shared" si="77"/>
        <v>0</v>
      </c>
      <c r="BE276" s="175" t="e">
        <f t="shared" si="78"/>
        <v>#DIV/0!</v>
      </c>
      <c r="BH276" s="205"/>
      <c r="BI276" s="205"/>
    </row>
    <row r="277" spans="1:64" ht="42" customHeight="1" x14ac:dyDescent="0.25">
      <c r="A277" s="590"/>
      <c r="B277" s="568"/>
      <c r="C277" s="850"/>
      <c r="D277" s="53" t="s">
        <v>104</v>
      </c>
      <c r="E277" s="59" t="s">
        <v>458</v>
      </c>
      <c r="F277" s="310">
        <f t="shared" si="93"/>
        <v>5040</v>
      </c>
      <c r="G277" s="279">
        <v>5040</v>
      </c>
      <c r="H277" s="279">
        <v>5115</v>
      </c>
      <c r="I277" s="279">
        <v>5191</v>
      </c>
      <c r="J277" s="278">
        <v>420</v>
      </c>
      <c r="K277" s="278">
        <v>420</v>
      </c>
      <c r="L277" s="278">
        <v>420</v>
      </c>
      <c r="M277" s="278">
        <v>420</v>
      </c>
      <c r="N277" s="278">
        <v>420</v>
      </c>
      <c r="O277" s="278">
        <v>420</v>
      </c>
      <c r="P277" s="278">
        <v>420</v>
      </c>
      <c r="Q277" s="278">
        <v>420</v>
      </c>
      <c r="R277" s="278">
        <v>420</v>
      </c>
      <c r="S277" s="278">
        <v>420</v>
      </c>
      <c r="T277" s="278">
        <v>420</v>
      </c>
      <c r="U277" s="278">
        <v>420</v>
      </c>
      <c r="AC277" s="176"/>
      <c r="AD277" s="177"/>
      <c r="AE277" s="176"/>
      <c r="AF277" s="178"/>
      <c r="AG277" s="179"/>
      <c r="AH277" s="178"/>
      <c r="AI277" s="179"/>
      <c r="AJ277" s="178"/>
      <c r="AK277" s="179"/>
      <c r="AL277" s="178"/>
      <c r="AM277" s="179"/>
      <c r="AN277" s="178"/>
      <c r="AO277" s="84"/>
      <c r="AP277" s="178"/>
      <c r="AQ277" s="84"/>
      <c r="AR277" s="178"/>
      <c r="AS277" s="84"/>
      <c r="AT277" s="178"/>
      <c r="AU277" s="84"/>
      <c r="AV277" s="178"/>
      <c r="AW277" s="84"/>
      <c r="AX277" s="178"/>
      <c r="AY277" s="84"/>
      <c r="AZ277" s="178"/>
      <c r="BA277" s="84"/>
      <c r="BB277" s="178"/>
      <c r="BC277" s="84"/>
      <c r="BD277" s="204">
        <f t="shared" si="77"/>
        <v>0</v>
      </c>
      <c r="BE277" s="175" t="e">
        <f t="shared" si="78"/>
        <v>#DIV/0!</v>
      </c>
      <c r="BH277" s="205"/>
      <c r="BI277" s="205"/>
    </row>
    <row r="278" spans="1:64" ht="42" customHeight="1" x14ac:dyDescent="0.25">
      <c r="A278" s="590"/>
      <c r="B278" s="568"/>
      <c r="C278" s="850"/>
      <c r="D278" s="53" t="s">
        <v>105</v>
      </c>
      <c r="E278" s="59" t="s">
        <v>458</v>
      </c>
      <c r="F278" s="310">
        <f t="shared" si="93"/>
        <v>1080</v>
      </c>
      <c r="G278" s="279">
        <v>10800</v>
      </c>
      <c r="H278" s="279">
        <v>10962</v>
      </c>
      <c r="I278" s="279">
        <v>11126</v>
      </c>
      <c r="J278" s="278">
        <v>90</v>
      </c>
      <c r="K278" s="278">
        <v>90</v>
      </c>
      <c r="L278" s="278">
        <v>90</v>
      </c>
      <c r="M278" s="278">
        <v>90</v>
      </c>
      <c r="N278" s="278">
        <v>90</v>
      </c>
      <c r="O278" s="278">
        <v>90</v>
      </c>
      <c r="P278" s="278">
        <v>90</v>
      </c>
      <c r="Q278" s="278">
        <v>90</v>
      </c>
      <c r="R278" s="278">
        <v>90</v>
      </c>
      <c r="S278" s="278">
        <v>90</v>
      </c>
      <c r="T278" s="278">
        <v>90</v>
      </c>
      <c r="U278" s="278">
        <v>90</v>
      </c>
      <c r="AC278" s="176"/>
      <c r="AD278" s="177"/>
      <c r="AE278" s="176"/>
      <c r="AF278" s="178"/>
      <c r="AG278" s="179"/>
      <c r="AH278" s="178"/>
      <c r="AI278" s="179"/>
      <c r="AJ278" s="178"/>
      <c r="AK278" s="179"/>
      <c r="AL278" s="178"/>
      <c r="AM278" s="179"/>
      <c r="AN278" s="178"/>
      <c r="AO278" s="84"/>
      <c r="AP278" s="178"/>
      <c r="AQ278" s="84"/>
      <c r="AR278" s="178"/>
      <c r="AS278" s="84"/>
      <c r="AT278" s="178"/>
      <c r="AU278" s="84"/>
      <c r="AV278" s="178"/>
      <c r="AW278" s="84"/>
      <c r="AX278" s="178"/>
      <c r="AY278" s="84"/>
      <c r="AZ278" s="178"/>
      <c r="BA278" s="84"/>
      <c r="BB278" s="178"/>
      <c r="BC278" s="84"/>
      <c r="BD278" s="204">
        <f t="shared" si="77"/>
        <v>0</v>
      </c>
      <c r="BE278" s="175" t="e">
        <f t="shared" si="78"/>
        <v>#DIV/0!</v>
      </c>
      <c r="BF278" s="193"/>
      <c r="BH278" s="205"/>
      <c r="BI278" s="205"/>
    </row>
    <row r="279" spans="1:64" ht="42" customHeight="1" x14ac:dyDescent="0.25">
      <c r="A279" s="590"/>
      <c r="B279" s="568"/>
      <c r="C279" s="850"/>
      <c r="D279" s="53" t="s">
        <v>106</v>
      </c>
      <c r="E279" s="59" t="s">
        <v>458</v>
      </c>
      <c r="F279" s="310">
        <f t="shared" si="93"/>
        <v>4800</v>
      </c>
      <c r="G279" s="279">
        <v>4800</v>
      </c>
      <c r="H279" s="279">
        <v>4872</v>
      </c>
      <c r="I279" s="279">
        <v>4945</v>
      </c>
      <c r="J279" s="278">
        <v>400</v>
      </c>
      <c r="K279" s="278">
        <v>400</v>
      </c>
      <c r="L279" s="278">
        <v>400</v>
      </c>
      <c r="M279" s="278">
        <v>400</v>
      </c>
      <c r="N279" s="278">
        <v>400</v>
      </c>
      <c r="O279" s="278">
        <v>400</v>
      </c>
      <c r="P279" s="278">
        <v>400</v>
      </c>
      <c r="Q279" s="278">
        <v>400</v>
      </c>
      <c r="R279" s="278">
        <v>400</v>
      </c>
      <c r="S279" s="278">
        <v>400</v>
      </c>
      <c r="T279" s="278">
        <v>400</v>
      </c>
      <c r="U279" s="278">
        <v>400</v>
      </c>
      <c r="AC279" s="176"/>
      <c r="AD279" s="177"/>
      <c r="AE279" s="176"/>
      <c r="AF279" s="178"/>
      <c r="AG279" s="179"/>
      <c r="AH279" s="178"/>
      <c r="AI279" s="179"/>
      <c r="AJ279" s="178"/>
      <c r="AK279" s="179"/>
      <c r="AL279" s="178"/>
      <c r="AM279" s="179"/>
      <c r="AN279" s="178"/>
      <c r="AO279" s="84"/>
      <c r="AP279" s="178"/>
      <c r="AQ279" s="84"/>
      <c r="AR279" s="178"/>
      <c r="AS279" s="84"/>
      <c r="AT279" s="178"/>
      <c r="AU279" s="84"/>
      <c r="AV279" s="178"/>
      <c r="AW279" s="84"/>
      <c r="AX279" s="178"/>
      <c r="AY279" s="84"/>
      <c r="AZ279" s="178"/>
      <c r="BA279" s="84"/>
      <c r="BB279" s="178"/>
      <c r="BC279" s="84"/>
      <c r="BD279" s="204">
        <f t="shared" si="77"/>
        <v>0</v>
      </c>
      <c r="BE279" s="175" t="e">
        <f t="shared" si="78"/>
        <v>#DIV/0!</v>
      </c>
      <c r="BH279" s="205"/>
      <c r="BI279" s="205"/>
    </row>
    <row r="280" spans="1:64" ht="42" customHeight="1" x14ac:dyDescent="0.25">
      <c r="A280" s="590"/>
      <c r="B280" s="568" t="s">
        <v>730</v>
      </c>
      <c r="C280" s="850" t="s">
        <v>720</v>
      </c>
      <c r="D280" s="306" t="s">
        <v>439</v>
      </c>
      <c r="E280" s="306"/>
      <c r="F280" s="310">
        <f>+F282</f>
        <v>4500</v>
      </c>
      <c r="G280" s="310">
        <f t="shared" ref="G280:U280" si="94">+G282</f>
        <v>4500</v>
      </c>
      <c r="H280" s="310">
        <f t="shared" si="94"/>
        <v>4567</v>
      </c>
      <c r="I280" s="310">
        <f t="shared" si="94"/>
        <v>4635</v>
      </c>
      <c r="J280" s="310">
        <f t="shared" si="94"/>
        <v>375</v>
      </c>
      <c r="K280" s="310">
        <f t="shared" si="94"/>
        <v>375</v>
      </c>
      <c r="L280" s="310">
        <f t="shared" si="94"/>
        <v>375</v>
      </c>
      <c r="M280" s="310">
        <f t="shared" si="94"/>
        <v>375</v>
      </c>
      <c r="N280" s="310">
        <f t="shared" si="94"/>
        <v>375</v>
      </c>
      <c r="O280" s="310">
        <f t="shared" si="94"/>
        <v>375</v>
      </c>
      <c r="P280" s="310">
        <f t="shared" si="94"/>
        <v>375</v>
      </c>
      <c r="Q280" s="310">
        <f t="shared" si="94"/>
        <v>375</v>
      </c>
      <c r="R280" s="310">
        <f t="shared" si="94"/>
        <v>375</v>
      </c>
      <c r="S280" s="310">
        <f t="shared" si="94"/>
        <v>375</v>
      </c>
      <c r="T280" s="310">
        <f t="shared" si="94"/>
        <v>375</v>
      </c>
      <c r="U280" s="310">
        <f t="shared" si="94"/>
        <v>375</v>
      </c>
      <c r="AC280" s="176">
        <f>+AE280+AF280+AH280+AJ280+AL280+AN280+AP280+AR280+AT280+AV280+AX280+AZ280+BB280</f>
        <v>0</v>
      </c>
      <c r="AD280" s="177">
        <f>+AG280+AI280+AK280+AM280+AO280+AQ280+AS280+AU280+AW280+AY280+BA280+BC280</f>
        <v>0</v>
      </c>
      <c r="AE280" s="176">
        <v>0</v>
      </c>
      <c r="AF280" s="178"/>
      <c r="AG280" s="179"/>
      <c r="AH280" s="178"/>
      <c r="AI280" s="179"/>
      <c r="AJ280" s="178"/>
      <c r="AK280" s="179"/>
      <c r="AL280" s="178"/>
      <c r="AM280" s="84"/>
      <c r="AN280" s="178"/>
      <c r="AO280" s="84"/>
      <c r="AP280" s="178"/>
      <c r="AQ280" s="84"/>
      <c r="AR280" s="178"/>
      <c r="AS280" s="84"/>
      <c r="AT280" s="178"/>
      <c r="AU280" s="84"/>
      <c r="AV280" s="178"/>
      <c r="AW280" s="84"/>
      <c r="AX280" s="178"/>
      <c r="AY280" s="84"/>
      <c r="AZ280" s="178"/>
      <c r="BA280" s="84"/>
      <c r="BB280" s="178"/>
      <c r="BC280" s="84"/>
      <c r="BD280" s="204">
        <f t="shared" si="77"/>
        <v>0</v>
      </c>
      <c r="BE280" s="175" t="e">
        <f t="shared" si="78"/>
        <v>#DIV/0!</v>
      </c>
      <c r="BH280" s="181">
        <f>+BK280-AC280</f>
        <v>0</v>
      </c>
      <c r="BI280" s="181">
        <f>+BL280-AD280</f>
        <v>0</v>
      </c>
      <c r="BJ280" s="208"/>
      <c r="BK280" s="181"/>
      <c r="BL280" s="181"/>
    </row>
    <row r="281" spans="1:64" ht="42" customHeight="1" x14ac:dyDescent="0.25">
      <c r="A281" s="590"/>
      <c r="B281" s="568"/>
      <c r="C281" s="850"/>
      <c r="D281" s="53" t="s">
        <v>528</v>
      </c>
      <c r="E281" s="41" t="s">
        <v>101</v>
      </c>
      <c r="F281" s="310">
        <f>SUM(J281:U281)</f>
        <v>5760</v>
      </c>
      <c r="G281" s="279">
        <v>5760</v>
      </c>
      <c r="H281" s="279">
        <v>5846</v>
      </c>
      <c r="I281" s="279">
        <v>5933</v>
      </c>
      <c r="J281" s="278">
        <v>480</v>
      </c>
      <c r="K281" s="278">
        <v>480</v>
      </c>
      <c r="L281" s="278">
        <v>480</v>
      </c>
      <c r="M281" s="278">
        <v>480</v>
      </c>
      <c r="N281" s="278">
        <v>480</v>
      </c>
      <c r="O281" s="278">
        <v>480</v>
      </c>
      <c r="P281" s="278">
        <v>480</v>
      </c>
      <c r="Q281" s="278">
        <v>480</v>
      </c>
      <c r="R281" s="278">
        <v>480</v>
      </c>
      <c r="S281" s="278">
        <v>480</v>
      </c>
      <c r="T281" s="278">
        <v>480</v>
      </c>
      <c r="U281" s="278">
        <v>480</v>
      </c>
      <c r="V281" s="54"/>
      <c r="W281" s="54"/>
      <c r="AC281" s="176"/>
      <c r="AD281" s="177"/>
      <c r="AE281" s="176"/>
      <c r="AF281" s="178"/>
      <c r="AG281" s="179"/>
      <c r="AH281" s="178"/>
      <c r="AI281" s="179"/>
      <c r="AJ281" s="178"/>
      <c r="AK281" s="179"/>
      <c r="AL281" s="178"/>
      <c r="AM281" s="84"/>
      <c r="AN281" s="178"/>
      <c r="AO281" s="84"/>
      <c r="AP281" s="178"/>
      <c r="AQ281" s="84"/>
      <c r="AR281" s="178"/>
      <c r="AS281" s="84"/>
      <c r="AT281" s="178"/>
      <c r="AU281" s="84"/>
      <c r="AV281" s="178"/>
      <c r="AW281" s="84"/>
      <c r="AX281" s="178"/>
      <c r="AY281" s="84"/>
      <c r="AZ281" s="178"/>
      <c r="BA281" s="84"/>
      <c r="BB281" s="178"/>
      <c r="BC281" s="84"/>
      <c r="BD281" s="204">
        <f t="shared" si="77"/>
        <v>0</v>
      </c>
      <c r="BE281" s="175" t="e">
        <f t="shared" si="78"/>
        <v>#DIV/0!</v>
      </c>
      <c r="BH281" s="205"/>
      <c r="BI281" s="205"/>
    </row>
    <row r="282" spans="1:64" ht="42" customHeight="1" x14ac:dyDescent="0.25">
      <c r="A282" s="590"/>
      <c r="B282" s="568"/>
      <c r="C282" s="850"/>
      <c r="D282" s="49" t="s">
        <v>107</v>
      </c>
      <c r="E282" s="41" t="s">
        <v>101</v>
      </c>
      <c r="F282" s="310">
        <f t="shared" ref="F282:F285" si="95">SUM(J282:U282)</f>
        <v>4500</v>
      </c>
      <c r="G282" s="279">
        <v>4500</v>
      </c>
      <c r="H282" s="350">
        <v>4567</v>
      </c>
      <c r="I282" s="350">
        <v>4635</v>
      </c>
      <c r="J282" s="278">
        <v>375</v>
      </c>
      <c r="K282" s="278">
        <v>375</v>
      </c>
      <c r="L282" s="278">
        <v>375</v>
      </c>
      <c r="M282" s="278">
        <v>375</v>
      </c>
      <c r="N282" s="278">
        <v>375</v>
      </c>
      <c r="O282" s="278">
        <v>375</v>
      </c>
      <c r="P282" s="278">
        <v>375</v>
      </c>
      <c r="Q282" s="278">
        <v>375</v>
      </c>
      <c r="R282" s="278">
        <v>375</v>
      </c>
      <c r="S282" s="278">
        <v>375</v>
      </c>
      <c r="T282" s="278">
        <v>375</v>
      </c>
      <c r="U282" s="278">
        <v>375</v>
      </c>
      <c r="V282" s="54"/>
      <c r="W282" s="54"/>
      <c r="AC282" s="176"/>
      <c r="AD282" s="177"/>
      <c r="AE282" s="176"/>
      <c r="AF282" s="178"/>
      <c r="AG282" s="179"/>
      <c r="AH282" s="178"/>
      <c r="AI282" s="179"/>
      <c r="AJ282" s="178"/>
      <c r="AK282" s="179"/>
      <c r="AL282" s="178"/>
      <c r="AM282" s="84"/>
      <c r="AN282" s="178"/>
      <c r="AO282" s="84"/>
      <c r="AP282" s="178"/>
      <c r="AQ282" s="84"/>
      <c r="AR282" s="178"/>
      <c r="AS282" s="84"/>
      <c r="AT282" s="178"/>
      <c r="AU282" s="84"/>
      <c r="AV282" s="178"/>
      <c r="AW282" s="84"/>
      <c r="AX282" s="178"/>
      <c r="AY282" s="84"/>
      <c r="AZ282" s="178"/>
      <c r="BA282" s="84"/>
      <c r="BB282" s="178"/>
      <c r="BC282" s="84"/>
      <c r="BD282" s="204">
        <f t="shared" si="77"/>
        <v>0</v>
      </c>
      <c r="BE282" s="175" t="e">
        <f t="shared" si="78"/>
        <v>#DIV/0!</v>
      </c>
      <c r="BH282" s="205"/>
      <c r="BI282" s="205"/>
    </row>
    <row r="283" spans="1:64" ht="42" customHeight="1" x14ac:dyDescent="0.25">
      <c r="A283" s="590"/>
      <c r="B283" s="568"/>
      <c r="C283" s="850"/>
      <c r="D283" s="49" t="s">
        <v>108</v>
      </c>
      <c r="E283" s="41" t="s">
        <v>101</v>
      </c>
      <c r="F283" s="310">
        <f t="shared" si="95"/>
        <v>3996</v>
      </c>
      <c r="G283" s="279">
        <v>3996</v>
      </c>
      <c r="H283" s="350">
        <v>4055</v>
      </c>
      <c r="I283" s="350">
        <v>4115</v>
      </c>
      <c r="J283" s="278">
        <v>333</v>
      </c>
      <c r="K283" s="278">
        <v>333</v>
      </c>
      <c r="L283" s="278">
        <v>333</v>
      </c>
      <c r="M283" s="278">
        <v>333</v>
      </c>
      <c r="N283" s="278">
        <v>333</v>
      </c>
      <c r="O283" s="278">
        <v>333</v>
      </c>
      <c r="P283" s="278">
        <v>333</v>
      </c>
      <c r="Q283" s="278">
        <v>333</v>
      </c>
      <c r="R283" s="278">
        <v>333</v>
      </c>
      <c r="S283" s="278">
        <v>333</v>
      </c>
      <c r="T283" s="278">
        <v>333</v>
      </c>
      <c r="U283" s="278">
        <v>333</v>
      </c>
      <c r="V283" s="54"/>
      <c r="W283" s="54"/>
      <c r="AC283" s="176"/>
      <c r="AD283" s="177"/>
      <c r="AE283" s="176"/>
      <c r="AF283" s="178"/>
      <c r="AG283" s="179"/>
      <c r="AH283" s="178"/>
      <c r="AI283" s="179"/>
      <c r="AJ283" s="178"/>
      <c r="AK283" s="179"/>
      <c r="AL283" s="178"/>
      <c r="AM283" s="84"/>
      <c r="AN283" s="178"/>
      <c r="AO283" s="84"/>
      <c r="AP283" s="178"/>
      <c r="AQ283" s="84"/>
      <c r="AR283" s="178"/>
      <c r="AS283" s="84"/>
      <c r="AT283" s="178"/>
      <c r="AU283" s="84"/>
      <c r="AV283" s="178"/>
      <c r="AW283" s="84"/>
      <c r="AX283" s="178"/>
      <c r="AY283" s="84"/>
      <c r="AZ283" s="178"/>
      <c r="BA283" s="84"/>
      <c r="BB283" s="178"/>
      <c r="BC283" s="84"/>
      <c r="BD283" s="204">
        <f t="shared" si="77"/>
        <v>0</v>
      </c>
      <c r="BE283" s="175" t="e">
        <f t="shared" si="78"/>
        <v>#DIV/0!</v>
      </c>
      <c r="BH283" s="205"/>
      <c r="BI283" s="205"/>
    </row>
    <row r="284" spans="1:64" ht="42" customHeight="1" x14ac:dyDescent="0.25">
      <c r="A284" s="590"/>
      <c r="B284" s="568"/>
      <c r="C284" s="850"/>
      <c r="D284" s="49" t="s">
        <v>109</v>
      </c>
      <c r="E284" s="41" t="s">
        <v>101</v>
      </c>
      <c r="F284" s="310">
        <f t="shared" si="95"/>
        <v>720</v>
      </c>
      <c r="G284" s="278">
        <v>720</v>
      </c>
      <c r="H284" s="340">
        <v>730</v>
      </c>
      <c r="I284" s="340">
        <v>740</v>
      </c>
      <c r="J284" s="278">
        <v>60</v>
      </c>
      <c r="K284" s="278">
        <v>60</v>
      </c>
      <c r="L284" s="278">
        <v>60</v>
      </c>
      <c r="M284" s="278">
        <v>60</v>
      </c>
      <c r="N284" s="278">
        <v>60</v>
      </c>
      <c r="O284" s="278">
        <v>60</v>
      </c>
      <c r="P284" s="278">
        <v>60</v>
      </c>
      <c r="Q284" s="278">
        <v>60</v>
      </c>
      <c r="R284" s="278">
        <v>60</v>
      </c>
      <c r="S284" s="278">
        <v>60</v>
      </c>
      <c r="T284" s="278">
        <v>60</v>
      </c>
      <c r="U284" s="278">
        <v>60</v>
      </c>
      <c r="AC284" s="176"/>
      <c r="AD284" s="177"/>
      <c r="AE284" s="176"/>
      <c r="AF284" s="178"/>
      <c r="AG284" s="179"/>
      <c r="AH284" s="178"/>
      <c r="AI284" s="179"/>
      <c r="AJ284" s="178"/>
      <c r="AK284" s="179"/>
      <c r="AL284" s="178"/>
      <c r="AM284" s="84"/>
      <c r="AN284" s="178"/>
      <c r="AO284" s="84"/>
      <c r="AP284" s="178"/>
      <c r="AQ284" s="84"/>
      <c r="AR284" s="178"/>
      <c r="AS284" s="84"/>
      <c r="AT284" s="178"/>
      <c r="AU284" s="84"/>
      <c r="AV284" s="178"/>
      <c r="AW284" s="84"/>
      <c r="AX284" s="178"/>
      <c r="AY284" s="84"/>
      <c r="AZ284" s="178"/>
      <c r="BA284" s="84"/>
      <c r="BB284" s="178"/>
      <c r="BC284" s="84"/>
      <c r="BD284" s="204">
        <f t="shared" si="77"/>
        <v>0</v>
      </c>
      <c r="BE284" s="175" t="e">
        <f t="shared" si="78"/>
        <v>#DIV/0!</v>
      </c>
      <c r="BH284" s="205"/>
      <c r="BI284" s="205"/>
    </row>
    <row r="285" spans="1:64" ht="42" customHeight="1" x14ac:dyDescent="0.25">
      <c r="A285" s="590"/>
      <c r="B285" s="568"/>
      <c r="C285" s="850"/>
      <c r="D285" s="49" t="s">
        <v>110</v>
      </c>
      <c r="E285" s="41" t="s">
        <v>101</v>
      </c>
      <c r="F285" s="310">
        <f t="shared" si="95"/>
        <v>1596</v>
      </c>
      <c r="G285" s="279">
        <v>1596</v>
      </c>
      <c r="H285" s="350">
        <v>1619</v>
      </c>
      <c r="I285" s="350">
        <v>1643</v>
      </c>
      <c r="J285" s="278">
        <v>133</v>
      </c>
      <c r="K285" s="278">
        <v>133</v>
      </c>
      <c r="L285" s="278">
        <v>133</v>
      </c>
      <c r="M285" s="278">
        <v>133</v>
      </c>
      <c r="N285" s="278">
        <v>133</v>
      </c>
      <c r="O285" s="278">
        <v>133</v>
      </c>
      <c r="P285" s="278">
        <v>133</v>
      </c>
      <c r="Q285" s="278">
        <v>133</v>
      </c>
      <c r="R285" s="278">
        <v>133</v>
      </c>
      <c r="S285" s="278">
        <v>133</v>
      </c>
      <c r="T285" s="278">
        <v>133</v>
      </c>
      <c r="U285" s="278">
        <v>133</v>
      </c>
      <c r="V285" s="54"/>
      <c r="W285" s="54"/>
      <c r="AC285" s="176"/>
      <c r="AD285" s="177"/>
      <c r="AE285" s="176"/>
      <c r="AF285" s="178"/>
      <c r="AG285" s="179"/>
      <c r="AH285" s="178"/>
      <c r="AI285" s="179"/>
      <c r="AJ285" s="178"/>
      <c r="AK285" s="179"/>
      <c r="AL285" s="178"/>
      <c r="AM285" s="84"/>
      <c r="AN285" s="178"/>
      <c r="AO285" s="84"/>
      <c r="AP285" s="178"/>
      <c r="AQ285" s="84"/>
      <c r="AR285" s="178"/>
      <c r="AS285" s="84"/>
      <c r="AT285" s="178"/>
      <c r="AU285" s="84"/>
      <c r="AV285" s="178"/>
      <c r="AW285" s="84"/>
      <c r="AX285" s="178"/>
      <c r="AY285" s="84"/>
      <c r="AZ285" s="178"/>
      <c r="BA285" s="84"/>
      <c r="BB285" s="178"/>
      <c r="BC285" s="84"/>
      <c r="BD285" s="204">
        <f t="shared" si="77"/>
        <v>0</v>
      </c>
      <c r="BE285" s="175" t="e">
        <f t="shared" si="78"/>
        <v>#DIV/0!</v>
      </c>
      <c r="BF285" s="193"/>
      <c r="BH285" s="205"/>
      <c r="BI285" s="205"/>
    </row>
    <row r="286" spans="1:64" ht="42" customHeight="1" x14ac:dyDescent="0.25">
      <c r="A286" s="590"/>
      <c r="B286" s="568" t="s">
        <v>731</v>
      </c>
      <c r="C286" s="850" t="s">
        <v>733</v>
      </c>
      <c r="D286" s="306" t="s">
        <v>439</v>
      </c>
      <c r="E286" s="306"/>
      <c r="F286" s="310">
        <f>SUM(F287:F288)</f>
        <v>20</v>
      </c>
      <c r="G286" s="310">
        <f t="shared" ref="G286:U286" si="96">SUM(G287:G288)</f>
        <v>20</v>
      </c>
      <c r="H286" s="310">
        <f t="shared" si="96"/>
        <v>20</v>
      </c>
      <c r="I286" s="310">
        <f t="shared" si="96"/>
        <v>20</v>
      </c>
      <c r="J286" s="310">
        <f t="shared" si="96"/>
        <v>0</v>
      </c>
      <c r="K286" s="310">
        <f t="shared" si="96"/>
        <v>0</v>
      </c>
      <c r="L286" s="310">
        <f t="shared" si="96"/>
        <v>2</v>
      </c>
      <c r="M286" s="310">
        <f t="shared" si="96"/>
        <v>2</v>
      </c>
      <c r="N286" s="310">
        <f t="shared" si="96"/>
        <v>2</v>
      </c>
      <c r="O286" s="310">
        <f t="shared" si="96"/>
        <v>2</v>
      </c>
      <c r="P286" s="310">
        <f t="shared" si="96"/>
        <v>2</v>
      </c>
      <c r="Q286" s="310">
        <f t="shared" si="96"/>
        <v>2</v>
      </c>
      <c r="R286" s="310">
        <f t="shared" si="96"/>
        <v>2</v>
      </c>
      <c r="S286" s="310">
        <f t="shared" si="96"/>
        <v>2</v>
      </c>
      <c r="T286" s="310">
        <f t="shared" si="96"/>
        <v>2</v>
      </c>
      <c r="U286" s="310">
        <f t="shared" si="96"/>
        <v>2</v>
      </c>
      <c r="AC286" s="176">
        <f>+AE286+AF286+AH286+AJ286+AL286+AN286+AP286+AR286+AT286+AV286+AX286+AZ286+BB286</f>
        <v>0</v>
      </c>
      <c r="AD286" s="177">
        <f>+AG286+AI286+AK286+AM286+AO286+AQ286+AS286+AU286+AW286+AY286+BA286+BC286</f>
        <v>0</v>
      </c>
      <c r="AE286" s="176">
        <v>0</v>
      </c>
      <c r="AF286" s="178"/>
      <c r="AG286" s="179"/>
      <c r="AH286" s="178"/>
      <c r="AI286" s="179"/>
      <c r="AJ286" s="178"/>
      <c r="AK286" s="179"/>
      <c r="AL286" s="178"/>
      <c r="AM286" s="84"/>
      <c r="AN286" s="178"/>
      <c r="AO286" s="84"/>
      <c r="AP286" s="178"/>
      <c r="AQ286" s="84"/>
      <c r="AR286" s="178"/>
      <c r="AS286" s="84"/>
      <c r="AT286" s="178"/>
      <c r="AU286" s="84"/>
      <c r="AV286" s="178"/>
      <c r="AW286" s="84"/>
      <c r="AX286" s="178"/>
      <c r="AY286" s="84"/>
      <c r="AZ286" s="178"/>
      <c r="BA286" s="84"/>
      <c r="BB286" s="178"/>
      <c r="BC286" s="84"/>
      <c r="BD286" s="204">
        <f t="shared" si="77"/>
        <v>0</v>
      </c>
      <c r="BE286" s="175" t="e">
        <f t="shared" si="78"/>
        <v>#DIV/0!</v>
      </c>
      <c r="BF286" s="230"/>
      <c r="BH286" s="181">
        <f>+BK286-AC286</f>
        <v>0</v>
      </c>
      <c r="BI286" s="181">
        <f>+BL286-AD286</f>
        <v>0</v>
      </c>
      <c r="BJ286" s="208"/>
      <c r="BK286" s="181"/>
      <c r="BL286" s="181"/>
    </row>
    <row r="287" spans="1:64" ht="42" customHeight="1" x14ac:dyDescent="0.35">
      <c r="A287" s="590"/>
      <c r="B287" s="568"/>
      <c r="C287" s="850"/>
      <c r="D287" s="53" t="s">
        <v>802</v>
      </c>
      <c r="E287" s="41" t="s">
        <v>101</v>
      </c>
      <c r="F287" s="310">
        <f>SUM(J287:U287)</f>
        <v>20</v>
      </c>
      <c r="G287" s="278">
        <v>20</v>
      </c>
      <c r="H287" s="278">
        <v>20</v>
      </c>
      <c r="I287" s="278">
        <v>20</v>
      </c>
      <c r="J287" s="278">
        <v>0</v>
      </c>
      <c r="K287" s="278">
        <v>0</v>
      </c>
      <c r="L287" s="278">
        <v>2</v>
      </c>
      <c r="M287" s="278">
        <v>2</v>
      </c>
      <c r="N287" s="278">
        <v>2</v>
      </c>
      <c r="O287" s="278">
        <v>2</v>
      </c>
      <c r="P287" s="278">
        <v>2</v>
      </c>
      <c r="Q287" s="278">
        <v>2</v>
      </c>
      <c r="R287" s="278">
        <v>2</v>
      </c>
      <c r="S287" s="278">
        <v>2</v>
      </c>
      <c r="T287" s="278">
        <v>2</v>
      </c>
      <c r="U287" s="278">
        <v>2</v>
      </c>
      <c r="V287" s="72"/>
      <c r="W287" s="72"/>
      <c r="AC287" s="176"/>
      <c r="AD287" s="177"/>
      <c r="AE287" s="176"/>
      <c r="AF287" s="178"/>
      <c r="AG287" s="179"/>
      <c r="AH287" s="178"/>
      <c r="AI287" s="179"/>
      <c r="AJ287" s="178"/>
      <c r="AK287" s="179"/>
      <c r="AL287" s="178"/>
      <c r="AM287" s="84"/>
      <c r="AN287" s="178"/>
      <c r="AO287" s="84"/>
      <c r="AP287" s="178"/>
      <c r="AQ287" s="84"/>
      <c r="AR287" s="178"/>
      <c r="AS287" s="84"/>
      <c r="AT287" s="178"/>
      <c r="AU287" s="84"/>
      <c r="AV287" s="178"/>
      <c r="AW287" s="84"/>
      <c r="AX287" s="178"/>
      <c r="AY287" s="84"/>
      <c r="AZ287" s="178"/>
      <c r="BA287" s="84"/>
      <c r="BB287" s="178"/>
      <c r="BC287" s="84"/>
      <c r="BD287" s="204">
        <f t="shared" si="77"/>
        <v>0</v>
      </c>
      <c r="BE287" s="175" t="e">
        <f t="shared" si="78"/>
        <v>#DIV/0!</v>
      </c>
      <c r="BH287" s="205"/>
      <c r="BI287" s="205"/>
    </row>
    <row r="288" spans="1:64" ht="42" customHeight="1" x14ac:dyDescent="0.25">
      <c r="A288" s="590"/>
      <c r="B288" s="568"/>
      <c r="C288" s="850"/>
      <c r="D288" s="49" t="s">
        <v>456</v>
      </c>
      <c r="E288" s="41" t="s">
        <v>27</v>
      </c>
      <c r="F288" s="310">
        <f>SUM(J288:U288)</f>
        <v>0</v>
      </c>
      <c r="G288" s="278">
        <v>0</v>
      </c>
      <c r="H288" s="278">
        <v>0</v>
      </c>
      <c r="I288" s="278">
        <v>0</v>
      </c>
      <c r="J288" s="278">
        <v>0</v>
      </c>
      <c r="K288" s="278">
        <v>0</v>
      </c>
      <c r="L288" s="278">
        <v>0</v>
      </c>
      <c r="M288" s="278">
        <v>0</v>
      </c>
      <c r="N288" s="278">
        <v>0</v>
      </c>
      <c r="O288" s="278">
        <v>0</v>
      </c>
      <c r="P288" s="278">
        <v>0</v>
      </c>
      <c r="Q288" s="278">
        <v>0</v>
      </c>
      <c r="R288" s="278">
        <v>0</v>
      </c>
      <c r="S288" s="278">
        <v>0</v>
      </c>
      <c r="T288" s="278">
        <v>0</v>
      </c>
      <c r="U288" s="278">
        <v>0</v>
      </c>
      <c r="AC288" s="176"/>
      <c r="AD288" s="177"/>
      <c r="AE288" s="176"/>
      <c r="AF288" s="178"/>
      <c r="AG288" s="179"/>
      <c r="AH288" s="178"/>
      <c r="AI288" s="179"/>
      <c r="AJ288" s="178"/>
      <c r="AK288" s="179"/>
      <c r="AL288" s="178"/>
      <c r="AM288" s="84"/>
      <c r="AN288" s="178"/>
      <c r="AO288" s="84"/>
      <c r="AP288" s="178"/>
      <c r="AQ288" s="84"/>
      <c r="AR288" s="178"/>
      <c r="AS288" s="84"/>
      <c r="AT288" s="178"/>
      <c r="AU288" s="84"/>
      <c r="AV288" s="178"/>
      <c r="AW288" s="84"/>
      <c r="AX288" s="178"/>
      <c r="AY288" s="84"/>
      <c r="AZ288" s="178"/>
      <c r="BA288" s="84"/>
      <c r="BB288" s="178"/>
      <c r="BC288" s="84"/>
      <c r="BD288" s="204">
        <f t="shared" si="77"/>
        <v>0</v>
      </c>
      <c r="BE288" s="175" t="e">
        <f t="shared" si="78"/>
        <v>#DIV/0!</v>
      </c>
      <c r="BH288" s="205"/>
      <c r="BI288" s="205"/>
    </row>
    <row r="289" spans="1:65" ht="42" customHeight="1" x14ac:dyDescent="0.25">
      <c r="A289" s="590"/>
      <c r="B289" s="851" t="s">
        <v>868</v>
      </c>
      <c r="C289" s="854" t="s">
        <v>856</v>
      </c>
      <c r="D289" s="375" t="s">
        <v>869</v>
      </c>
      <c r="E289" s="374"/>
      <c r="F289" s="380">
        <f>+F290</f>
        <v>3284</v>
      </c>
      <c r="G289" s="380">
        <f t="shared" ref="G289:U289" si="97">+G290</f>
        <v>3284</v>
      </c>
      <c r="H289" s="380">
        <f t="shared" si="97"/>
        <v>3284</v>
      </c>
      <c r="I289" s="380">
        <f t="shared" si="97"/>
        <v>3284</v>
      </c>
      <c r="J289" s="380">
        <f t="shared" si="97"/>
        <v>270</v>
      </c>
      <c r="K289" s="380">
        <f t="shared" si="97"/>
        <v>274</v>
      </c>
      <c r="L289" s="380">
        <f t="shared" si="97"/>
        <v>274</v>
      </c>
      <c r="M289" s="380">
        <f t="shared" si="97"/>
        <v>274</v>
      </c>
      <c r="N289" s="380">
        <f t="shared" si="97"/>
        <v>274</v>
      </c>
      <c r="O289" s="380">
        <f t="shared" si="97"/>
        <v>274</v>
      </c>
      <c r="P289" s="380">
        <f t="shared" si="97"/>
        <v>274</v>
      </c>
      <c r="Q289" s="380">
        <f t="shared" si="97"/>
        <v>274</v>
      </c>
      <c r="R289" s="380">
        <f t="shared" si="97"/>
        <v>274</v>
      </c>
      <c r="S289" s="380">
        <f t="shared" si="97"/>
        <v>274</v>
      </c>
      <c r="T289" s="380">
        <f t="shared" si="97"/>
        <v>274</v>
      </c>
      <c r="U289" s="380">
        <f t="shared" si="97"/>
        <v>274</v>
      </c>
      <c r="AC289" s="176"/>
      <c r="AD289" s="177"/>
      <c r="AE289" s="176"/>
      <c r="AF289" s="178"/>
      <c r="AG289" s="179"/>
      <c r="AH289" s="178"/>
      <c r="AI289" s="179"/>
      <c r="AJ289" s="178"/>
      <c r="AK289" s="179"/>
      <c r="AL289" s="178"/>
      <c r="AM289" s="84"/>
      <c r="AN289" s="178"/>
      <c r="AO289" s="84"/>
      <c r="AP289" s="178"/>
      <c r="AQ289" s="84"/>
      <c r="AR289" s="178"/>
      <c r="AS289" s="84"/>
      <c r="AT289" s="178"/>
      <c r="AU289" s="84"/>
      <c r="AV289" s="178"/>
      <c r="AW289" s="84"/>
      <c r="AX289" s="178"/>
      <c r="AY289" s="84"/>
      <c r="AZ289" s="178"/>
      <c r="BA289" s="84"/>
      <c r="BB289" s="178"/>
      <c r="BC289" s="84"/>
      <c r="BD289" s="204"/>
      <c r="BE289" s="175"/>
      <c r="BH289" s="205"/>
      <c r="BI289" s="205"/>
    </row>
    <row r="290" spans="1:65" ht="42" customHeight="1" x14ac:dyDescent="0.25">
      <c r="A290" s="590"/>
      <c r="B290" s="852"/>
      <c r="C290" s="855"/>
      <c r="D290" s="376" t="s">
        <v>859</v>
      </c>
      <c r="E290" s="370" t="s">
        <v>860</v>
      </c>
      <c r="F290" s="310">
        <f t="shared" ref="F290:F293" si="98">SUM(J290:U290)</f>
        <v>3284</v>
      </c>
      <c r="G290" s="279">
        <v>3284</v>
      </c>
      <c r="H290" s="279">
        <v>3284</v>
      </c>
      <c r="I290" s="279">
        <v>3284</v>
      </c>
      <c r="J290" s="278">
        <v>270</v>
      </c>
      <c r="K290" s="278">
        <v>274</v>
      </c>
      <c r="L290" s="278">
        <v>274</v>
      </c>
      <c r="M290" s="278">
        <v>274</v>
      </c>
      <c r="N290" s="278">
        <v>274</v>
      </c>
      <c r="O290" s="278">
        <v>274</v>
      </c>
      <c r="P290" s="278">
        <v>274</v>
      </c>
      <c r="Q290" s="278">
        <v>274</v>
      </c>
      <c r="R290" s="278">
        <v>274</v>
      </c>
      <c r="S290" s="278">
        <v>274</v>
      </c>
      <c r="T290" s="278">
        <v>274</v>
      </c>
      <c r="U290" s="278">
        <v>274</v>
      </c>
      <c r="AC290" s="176"/>
      <c r="AD290" s="177"/>
      <c r="AE290" s="176"/>
      <c r="AF290" s="178"/>
      <c r="AG290" s="179"/>
      <c r="AH290" s="178"/>
      <c r="AI290" s="179"/>
      <c r="AJ290" s="178"/>
      <c r="AK290" s="179"/>
      <c r="AL290" s="178"/>
      <c r="AM290" s="84"/>
      <c r="AN290" s="178"/>
      <c r="AO290" s="84"/>
      <c r="AP290" s="178"/>
      <c r="AQ290" s="84"/>
      <c r="AR290" s="178"/>
      <c r="AS290" s="84"/>
      <c r="AT290" s="178"/>
      <c r="AU290" s="84"/>
      <c r="AV290" s="178"/>
      <c r="AW290" s="84"/>
      <c r="AX290" s="178"/>
      <c r="AY290" s="84"/>
      <c r="AZ290" s="178"/>
      <c r="BA290" s="84"/>
      <c r="BB290" s="178"/>
      <c r="BC290" s="84"/>
      <c r="BD290" s="204"/>
      <c r="BE290" s="175"/>
      <c r="BH290" s="205"/>
      <c r="BI290" s="205"/>
    </row>
    <row r="291" spans="1:65" ht="42" customHeight="1" x14ac:dyDescent="0.25">
      <c r="A291" s="590"/>
      <c r="B291" s="852"/>
      <c r="C291" s="855"/>
      <c r="D291" s="377" t="s">
        <v>861</v>
      </c>
      <c r="E291" s="370" t="s">
        <v>862</v>
      </c>
      <c r="F291" s="310">
        <f t="shared" si="98"/>
        <v>3284</v>
      </c>
      <c r="G291" s="279">
        <v>3284</v>
      </c>
      <c r="H291" s="279">
        <v>3284</v>
      </c>
      <c r="I291" s="279">
        <v>3284</v>
      </c>
      <c r="J291" s="278">
        <v>270</v>
      </c>
      <c r="K291" s="278">
        <v>274</v>
      </c>
      <c r="L291" s="278">
        <v>274</v>
      </c>
      <c r="M291" s="278">
        <v>274</v>
      </c>
      <c r="N291" s="278">
        <v>274</v>
      </c>
      <c r="O291" s="278">
        <v>274</v>
      </c>
      <c r="P291" s="278">
        <v>274</v>
      </c>
      <c r="Q291" s="278">
        <v>274</v>
      </c>
      <c r="R291" s="278">
        <v>274</v>
      </c>
      <c r="S291" s="278">
        <v>274</v>
      </c>
      <c r="T291" s="278">
        <v>274</v>
      </c>
      <c r="U291" s="278">
        <v>274</v>
      </c>
      <c r="AC291" s="176"/>
      <c r="AD291" s="177"/>
      <c r="AE291" s="176"/>
      <c r="AF291" s="178"/>
      <c r="AG291" s="179"/>
      <c r="AH291" s="178"/>
      <c r="AI291" s="179"/>
      <c r="AJ291" s="178"/>
      <c r="AK291" s="179"/>
      <c r="AL291" s="178"/>
      <c r="AM291" s="84"/>
      <c r="AN291" s="178"/>
      <c r="AO291" s="84"/>
      <c r="AP291" s="178"/>
      <c r="AQ291" s="84"/>
      <c r="AR291" s="178"/>
      <c r="AS291" s="84"/>
      <c r="AT291" s="178"/>
      <c r="AU291" s="84"/>
      <c r="AV291" s="178"/>
      <c r="AW291" s="84"/>
      <c r="AX291" s="178"/>
      <c r="AY291" s="84"/>
      <c r="AZ291" s="178"/>
      <c r="BA291" s="84"/>
      <c r="BB291" s="178"/>
      <c r="BC291" s="84"/>
      <c r="BD291" s="204"/>
      <c r="BE291" s="175"/>
      <c r="BH291" s="205"/>
      <c r="BI291" s="205"/>
    </row>
    <row r="292" spans="1:65" ht="42" customHeight="1" x14ac:dyDescent="0.25">
      <c r="A292" s="590"/>
      <c r="B292" s="852"/>
      <c r="C292" s="855"/>
      <c r="D292" s="377" t="s">
        <v>863</v>
      </c>
      <c r="E292" s="370" t="s">
        <v>437</v>
      </c>
      <c r="F292" s="310">
        <f t="shared" si="98"/>
        <v>3284</v>
      </c>
      <c r="G292" s="279">
        <v>3284</v>
      </c>
      <c r="H292" s="279">
        <v>3284</v>
      </c>
      <c r="I292" s="279">
        <v>3284</v>
      </c>
      <c r="J292" s="278">
        <v>270</v>
      </c>
      <c r="K292" s="278">
        <v>274</v>
      </c>
      <c r="L292" s="278">
        <v>274</v>
      </c>
      <c r="M292" s="278">
        <v>274</v>
      </c>
      <c r="N292" s="278">
        <v>274</v>
      </c>
      <c r="O292" s="278">
        <v>274</v>
      </c>
      <c r="P292" s="278">
        <v>274</v>
      </c>
      <c r="Q292" s="278">
        <v>274</v>
      </c>
      <c r="R292" s="278">
        <v>274</v>
      </c>
      <c r="S292" s="278">
        <v>274</v>
      </c>
      <c r="T292" s="278">
        <v>274</v>
      </c>
      <c r="U292" s="278">
        <v>274</v>
      </c>
      <c r="AC292" s="176"/>
      <c r="AD292" s="177"/>
      <c r="AE292" s="176"/>
      <c r="AF292" s="178"/>
      <c r="AG292" s="179"/>
      <c r="AH292" s="178"/>
      <c r="AI292" s="179"/>
      <c r="AJ292" s="178"/>
      <c r="AK292" s="179"/>
      <c r="AL292" s="178"/>
      <c r="AM292" s="84"/>
      <c r="AN292" s="178"/>
      <c r="AO292" s="84"/>
      <c r="AP292" s="178"/>
      <c r="AQ292" s="84"/>
      <c r="AR292" s="178"/>
      <c r="AS292" s="84"/>
      <c r="AT292" s="178"/>
      <c r="AU292" s="84"/>
      <c r="AV292" s="178"/>
      <c r="AW292" s="84"/>
      <c r="AX292" s="178"/>
      <c r="AY292" s="84"/>
      <c r="AZ292" s="178"/>
      <c r="BA292" s="84"/>
      <c r="BB292" s="178"/>
      <c r="BC292" s="84"/>
      <c r="BD292" s="204"/>
      <c r="BE292" s="175"/>
      <c r="BH292" s="205"/>
      <c r="BI292" s="205"/>
    </row>
    <row r="293" spans="1:65" ht="42" customHeight="1" x14ac:dyDescent="0.25">
      <c r="A293" s="590"/>
      <c r="B293" s="853"/>
      <c r="C293" s="856"/>
      <c r="D293" s="377" t="s">
        <v>864</v>
      </c>
      <c r="E293" s="370" t="s">
        <v>865</v>
      </c>
      <c r="F293" s="310">
        <f t="shared" si="98"/>
        <v>3284</v>
      </c>
      <c r="G293" s="279">
        <v>3284</v>
      </c>
      <c r="H293" s="279">
        <v>3284</v>
      </c>
      <c r="I293" s="279">
        <v>3284</v>
      </c>
      <c r="J293" s="278">
        <v>270</v>
      </c>
      <c r="K293" s="278">
        <v>274</v>
      </c>
      <c r="L293" s="278">
        <v>274</v>
      </c>
      <c r="M293" s="278">
        <v>274</v>
      </c>
      <c r="N293" s="278">
        <v>274</v>
      </c>
      <c r="O293" s="278">
        <v>274</v>
      </c>
      <c r="P293" s="278">
        <v>274</v>
      </c>
      <c r="Q293" s="278">
        <v>274</v>
      </c>
      <c r="R293" s="278">
        <v>274</v>
      </c>
      <c r="S293" s="278">
        <v>274</v>
      </c>
      <c r="T293" s="278">
        <v>274</v>
      </c>
      <c r="U293" s="278">
        <v>274</v>
      </c>
      <c r="AC293" s="176"/>
      <c r="AD293" s="177"/>
      <c r="AE293" s="176"/>
      <c r="AF293" s="178"/>
      <c r="AG293" s="179"/>
      <c r="AH293" s="178"/>
      <c r="AI293" s="179"/>
      <c r="AJ293" s="178"/>
      <c r="AK293" s="179"/>
      <c r="AL293" s="178"/>
      <c r="AM293" s="84"/>
      <c r="AN293" s="178"/>
      <c r="AO293" s="84"/>
      <c r="AP293" s="178"/>
      <c r="AQ293" s="84"/>
      <c r="AR293" s="178"/>
      <c r="AS293" s="84"/>
      <c r="AT293" s="178"/>
      <c r="AU293" s="84"/>
      <c r="AV293" s="178"/>
      <c r="AW293" s="84"/>
      <c r="AX293" s="178"/>
      <c r="AY293" s="84"/>
      <c r="AZ293" s="178"/>
      <c r="BA293" s="84"/>
      <c r="BB293" s="178"/>
      <c r="BC293" s="84"/>
      <c r="BD293" s="204"/>
      <c r="BE293" s="175"/>
      <c r="BH293" s="205"/>
      <c r="BI293" s="205"/>
    </row>
    <row r="294" spans="1:65" ht="42" customHeight="1" x14ac:dyDescent="0.25">
      <c r="A294" s="590"/>
      <c r="B294" s="568" t="s">
        <v>732</v>
      </c>
      <c r="C294" s="850" t="s">
        <v>721</v>
      </c>
      <c r="D294" s="306" t="s">
        <v>439</v>
      </c>
      <c r="E294" s="306"/>
      <c r="F294" s="310">
        <f t="shared" ref="F294:U294" si="99">+F295</f>
        <v>9525</v>
      </c>
      <c r="G294" s="310">
        <f t="shared" si="99"/>
        <v>9525</v>
      </c>
      <c r="H294" s="310">
        <f t="shared" si="99"/>
        <v>10760</v>
      </c>
      <c r="I294" s="310">
        <f t="shared" si="99"/>
        <v>10760</v>
      </c>
      <c r="J294" s="310">
        <f t="shared" si="99"/>
        <v>793</v>
      </c>
      <c r="K294" s="310">
        <f t="shared" si="99"/>
        <v>793</v>
      </c>
      <c r="L294" s="310">
        <f t="shared" si="99"/>
        <v>793</v>
      </c>
      <c r="M294" s="310">
        <f t="shared" si="99"/>
        <v>794</v>
      </c>
      <c r="N294" s="310">
        <f t="shared" si="99"/>
        <v>794</v>
      </c>
      <c r="O294" s="310">
        <f t="shared" si="99"/>
        <v>794</v>
      </c>
      <c r="P294" s="310">
        <f t="shared" si="99"/>
        <v>794</v>
      </c>
      <c r="Q294" s="310">
        <f t="shared" si="99"/>
        <v>794</v>
      </c>
      <c r="R294" s="310">
        <f t="shared" si="99"/>
        <v>794</v>
      </c>
      <c r="S294" s="310">
        <f t="shared" si="99"/>
        <v>794</v>
      </c>
      <c r="T294" s="310">
        <f t="shared" si="99"/>
        <v>794</v>
      </c>
      <c r="U294" s="310">
        <f t="shared" si="99"/>
        <v>794</v>
      </c>
      <c r="AC294" s="176">
        <f>+AE294+AF294+AH294+AJ294+AL294+AN294+AP294+AR294+AT294+AV294+AX294+AZ294+BB294</f>
        <v>0</v>
      </c>
      <c r="AD294" s="177">
        <f>+AG294+AI294+AK294+AM294+AO294+AQ294+AS294+AU294+AW294+AY294+BA294+BC294</f>
        <v>0</v>
      </c>
      <c r="AE294" s="176">
        <v>0</v>
      </c>
      <c r="AF294" s="178"/>
      <c r="AG294" s="179"/>
      <c r="AH294" s="178"/>
      <c r="AI294" s="179"/>
      <c r="AJ294" s="178"/>
      <c r="AK294" s="179"/>
      <c r="AL294" s="178"/>
      <c r="AM294" s="84"/>
      <c r="AN294" s="178"/>
      <c r="AO294" s="84"/>
      <c r="AP294" s="178"/>
      <c r="AQ294" s="84"/>
      <c r="AR294" s="178"/>
      <c r="AS294" s="84"/>
      <c r="AT294" s="178"/>
      <c r="AU294" s="84"/>
      <c r="AV294" s="178"/>
      <c r="AW294" s="84"/>
      <c r="AX294" s="178"/>
      <c r="AY294" s="84"/>
      <c r="AZ294" s="178"/>
      <c r="BA294" s="84"/>
      <c r="BB294" s="178"/>
      <c r="BC294" s="84"/>
      <c r="BD294" s="204">
        <f t="shared" si="77"/>
        <v>0</v>
      </c>
      <c r="BE294" s="175" t="e">
        <f t="shared" si="78"/>
        <v>#DIV/0!</v>
      </c>
      <c r="BH294" s="181">
        <f>+BK294-AC294</f>
        <v>0</v>
      </c>
      <c r="BI294" s="181">
        <f>+BL294-AD294</f>
        <v>0</v>
      </c>
      <c r="BJ294" s="208"/>
      <c r="BK294" s="181"/>
      <c r="BL294" s="181"/>
    </row>
    <row r="295" spans="1:65" ht="42" customHeight="1" x14ac:dyDescent="0.25">
      <c r="A295" s="590"/>
      <c r="B295" s="568"/>
      <c r="C295" s="850"/>
      <c r="D295" s="316" t="s">
        <v>569</v>
      </c>
      <c r="E295" s="20" t="s">
        <v>60</v>
      </c>
      <c r="F295" s="310">
        <f>SUM(J295:U295)</f>
        <v>9525</v>
      </c>
      <c r="G295" s="96">
        <v>9525</v>
      </c>
      <c r="H295" s="96">
        <v>10760</v>
      </c>
      <c r="I295" s="96">
        <v>10760</v>
      </c>
      <c r="J295" s="278">
        <v>793</v>
      </c>
      <c r="K295" s="278">
        <v>793</v>
      </c>
      <c r="L295" s="278">
        <v>793</v>
      </c>
      <c r="M295" s="278">
        <v>794</v>
      </c>
      <c r="N295" s="278">
        <v>794</v>
      </c>
      <c r="O295" s="278">
        <v>794</v>
      </c>
      <c r="P295" s="278">
        <v>794</v>
      </c>
      <c r="Q295" s="278">
        <v>794</v>
      </c>
      <c r="R295" s="278">
        <v>794</v>
      </c>
      <c r="S295" s="278">
        <v>794</v>
      </c>
      <c r="T295" s="278">
        <v>794</v>
      </c>
      <c r="U295" s="278">
        <v>794</v>
      </c>
      <c r="V295" s="54"/>
      <c r="W295" s="54"/>
      <c r="Y295" s="305"/>
      <c r="AA295" s="183" t="s">
        <v>17</v>
      </c>
      <c r="AB295" s="184">
        <f>SUM(AC239:AC294)</f>
        <v>2683710</v>
      </c>
      <c r="AC295" s="176"/>
      <c r="AD295" s="177"/>
      <c r="AE295" s="176"/>
      <c r="AF295" s="178"/>
      <c r="AG295" s="179"/>
      <c r="AH295" s="178"/>
      <c r="AI295" s="179"/>
      <c r="AJ295" s="178"/>
      <c r="AK295" s="179"/>
      <c r="AL295" s="178"/>
      <c r="AM295" s="84"/>
      <c r="AN295" s="178"/>
      <c r="AO295" s="84"/>
      <c r="AP295" s="178"/>
      <c r="AQ295" s="84"/>
      <c r="AR295" s="178"/>
      <c r="AS295" s="84"/>
      <c r="AT295" s="178"/>
      <c r="AU295" s="84"/>
      <c r="AV295" s="178"/>
      <c r="AW295" s="84"/>
      <c r="AX295" s="178"/>
      <c r="AY295" s="84"/>
      <c r="AZ295" s="178"/>
      <c r="BA295" s="84"/>
      <c r="BB295" s="178"/>
      <c r="BC295" s="84"/>
      <c r="BD295" s="204">
        <f t="shared" si="77"/>
        <v>0</v>
      </c>
      <c r="BE295" s="175" t="e">
        <f t="shared" si="78"/>
        <v>#DIV/0!</v>
      </c>
      <c r="BH295" s="205"/>
      <c r="BI295" s="205"/>
    </row>
    <row r="296" spans="1:65" ht="42" customHeight="1" x14ac:dyDescent="0.25">
      <c r="A296" s="591"/>
      <c r="B296" s="615" t="s">
        <v>589</v>
      </c>
      <c r="C296" s="616"/>
      <c r="D296" s="616"/>
      <c r="E296" s="616"/>
      <c r="F296" s="617"/>
      <c r="G296" s="118"/>
      <c r="H296" s="119"/>
      <c r="I296" s="119"/>
      <c r="J296" s="120"/>
      <c r="K296" s="120"/>
      <c r="L296" s="120"/>
      <c r="M296" s="120"/>
      <c r="N296" s="120"/>
      <c r="O296" s="120"/>
      <c r="P296" s="120"/>
      <c r="Q296" s="120"/>
      <c r="R296" s="120"/>
      <c r="S296" s="120"/>
      <c r="T296" s="120"/>
      <c r="U296" s="120"/>
      <c r="AA296" s="183" t="s">
        <v>638</v>
      </c>
      <c r="AB296" s="184">
        <f>SUM(AD239:AD294)</f>
        <v>0</v>
      </c>
      <c r="AC296" s="176"/>
      <c r="AD296" s="177"/>
      <c r="AE296" s="176"/>
      <c r="AF296" s="178"/>
      <c r="AG296" s="84"/>
      <c r="AH296" s="178"/>
      <c r="AI296" s="179"/>
      <c r="AJ296" s="178"/>
      <c r="AK296" s="179"/>
      <c r="AL296" s="178"/>
      <c r="AM296" s="84"/>
      <c r="AN296" s="178"/>
      <c r="AO296" s="179"/>
      <c r="AP296" s="178"/>
      <c r="AQ296" s="84"/>
      <c r="AR296" s="178"/>
      <c r="AS296" s="84"/>
      <c r="AT296" s="178"/>
      <c r="AU296" s="84"/>
      <c r="AV296" s="178"/>
      <c r="AW296" s="84"/>
      <c r="AX296" s="178"/>
      <c r="AY296" s="84"/>
      <c r="AZ296" s="178"/>
      <c r="BA296" s="84"/>
      <c r="BB296" s="178"/>
      <c r="BC296" s="84"/>
      <c r="BD296" s="204">
        <f t="shared" ref="BD296" si="100">+AG296+AI296+AK296+AM296+AO296+AQ296+AS296+AU296+AW296+AY296+BA296+BC296</f>
        <v>0</v>
      </c>
      <c r="BE296" s="175" t="e">
        <f t="shared" ref="BE296" si="101">+BD296/AC296*100</f>
        <v>#DIV/0!</v>
      </c>
      <c r="BH296" s="205"/>
      <c r="BI296" s="205"/>
    </row>
    <row r="297" spans="1:65" ht="27" customHeight="1" x14ac:dyDescent="0.3">
      <c r="A297" s="73"/>
      <c r="B297" s="76"/>
      <c r="C297" s="282" t="s">
        <v>642</v>
      </c>
      <c r="D297" s="283" t="s">
        <v>643</v>
      </c>
      <c r="E297" s="76"/>
      <c r="F297" s="126"/>
      <c r="G297" s="117"/>
      <c r="H297" s="117"/>
      <c r="I297" s="117"/>
      <c r="J297" s="117"/>
      <c r="K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Y297" s="44"/>
      <c r="Z297" s="44"/>
      <c r="BH297" s="205"/>
      <c r="BI297" s="205"/>
    </row>
    <row r="298" spans="1:65" ht="27" customHeight="1" x14ac:dyDescent="0.25">
      <c r="A298" s="54"/>
      <c r="B298" s="77"/>
      <c r="C298" s="77"/>
      <c r="D298" s="77"/>
      <c r="E298" s="77"/>
      <c r="F298" s="127"/>
      <c r="G298" s="117"/>
      <c r="H298" s="117"/>
      <c r="I298" s="117"/>
      <c r="J298" s="117"/>
      <c r="K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Y298" s="44"/>
      <c r="Z298" s="44"/>
      <c r="BH298" s="205"/>
      <c r="BI298" s="205"/>
    </row>
    <row r="299" spans="1:65" ht="27" customHeight="1" x14ac:dyDescent="0.25">
      <c r="A299" s="18" t="s">
        <v>9</v>
      </c>
      <c r="B299" s="534" t="s">
        <v>10</v>
      </c>
      <c r="C299" s="534"/>
      <c r="D299" s="534"/>
      <c r="E299" s="534"/>
      <c r="F299" s="534"/>
      <c r="G299" s="534"/>
      <c r="H299" s="534"/>
      <c r="I299" s="114"/>
      <c r="J299" s="115"/>
      <c r="K299" s="115"/>
      <c r="L299" s="115"/>
      <c r="M299" s="115"/>
      <c r="N299" s="115"/>
      <c r="O299" s="115"/>
      <c r="P299" s="115"/>
      <c r="Q299" s="115"/>
      <c r="R299" s="115"/>
      <c r="S299" s="115"/>
      <c r="T299" s="115"/>
      <c r="U299" s="115"/>
      <c r="AC299" s="89"/>
      <c r="AD299" s="213"/>
      <c r="AE299" s="89"/>
      <c r="AF299" s="89"/>
      <c r="AG299" s="89"/>
      <c r="AH299" s="89"/>
      <c r="AI299" s="213"/>
      <c r="AJ299" s="89"/>
      <c r="AK299" s="89"/>
      <c r="AL299" s="89"/>
      <c r="AM299" s="89"/>
      <c r="AN299" s="89"/>
      <c r="AO299" s="89"/>
      <c r="AP299" s="89"/>
      <c r="AQ299" s="89"/>
      <c r="AR299" s="89"/>
      <c r="AS299" s="89"/>
      <c r="AT299" s="89"/>
      <c r="AU299" s="89"/>
      <c r="AV299" s="89"/>
      <c r="AW299" s="89"/>
      <c r="AX299" s="89"/>
      <c r="AY299" s="89"/>
      <c r="AZ299" s="89"/>
      <c r="BA299" s="89"/>
      <c r="BB299" s="89"/>
      <c r="BC299" s="89"/>
      <c r="BD299" s="213"/>
      <c r="BE299" s="213"/>
      <c r="BH299" s="205"/>
      <c r="BI299" s="205"/>
    </row>
    <row r="300" spans="1:65" ht="25.5" customHeight="1" x14ac:dyDescent="0.25">
      <c r="A300" s="16"/>
      <c r="B300" s="307" t="s">
        <v>96</v>
      </c>
      <c r="C300" s="534" t="s">
        <v>835</v>
      </c>
      <c r="D300" s="534"/>
      <c r="E300" s="534"/>
      <c r="F300" s="534"/>
      <c r="G300" s="534"/>
      <c r="H300" s="534"/>
      <c r="I300" s="114"/>
      <c r="J300" s="115"/>
      <c r="K300" s="115"/>
      <c r="L300" s="115"/>
      <c r="M300" s="115"/>
      <c r="N300" s="115"/>
      <c r="O300" s="115"/>
      <c r="P300" s="115"/>
      <c r="Q300" s="115"/>
      <c r="R300" s="115"/>
      <c r="S300" s="115"/>
      <c r="T300" s="115"/>
      <c r="U300" s="115"/>
      <c r="Y300" s="44"/>
      <c r="BH300" s="205"/>
      <c r="BI300" s="205"/>
    </row>
    <row r="301" spans="1:65" ht="27" customHeight="1" x14ac:dyDescent="0.25">
      <c r="A301" s="536" t="s">
        <v>12</v>
      </c>
      <c r="B301" s="526" t="s">
        <v>13</v>
      </c>
      <c r="C301" s="526" t="s">
        <v>14</v>
      </c>
      <c r="D301" s="542" t="s">
        <v>15</v>
      </c>
      <c r="E301" s="589" t="s">
        <v>16</v>
      </c>
      <c r="F301" s="570" t="s">
        <v>660</v>
      </c>
      <c r="G301" s="540" t="s">
        <v>433</v>
      </c>
      <c r="H301" s="541"/>
      <c r="I301" s="541"/>
      <c r="J301" s="535" t="s">
        <v>662</v>
      </c>
      <c r="K301" s="535"/>
      <c r="L301" s="535"/>
      <c r="M301" s="535"/>
      <c r="N301" s="535"/>
      <c r="O301" s="535"/>
      <c r="P301" s="535"/>
      <c r="Q301" s="535"/>
      <c r="R301" s="535"/>
      <c r="S301" s="535"/>
      <c r="T301" s="535"/>
      <c r="U301" s="535"/>
      <c r="Y301" s="44"/>
      <c r="Z301" s="44"/>
      <c r="BH301" s="205"/>
      <c r="BI301" s="205"/>
    </row>
    <row r="302" spans="1:65" ht="27" customHeight="1" x14ac:dyDescent="0.25">
      <c r="A302" s="537"/>
      <c r="B302" s="527"/>
      <c r="C302" s="527"/>
      <c r="D302" s="543"/>
      <c r="E302" s="590"/>
      <c r="F302" s="571"/>
      <c r="G302" s="556" t="s">
        <v>661</v>
      </c>
      <c r="H302" s="556"/>
      <c r="I302" s="540"/>
      <c r="J302" s="535" t="s">
        <v>526</v>
      </c>
      <c r="K302" s="535"/>
      <c r="L302" s="535"/>
      <c r="M302" s="535"/>
      <c r="N302" s="535"/>
      <c r="O302" s="535"/>
      <c r="P302" s="535"/>
      <c r="Q302" s="535"/>
      <c r="R302" s="535"/>
      <c r="S302" s="535"/>
      <c r="T302" s="535"/>
      <c r="U302" s="535"/>
      <c r="Y302" s="44"/>
      <c r="Z302" s="44"/>
      <c r="BH302" s="205"/>
      <c r="BI302" s="205"/>
    </row>
    <row r="303" spans="1:65" ht="27" customHeight="1" x14ac:dyDescent="0.25">
      <c r="A303" s="537"/>
      <c r="B303" s="527"/>
      <c r="C303" s="527"/>
      <c r="D303" s="543"/>
      <c r="E303" s="590"/>
      <c r="F303" s="571"/>
      <c r="G303" s="585">
        <v>2024</v>
      </c>
      <c r="H303" s="585">
        <v>2025</v>
      </c>
      <c r="I303" s="585">
        <v>2026</v>
      </c>
      <c r="J303" s="308"/>
      <c r="K303" s="308"/>
      <c r="L303" s="308"/>
      <c r="M303" s="308"/>
      <c r="N303" s="308"/>
      <c r="O303" s="308"/>
      <c r="P303" s="308"/>
      <c r="Q303" s="308"/>
      <c r="R303" s="308"/>
      <c r="S303" s="308"/>
      <c r="T303" s="308"/>
      <c r="U303" s="308"/>
      <c r="Y303" s="44"/>
      <c r="Z303" s="44"/>
      <c r="BH303" s="205"/>
      <c r="BI303" s="205"/>
    </row>
    <row r="304" spans="1:65" ht="27" customHeight="1" x14ac:dyDescent="0.35">
      <c r="A304" s="538"/>
      <c r="B304" s="528"/>
      <c r="C304" s="528"/>
      <c r="D304" s="544"/>
      <c r="E304" s="591"/>
      <c r="F304" s="572"/>
      <c r="G304" s="586"/>
      <c r="H304" s="586"/>
      <c r="I304" s="586"/>
      <c r="J304" s="309" t="s">
        <v>499</v>
      </c>
      <c r="K304" s="309" t="s">
        <v>500</v>
      </c>
      <c r="L304" s="309" t="s">
        <v>501</v>
      </c>
      <c r="M304" s="309" t="s">
        <v>502</v>
      </c>
      <c r="N304" s="309" t="s">
        <v>503</v>
      </c>
      <c r="O304" s="309" t="s">
        <v>504</v>
      </c>
      <c r="P304" s="309" t="s">
        <v>505</v>
      </c>
      <c r="Q304" s="309" t="s">
        <v>506</v>
      </c>
      <c r="R304" s="309" t="s">
        <v>507</v>
      </c>
      <c r="S304" s="309" t="s">
        <v>508</v>
      </c>
      <c r="T304" s="309" t="s">
        <v>509</v>
      </c>
      <c r="U304" s="309" t="s">
        <v>510</v>
      </c>
      <c r="Y304" s="44"/>
      <c r="Z304" s="44"/>
      <c r="AA304" s="172"/>
      <c r="AB304" s="172"/>
      <c r="BF304" s="172"/>
      <c r="BG304" s="172"/>
      <c r="BH304" s="169"/>
      <c r="BI304" s="169"/>
      <c r="BM304" s="172"/>
    </row>
    <row r="305" spans="1:64" ht="41.25" customHeight="1" x14ac:dyDescent="0.25">
      <c r="A305" s="536" t="s">
        <v>587</v>
      </c>
      <c r="B305" s="568" t="s">
        <v>446</v>
      </c>
      <c r="C305" s="828" t="s">
        <v>743</v>
      </c>
      <c r="D305" s="306" t="s">
        <v>439</v>
      </c>
      <c r="E305" s="306"/>
      <c r="F305" s="310">
        <f t="shared" ref="F305:U305" si="102">+F306</f>
        <v>6</v>
      </c>
      <c r="G305" s="310">
        <f t="shared" si="102"/>
        <v>6</v>
      </c>
      <c r="H305" s="310">
        <f t="shared" si="102"/>
        <v>6</v>
      </c>
      <c r="I305" s="310">
        <f t="shared" si="102"/>
        <v>6</v>
      </c>
      <c r="J305" s="310">
        <f t="shared" si="102"/>
        <v>0</v>
      </c>
      <c r="K305" s="310">
        <f t="shared" si="102"/>
        <v>0</v>
      </c>
      <c r="L305" s="310">
        <f t="shared" si="102"/>
        <v>1</v>
      </c>
      <c r="M305" s="310">
        <f t="shared" si="102"/>
        <v>0</v>
      </c>
      <c r="N305" s="310">
        <f t="shared" si="102"/>
        <v>0</v>
      </c>
      <c r="O305" s="310">
        <f t="shared" si="102"/>
        <v>2</v>
      </c>
      <c r="P305" s="310">
        <f t="shared" si="102"/>
        <v>0</v>
      </c>
      <c r="Q305" s="310">
        <f t="shared" si="102"/>
        <v>0</v>
      </c>
      <c r="R305" s="310">
        <f t="shared" si="102"/>
        <v>1</v>
      </c>
      <c r="S305" s="310">
        <f t="shared" si="102"/>
        <v>0</v>
      </c>
      <c r="T305" s="310">
        <f t="shared" si="102"/>
        <v>0</v>
      </c>
      <c r="U305" s="310">
        <f t="shared" si="102"/>
        <v>2</v>
      </c>
      <c r="AC305" s="176">
        <f>+AE305+AF305+AH305+AJ305+AL305+AN305+AP305+AR305+AT305+AV305+AX305+AZ305+BB305</f>
        <v>17196</v>
      </c>
      <c r="AD305" s="177">
        <f>+AG305+AI305+AK305+AM305+AO305+AQ305+AS305+AU305+AW305+AY305+BA305+BC305</f>
        <v>0</v>
      </c>
      <c r="AE305" s="176">
        <v>17196</v>
      </c>
      <c r="AF305" s="178">
        <v>0</v>
      </c>
      <c r="AG305" s="179"/>
      <c r="AH305" s="178"/>
      <c r="AI305" s="179"/>
      <c r="AJ305" s="178"/>
      <c r="AK305" s="179"/>
      <c r="AL305" s="178"/>
      <c r="AM305" s="84"/>
      <c r="AN305" s="178"/>
      <c r="AO305" s="179"/>
      <c r="AP305" s="178"/>
      <c r="AQ305" s="84"/>
      <c r="AR305" s="178"/>
      <c r="AS305" s="84"/>
      <c r="AT305" s="178"/>
      <c r="AU305" s="84"/>
      <c r="AV305" s="178"/>
      <c r="AW305" s="84"/>
      <c r="AX305" s="178"/>
      <c r="AY305" s="84"/>
      <c r="AZ305" s="178"/>
      <c r="BA305" s="84"/>
      <c r="BB305" s="178"/>
      <c r="BC305" s="84"/>
      <c r="BD305" s="204">
        <f t="shared" ref="BD305:BD329" si="103">+AG305+AI305+AK305+AM305+AO305+AQ305+AS305+AU305+AW305+AY305+BA305+BC305</f>
        <v>0</v>
      </c>
      <c r="BE305" s="175">
        <f t="shared" ref="BE305:BE329" si="104">+BD305/AC305*100</f>
        <v>0</v>
      </c>
      <c r="BH305" s="181">
        <f>+BK305-AC305</f>
        <v>-17196</v>
      </c>
      <c r="BI305" s="181">
        <f>+BL305-AD305</f>
        <v>0</v>
      </c>
      <c r="BJ305" s="208"/>
      <c r="BK305" s="181"/>
      <c r="BL305" s="181"/>
    </row>
    <row r="306" spans="1:64" ht="47.25" customHeight="1" x14ac:dyDescent="0.25">
      <c r="A306" s="537"/>
      <c r="B306" s="568"/>
      <c r="C306" s="828"/>
      <c r="D306" s="13" t="s">
        <v>135</v>
      </c>
      <c r="E306" s="9" t="s">
        <v>46</v>
      </c>
      <c r="F306" s="310">
        <f>SUM(J306:U306)</f>
        <v>6</v>
      </c>
      <c r="G306" s="310">
        <v>6</v>
      </c>
      <c r="H306" s="310">
        <v>6</v>
      </c>
      <c r="I306" s="310">
        <v>6</v>
      </c>
      <c r="J306" s="278">
        <v>0</v>
      </c>
      <c r="K306" s="278">
        <v>0</v>
      </c>
      <c r="L306" s="278">
        <v>1</v>
      </c>
      <c r="M306" s="278">
        <v>0</v>
      </c>
      <c r="N306" s="278">
        <v>0</v>
      </c>
      <c r="O306" s="278">
        <v>2</v>
      </c>
      <c r="P306" s="278">
        <v>0</v>
      </c>
      <c r="Q306" s="278">
        <v>0</v>
      </c>
      <c r="R306" s="278">
        <v>1</v>
      </c>
      <c r="S306" s="278">
        <v>0</v>
      </c>
      <c r="T306" s="278">
        <v>0</v>
      </c>
      <c r="U306" s="278">
        <v>2</v>
      </c>
      <c r="AC306" s="176"/>
      <c r="AD306" s="177"/>
      <c r="AE306" s="176"/>
      <c r="AF306" s="178"/>
      <c r="AG306" s="179"/>
      <c r="AH306" s="178"/>
      <c r="AI306" s="179"/>
      <c r="AJ306" s="178"/>
      <c r="AK306" s="179"/>
      <c r="AL306" s="178"/>
      <c r="AM306" s="84"/>
      <c r="AN306" s="178"/>
      <c r="AO306" s="179"/>
      <c r="AP306" s="178"/>
      <c r="AQ306" s="84"/>
      <c r="AR306" s="178"/>
      <c r="AS306" s="84"/>
      <c r="AT306" s="178"/>
      <c r="AU306" s="84"/>
      <c r="AV306" s="178"/>
      <c r="AW306" s="84"/>
      <c r="AX306" s="178"/>
      <c r="AY306" s="84"/>
      <c r="AZ306" s="178"/>
      <c r="BA306" s="84"/>
      <c r="BB306" s="178"/>
      <c r="BC306" s="84"/>
      <c r="BD306" s="204">
        <f t="shared" si="103"/>
        <v>0</v>
      </c>
      <c r="BE306" s="175" t="e">
        <f t="shared" si="104"/>
        <v>#DIV/0!</v>
      </c>
      <c r="BH306" s="169"/>
      <c r="BI306" s="169"/>
    </row>
    <row r="307" spans="1:64" ht="47.25" customHeight="1" x14ac:dyDescent="0.25">
      <c r="A307" s="537"/>
      <c r="B307" s="693" t="s">
        <v>736</v>
      </c>
      <c r="C307" s="559" t="s">
        <v>851</v>
      </c>
      <c r="D307" s="560"/>
      <c r="E307" s="561"/>
      <c r="F307" s="310">
        <f>+F308+F310</f>
        <v>28488</v>
      </c>
      <c r="G307" s="310">
        <f t="shared" ref="G307:U307" si="105">+G308+G310</f>
        <v>28489</v>
      </c>
      <c r="H307" s="310">
        <f t="shared" si="105"/>
        <v>28489</v>
      </c>
      <c r="I307" s="310">
        <f t="shared" si="105"/>
        <v>28489</v>
      </c>
      <c r="J307" s="310">
        <f t="shared" si="105"/>
        <v>2373</v>
      </c>
      <c r="K307" s="310">
        <f t="shared" si="105"/>
        <v>2373</v>
      </c>
      <c r="L307" s="310">
        <f t="shared" si="105"/>
        <v>2373</v>
      </c>
      <c r="M307" s="310">
        <f t="shared" si="105"/>
        <v>2373</v>
      </c>
      <c r="N307" s="310">
        <f t="shared" si="105"/>
        <v>2374</v>
      </c>
      <c r="O307" s="310">
        <f t="shared" si="105"/>
        <v>2373</v>
      </c>
      <c r="P307" s="310">
        <f t="shared" si="105"/>
        <v>2373</v>
      </c>
      <c r="Q307" s="310">
        <f t="shared" si="105"/>
        <v>2374</v>
      </c>
      <c r="R307" s="310">
        <f t="shared" si="105"/>
        <v>2373</v>
      </c>
      <c r="S307" s="310">
        <f t="shared" si="105"/>
        <v>2374</v>
      </c>
      <c r="T307" s="310">
        <f t="shared" si="105"/>
        <v>2373</v>
      </c>
      <c r="U307" s="310">
        <f t="shared" si="105"/>
        <v>2382</v>
      </c>
      <c r="AC307" s="176"/>
      <c r="AD307" s="177"/>
      <c r="AE307" s="176"/>
      <c r="AF307" s="178"/>
      <c r="AG307" s="179"/>
      <c r="AH307" s="178"/>
      <c r="AI307" s="179"/>
      <c r="AJ307" s="178"/>
      <c r="AK307" s="179"/>
      <c r="AL307" s="178"/>
      <c r="AM307" s="84"/>
      <c r="AN307" s="178"/>
      <c r="AO307" s="179"/>
      <c r="AP307" s="178"/>
      <c r="AQ307" s="84"/>
      <c r="AR307" s="178"/>
      <c r="AS307" s="84"/>
      <c r="AT307" s="178"/>
      <c r="AU307" s="84"/>
      <c r="AV307" s="178"/>
      <c r="AW307" s="84"/>
      <c r="AX307" s="178"/>
      <c r="AY307" s="84"/>
      <c r="AZ307" s="178"/>
      <c r="BA307" s="84"/>
      <c r="BB307" s="178"/>
      <c r="BC307" s="84"/>
      <c r="BD307" s="204">
        <f t="shared" si="103"/>
        <v>0</v>
      </c>
      <c r="BE307" s="175" t="e">
        <f t="shared" si="104"/>
        <v>#DIV/0!</v>
      </c>
      <c r="BH307" s="169"/>
      <c r="BI307" s="169"/>
    </row>
    <row r="308" spans="1:64" ht="45" customHeight="1" x14ac:dyDescent="0.25">
      <c r="A308" s="537"/>
      <c r="B308" s="694"/>
      <c r="C308" s="828" t="s">
        <v>744</v>
      </c>
      <c r="D308" s="306" t="s">
        <v>439</v>
      </c>
      <c r="E308" s="306"/>
      <c r="F308" s="310">
        <f t="shared" ref="F308:U308" si="106">+F309</f>
        <v>13839</v>
      </c>
      <c r="G308" s="310">
        <f t="shared" si="106"/>
        <v>13840</v>
      </c>
      <c r="H308" s="310">
        <f t="shared" si="106"/>
        <v>13840</v>
      </c>
      <c r="I308" s="310">
        <f t="shared" si="106"/>
        <v>13840</v>
      </c>
      <c r="J308" s="310">
        <f t="shared" si="106"/>
        <v>1153</v>
      </c>
      <c r="K308" s="310">
        <f t="shared" si="106"/>
        <v>1153</v>
      </c>
      <c r="L308" s="310">
        <f t="shared" si="106"/>
        <v>1153</v>
      </c>
      <c r="M308" s="310">
        <f t="shared" si="106"/>
        <v>1153</v>
      </c>
      <c r="N308" s="310">
        <f t="shared" si="106"/>
        <v>1154</v>
      </c>
      <c r="O308" s="310">
        <f t="shared" si="106"/>
        <v>1153</v>
      </c>
      <c r="P308" s="310">
        <f t="shared" si="106"/>
        <v>1153</v>
      </c>
      <c r="Q308" s="310">
        <f t="shared" si="106"/>
        <v>1154</v>
      </c>
      <c r="R308" s="310">
        <f t="shared" si="106"/>
        <v>1153</v>
      </c>
      <c r="S308" s="310">
        <f t="shared" si="106"/>
        <v>1154</v>
      </c>
      <c r="T308" s="310">
        <f t="shared" si="106"/>
        <v>1153</v>
      </c>
      <c r="U308" s="310">
        <f t="shared" si="106"/>
        <v>1153</v>
      </c>
      <c r="AC308" s="176">
        <f>+AE308+AF308+AH308+AJ308+AL308+AN308+AP308+AR308+AT308+AV308+AX308+AZ308+BB308</f>
        <v>3378840</v>
      </c>
      <c r="AD308" s="177">
        <f>+AG308+AI308+AK308+AM308+AO308+AQ308+AS308+AU308+AW308+AY308+BA308+BC308</f>
        <v>0</v>
      </c>
      <c r="AE308" s="176">
        <v>3378840</v>
      </c>
      <c r="AF308" s="178">
        <v>0</v>
      </c>
      <c r="AG308" s="179"/>
      <c r="AH308" s="178"/>
      <c r="AI308" s="179"/>
      <c r="AJ308" s="178"/>
      <c r="AK308" s="179"/>
      <c r="AL308" s="178"/>
      <c r="AM308" s="84"/>
      <c r="AN308" s="178"/>
      <c r="AO308" s="179"/>
      <c r="AP308" s="178"/>
      <c r="AQ308" s="84"/>
      <c r="AR308" s="178"/>
      <c r="AS308" s="84"/>
      <c r="AT308" s="178"/>
      <c r="AU308" s="84"/>
      <c r="AV308" s="178"/>
      <c r="AW308" s="84"/>
      <c r="AX308" s="178"/>
      <c r="AY308" s="84"/>
      <c r="AZ308" s="178"/>
      <c r="BA308" s="84"/>
      <c r="BB308" s="178"/>
      <c r="BC308" s="84"/>
      <c r="BD308" s="204">
        <f t="shared" si="103"/>
        <v>0</v>
      </c>
      <c r="BE308" s="175">
        <f t="shared" si="104"/>
        <v>0</v>
      </c>
      <c r="BH308" s="181">
        <f>+BK308-AC308</f>
        <v>-3378840</v>
      </c>
      <c r="BI308" s="181">
        <f>+BL308-AD308</f>
        <v>0</v>
      </c>
      <c r="BJ308" s="208"/>
      <c r="BK308" s="181"/>
      <c r="BL308" s="181"/>
    </row>
    <row r="309" spans="1:64" ht="33.75" customHeight="1" x14ac:dyDescent="0.25">
      <c r="A309" s="537"/>
      <c r="B309" s="694"/>
      <c r="C309" s="828"/>
      <c r="D309" s="53" t="s">
        <v>138</v>
      </c>
      <c r="E309" s="9" t="s">
        <v>33</v>
      </c>
      <c r="F309" s="310">
        <f>SUM(J309:U309)</f>
        <v>13839</v>
      </c>
      <c r="G309" s="310">
        <v>13840</v>
      </c>
      <c r="H309" s="310">
        <v>13840</v>
      </c>
      <c r="I309" s="310">
        <v>13840</v>
      </c>
      <c r="J309" s="279">
        <v>1153</v>
      </c>
      <c r="K309" s="279">
        <v>1153</v>
      </c>
      <c r="L309" s="279">
        <v>1153</v>
      </c>
      <c r="M309" s="279">
        <v>1153</v>
      </c>
      <c r="N309" s="279">
        <v>1154</v>
      </c>
      <c r="O309" s="279">
        <v>1153</v>
      </c>
      <c r="P309" s="279">
        <v>1153</v>
      </c>
      <c r="Q309" s="279">
        <v>1154</v>
      </c>
      <c r="R309" s="279">
        <v>1153</v>
      </c>
      <c r="S309" s="279">
        <v>1154</v>
      </c>
      <c r="T309" s="279">
        <v>1153</v>
      </c>
      <c r="U309" s="279">
        <v>1153</v>
      </c>
      <c r="AC309" s="176"/>
      <c r="AD309" s="177"/>
      <c r="AE309" s="176"/>
      <c r="AF309" s="178"/>
      <c r="AG309" s="179"/>
      <c r="AH309" s="178"/>
      <c r="AI309" s="179"/>
      <c r="AJ309" s="178"/>
      <c r="AK309" s="179"/>
      <c r="AL309" s="178"/>
      <c r="AM309" s="84"/>
      <c r="AN309" s="178"/>
      <c r="AO309" s="179"/>
      <c r="AP309" s="178"/>
      <c r="AQ309" s="84"/>
      <c r="AR309" s="178"/>
      <c r="AS309" s="84"/>
      <c r="AT309" s="178"/>
      <c r="AU309" s="84"/>
      <c r="AV309" s="178"/>
      <c r="AW309" s="84"/>
      <c r="AX309" s="178"/>
      <c r="AY309" s="84"/>
      <c r="AZ309" s="178"/>
      <c r="BA309" s="84"/>
      <c r="BB309" s="178"/>
      <c r="BC309" s="84"/>
      <c r="BD309" s="204">
        <f t="shared" si="103"/>
        <v>0</v>
      </c>
      <c r="BE309" s="175" t="e">
        <f t="shared" si="104"/>
        <v>#DIV/0!</v>
      </c>
      <c r="BH309" s="169"/>
      <c r="BI309" s="169"/>
    </row>
    <row r="310" spans="1:64" ht="44.25" customHeight="1" x14ac:dyDescent="0.25">
      <c r="A310" s="537"/>
      <c r="B310" s="694"/>
      <c r="C310" s="828" t="s">
        <v>745</v>
      </c>
      <c r="D310" s="306" t="s">
        <v>439</v>
      </c>
      <c r="E310" s="306"/>
      <c r="F310" s="310">
        <f t="shared" ref="F310:U310" si="107">+F311</f>
        <v>14649</v>
      </c>
      <c r="G310" s="310">
        <f t="shared" si="107"/>
        <v>14649</v>
      </c>
      <c r="H310" s="310">
        <f t="shared" si="107"/>
        <v>14649</v>
      </c>
      <c r="I310" s="310">
        <f t="shared" si="107"/>
        <v>14649</v>
      </c>
      <c r="J310" s="310">
        <f t="shared" si="107"/>
        <v>1220</v>
      </c>
      <c r="K310" s="310">
        <f t="shared" si="107"/>
        <v>1220</v>
      </c>
      <c r="L310" s="310">
        <f t="shared" si="107"/>
        <v>1220</v>
      </c>
      <c r="M310" s="310">
        <f t="shared" si="107"/>
        <v>1220</v>
      </c>
      <c r="N310" s="310">
        <f t="shared" si="107"/>
        <v>1220</v>
      </c>
      <c r="O310" s="310">
        <f t="shared" si="107"/>
        <v>1220</v>
      </c>
      <c r="P310" s="310">
        <f t="shared" si="107"/>
        <v>1220</v>
      </c>
      <c r="Q310" s="310">
        <f t="shared" si="107"/>
        <v>1220</v>
      </c>
      <c r="R310" s="310">
        <f t="shared" si="107"/>
        <v>1220</v>
      </c>
      <c r="S310" s="310">
        <f t="shared" si="107"/>
        <v>1220</v>
      </c>
      <c r="T310" s="310">
        <f t="shared" si="107"/>
        <v>1220</v>
      </c>
      <c r="U310" s="310">
        <f t="shared" si="107"/>
        <v>1229</v>
      </c>
      <c r="AC310" s="176">
        <f>+AE310+AF310+AH310+AJ310+AL310+AN310+AP310+AR310+AT310+AV310+AX310+AZ310+BB310</f>
        <v>14000</v>
      </c>
      <c r="AD310" s="177">
        <f>+AG310+AI310+AK310+AM310+AO310+AQ310+AS310+AU310+AW310+AY310+BA310+BC310</f>
        <v>0</v>
      </c>
      <c r="AE310" s="176">
        <v>14000</v>
      </c>
      <c r="AF310" s="178">
        <v>0</v>
      </c>
      <c r="AG310" s="179"/>
      <c r="AH310" s="178"/>
      <c r="AI310" s="179"/>
      <c r="AJ310" s="178"/>
      <c r="AK310" s="179"/>
      <c r="AL310" s="178"/>
      <c r="AM310" s="84"/>
      <c r="AN310" s="178"/>
      <c r="AO310" s="179"/>
      <c r="AP310" s="178"/>
      <c r="AQ310" s="84"/>
      <c r="AR310" s="178"/>
      <c r="AS310" s="84"/>
      <c r="AT310" s="178"/>
      <c r="AU310" s="84"/>
      <c r="AV310" s="178"/>
      <c r="AW310" s="84"/>
      <c r="AX310" s="178"/>
      <c r="AY310" s="84"/>
      <c r="AZ310" s="178"/>
      <c r="BA310" s="84"/>
      <c r="BB310" s="178"/>
      <c r="BC310" s="84"/>
      <c r="BD310" s="204">
        <f t="shared" si="103"/>
        <v>0</v>
      </c>
      <c r="BE310" s="175">
        <f t="shared" si="104"/>
        <v>0</v>
      </c>
      <c r="BH310" s="181">
        <f>+BK310-AC310</f>
        <v>-14000</v>
      </c>
      <c r="BI310" s="181">
        <f>+BL310-AD310</f>
        <v>0</v>
      </c>
      <c r="BJ310" s="208"/>
      <c r="BK310" s="181"/>
      <c r="BL310" s="181"/>
    </row>
    <row r="311" spans="1:64" ht="46.5" customHeight="1" x14ac:dyDescent="0.25">
      <c r="A311" s="537"/>
      <c r="B311" s="695"/>
      <c r="C311" s="828"/>
      <c r="D311" s="13" t="s">
        <v>139</v>
      </c>
      <c r="E311" s="9" t="s">
        <v>33</v>
      </c>
      <c r="F311" s="95">
        <f>SUM(J311:U311)</f>
        <v>14649</v>
      </c>
      <c r="G311" s="310">
        <v>14649</v>
      </c>
      <c r="H311" s="310">
        <v>14649</v>
      </c>
      <c r="I311" s="310">
        <v>14649</v>
      </c>
      <c r="J311" s="279">
        <v>1220</v>
      </c>
      <c r="K311" s="279">
        <v>1220</v>
      </c>
      <c r="L311" s="279">
        <v>1220</v>
      </c>
      <c r="M311" s="279">
        <v>1220</v>
      </c>
      <c r="N311" s="279">
        <v>1220</v>
      </c>
      <c r="O311" s="279">
        <v>1220</v>
      </c>
      <c r="P311" s="279">
        <v>1220</v>
      </c>
      <c r="Q311" s="279">
        <v>1220</v>
      </c>
      <c r="R311" s="279">
        <v>1220</v>
      </c>
      <c r="S311" s="279">
        <v>1220</v>
      </c>
      <c r="T311" s="279">
        <v>1220</v>
      </c>
      <c r="U311" s="279">
        <v>1229</v>
      </c>
      <c r="AC311" s="176"/>
      <c r="AD311" s="177"/>
      <c r="AE311" s="176"/>
      <c r="AF311" s="178"/>
      <c r="AG311" s="179"/>
      <c r="AH311" s="178"/>
      <c r="AI311" s="179"/>
      <c r="AJ311" s="178"/>
      <c r="AK311" s="179"/>
      <c r="AL311" s="178"/>
      <c r="AM311" s="84"/>
      <c r="AN311" s="178"/>
      <c r="AO311" s="179"/>
      <c r="AP311" s="178"/>
      <c r="AQ311" s="84"/>
      <c r="AR311" s="178"/>
      <c r="AS311" s="84"/>
      <c r="AT311" s="178"/>
      <c r="AU311" s="84"/>
      <c r="AV311" s="178"/>
      <c r="AW311" s="84"/>
      <c r="AX311" s="178"/>
      <c r="AY311" s="84"/>
      <c r="AZ311" s="178"/>
      <c r="BA311" s="84"/>
      <c r="BB311" s="178"/>
      <c r="BC311" s="84"/>
      <c r="BD311" s="204">
        <f t="shared" si="103"/>
        <v>0</v>
      </c>
      <c r="BE311" s="175" t="e">
        <f t="shared" si="104"/>
        <v>#DIV/0!</v>
      </c>
      <c r="BH311" s="169"/>
      <c r="BI311" s="169"/>
    </row>
    <row r="312" spans="1:64" ht="35.25" customHeight="1" x14ac:dyDescent="0.25">
      <c r="A312" s="537"/>
      <c r="B312" s="568" t="s">
        <v>737</v>
      </c>
      <c r="C312" s="828" t="s">
        <v>746</v>
      </c>
      <c r="D312" s="306" t="s">
        <v>439</v>
      </c>
      <c r="E312" s="306"/>
      <c r="F312" s="310">
        <f>+F313</f>
        <v>24125</v>
      </c>
      <c r="G312" s="310">
        <f t="shared" ref="G312:U312" si="108">+G313</f>
        <v>24125</v>
      </c>
      <c r="H312" s="310">
        <f t="shared" si="108"/>
        <v>24125</v>
      </c>
      <c r="I312" s="310">
        <f t="shared" si="108"/>
        <v>24125</v>
      </c>
      <c r="J312" s="310">
        <f t="shared" si="108"/>
        <v>2010</v>
      </c>
      <c r="K312" s="310">
        <f t="shared" si="108"/>
        <v>2010</v>
      </c>
      <c r="L312" s="310">
        <f t="shared" si="108"/>
        <v>2010</v>
      </c>
      <c r="M312" s="310">
        <f t="shared" si="108"/>
        <v>2010</v>
      </c>
      <c r="N312" s="310">
        <f t="shared" si="108"/>
        <v>2010</v>
      </c>
      <c r="O312" s="310">
        <f t="shared" si="108"/>
        <v>2010</v>
      </c>
      <c r="P312" s="310">
        <f t="shared" si="108"/>
        <v>2010</v>
      </c>
      <c r="Q312" s="310">
        <f t="shared" si="108"/>
        <v>2010</v>
      </c>
      <c r="R312" s="310">
        <f t="shared" si="108"/>
        <v>2010</v>
      </c>
      <c r="S312" s="310">
        <f t="shared" si="108"/>
        <v>2010</v>
      </c>
      <c r="T312" s="310">
        <f t="shared" si="108"/>
        <v>2010</v>
      </c>
      <c r="U312" s="310">
        <f t="shared" si="108"/>
        <v>2015</v>
      </c>
      <c r="AC312" s="176">
        <f>+AE312+AF312+AH312+AJ312+AL312+AN312+AP312+AR312+AT312+AV312+AX312+AZ312+BB312</f>
        <v>2000</v>
      </c>
      <c r="AD312" s="177">
        <f>+AG312+AI312+AK312+AM312+AO312+AQ312+AS312+AU312+AW312+AY312+BA312+BC312</f>
        <v>0</v>
      </c>
      <c r="AE312" s="176">
        <v>2000</v>
      </c>
      <c r="AF312" s="178">
        <v>0</v>
      </c>
      <c r="AG312" s="179"/>
      <c r="AH312" s="178"/>
      <c r="AI312" s="179"/>
      <c r="AJ312" s="178"/>
      <c r="AK312" s="179"/>
      <c r="AL312" s="178"/>
      <c r="AM312" s="84"/>
      <c r="AN312" s="178"/>
      <c r="AO312" s="179"/>
      <c r="AP312" s="178"/>
      <c r="AQ312" s="84"/>
      <c r="AR312" s="178"/>
      <c r="AS312" s="84"/>
      <c r="AT312" s="178"/>
      <c r="AU312" s="84"/>
      <c r="AV312" s="178"/>
      <c r="AW312" s="84"/>
      <c r="AX312" s="178"/>
      <c r="AY312" s="84"/>
      <c r="AZ312" s="178"/>
      <c r="BA312" s="84"/>
      <c r="BB312" s="178"/>
      <c r="BC312" s="84"/>
      <c r="BD312" s="204">
        <f t="shared" si="103"/>
        <v>0</v>
      </c>
      <c r="BE312" s="175">
        <f t="shared" si="104"/>
        <v>0</v>
      </c>
      <c r="BH312" s="181">
        <f>+BK312-AC312</f>
        <v>-2000</v>
      </c>
      <c r="BI312" s="181">
        <f>+BL312-AD312</f>
        <v>0</v>
      </c>
      <c r="BJ312" s="208"/>
      <c r="BK312" s="181"/>
      <c r="BL312" s="181"/>
    </row>
    <row r="313" spans="1:64" ht="44.25" customHeight="1" x14ac:dyDescent="0.25">
      <c r="A313" s="537"/>
      <c r="B313" s="568"/>
      <c r="C313" s="828"/>
      <c r="D313" s="13" t="s">
        <v>137</v>
      </c>
      <c r="E313" s="9" t="s">
        <v>459</v>
      </c>
      <c r="F313" s="95">
        <f>SUM(J313:U313)</f>
        <v>24125</v>
      </c>
      <c r="G313" s="310">
        <v>24125</v>
      </c>
      <c r="H313" s="310">
        <v>24125</v>
      </c>
      <c r="I313" s="310">
        <v>24125</v>
      </c>
      <c r="J313" s="279">
        <v>2010</v>
      </c>
      <c r="K313" s="279">
        <v>2010</v>
      </c>
      <c r="L313" s="279">
        <v>2010</v>
      </c>
      <c r="M313" s="279">
        <v>2010</v>
      </c>
      <c r="N313" s="279">
        <v>2010</v>
      </c>
      <c r="O313" s="279">
        <v>2010</v>
      </c>
      <c r="P313" s="279">
        <v>2010</v>
      </c>
      <c r="Q313" s="279">
        <v>2010</v>
      </c>
      <c r="R313" s="279">
        <v>2010</v>
      </c>
      <c r="S313" s="279">
        <v>2010</v>
      </c>
      <c r="T313" s="279">
        <v>2010</v>
      </c>
      <c r="U313" s="279">
        <v>2015</v>
      </c>
      <c r="AC313" s="176"/>
      <c r="AD313" s="177"/>
      <c r="AE313" s="176"/>
      <c r="AF313" s="178"/>
      <c r="AG313" s="179"/>
      <c r="AH313" s="178"/>
      <c r="AI313" s="179"/>
      <c r="AJ313" s="178"/>
      <c r="AK313" s="179"/>
      <c r="AL313" s="178"/>
      <c r="AM313" s="84"/>
      <c r="AN313" s="178"/>
      <c r="AO313" s="179"/>
      <c r="AP313" s="178"/>
      <c r="AQ313" s="84"/>
      <c r="AR313" s="178"/>
      <c r="AS313" s="84"/>
      <c r="AT313" s="178"/>
      <c r="AU313" s="84"/>
      <c r="AV313" s="178"/>
      <c r="AW313" s="84"/>
      <c r="AX313" s="178"/>
      <c r="AY313" s="84"/>
      <c r="AZ313" s="178"/>
      <c r="BA313" s="84"/>
      <c r="BB313" s="178"/>
      <c r="BC313" s="84"/>
      <c r="BD313" s="204">
        <f t="shared" si="103"/>
        <v>0</v>
      </c>
      <c r="BE313" s="175" t="e">
        <f t="shared" si="104"/>
        <v>#DIV/0!</v>
      </c>
      <c r="BH313" s="169"/>
      <c r="BI313" s="169"/>
    </row>
    <row r="314" spans="1:64" ht="52.5" customHeight="1" x14ac:dyDescent="0.25">
      <c r="A314" s="537"/>
      <c r="B314" s="568" t="s">
        <v>738</v>
      </c>
      <c r="C314" s="828" t="s">
        <v>136</v>
      </c>
      <c r="D314" s="306" t="s">
        <v>439</v>
      </c>
      <c r="E314" s="306"/>
      <c r="F314" s="310">
        <f t="shared" ref="F314:U314" si="109">+F315</f>
        <v>52373</v>
      </c>
      <c r="G314" s="310">
        <f t="shared" si="109"/>
        <v>52373</v>
      </c>
      <c r="H314" s="310">
        <f t="shared" si="109"/>
        <v>52373</v>
      </c>
      <c r="I314" s="310">
        <f t="shared" si="109"/>
        <v>52373</v>
      </c>
      <c r="J314" s="310">
        <f t="shared" si="109"/>
        <v>4364</v>
      </c>
      <c r="K314" s="310">
        <f t="shared" si="109"/>
        <v>4364</v>
      </c>
      <c r="L314" s="310">
        <f t="shared" si="109"/>
        <v>4365</v>
      </c>
      <c r="M314" s="310">
        <f t="shared" si="109"/>
        <v>4365</v>
      </c>
      <c r="N314" s="310">
        <f t="shared" si="109"/>
        <v>4365</v>
      </c>
      <c r="O314" s="310">
        <f t="shared" si="109"/>
        <v>4365</v>
      </c>
      <c r="P314" s="310">
        <f t="shared" si="109"/>
        <v>4365</v>
      </c>
      <c r="Q314" s="310">
        <f t="shared" si="109"/>
        <v>4364</v>
      </c>
      <c r="R314" s="310">
        <f t="shared" si="109"/>
        <v>4364</v>
      </c>
      <c r="S314" s="310">
        <f t="shared" si="109"/>
        <v>4364</v>
      </c>
      <c r="T314" s="310">
        <f t="shared" si="109"/>
        <v>4364</v>
      </c>
      <c r="U314" s="310">
        <f t="shared" si="109"/>
        <v>4364</v>
      </c>
      <c r="AC314" s="176">
        <f>+AE314+AF314+AH314+AJ314+AL314+AN314+AP314+AR314+AT314+AV314+AX314+AZ314+BB314</f>
        <v>1700152</v>
      </c>
      <c r="AD314" s="177">
        <f>+AG314+AI314+AK314+AM314+AO314+AQ314+AS314+AU314+AW314+AY314+BA314+BC314</f>
        <v>0</v>
      </c>
      <c r="AE314" s="176">
        <v>1700152</v>
      </c>
      <c r="AF314" s="178">
        <v>0</v>
      </c>
      <c r="AG314" s="179"/>
      <c r="AH314" s="178"/>
      <c r="AI314" s="179"/>
      <c r="AJ314" s="178"/>
      <c r="AK314" s="179"/>
      <c r="AL314" s="178"/>
      <c r="AM314" s="84"/>
      <c r="AN314" s="178"/>
      <c r="AO314" s="179"/>
      <c r="AP314" s="178"/>
      <c r="AQ314" s="84"/>
      <c r="AR314" s="178"/>
      <c r="AS314" s="84"/>
      <c r="AT314" s="178"/>
      <c r="AU314" s="84"/>
      <c r="AV314" s="178"/>
      <c r="AW314" s="84"/>
      <c r="AX314" s="178"/>
      <c r="AY314" s="84"/>
      <c r="AZ314" s="178"/>
      <c r="BA314" s="84"/>
      <c r="BB314" s="178"/>
      <c r="BC314" s="84"/>
      <c r="BD314" s="204">
        <f t="shared" si="103"/>
        <v>0</v>
      </c>
      <c r="BE314" s="175">
        <f t="shared" si="104"/>
        <v>0</v>
      </c>
      <c r="BH314" s="181">
        <f>+BK314-AC314</f>
        <v>-1700152</v>
      </c>
      <c r="BI314" s="181">
        <f>+BL314-AD314</f>
        <v>0</v>
      </c>
      <c r="BJ314" s="208"/>
      <c r="BK314" s="181"/>
      <c r="BL314" s="181"/>
    </row>
    <row r="315" spans="1:64" ht="43.5" customHeight="1" x14ac:dyDescent="0.25">
      <c r="A315" s="537"/>
      <c r="B315" s="568"/>
      <c r="C315" s="828"/>
      <c r="D315" s="13" t="s">
        <v>803</v>
      </c>
      <c r="E315" s="9" t="s">
        <v>50</v>
      </c>
      <c r="F315" s="310">
        <f>SUM(J315:U315)</f>
        <v>52373</v>
      </c>
      <c r="G315" s="310">
        <v>52373</v>
      </c>
      <c r="H315" s="310">
        <v>52373</v>
      </c>
      <c r="I315" s="310">
        <v>52373</v>
      </c>
      <c r="J315" s="279">
        <v>4364</v>
      </c>
      <c r="K315" s="279">
        <v>4364</v>
      </c>
      <c r="L315" s="279">
        <v>4365</v>
      </c>
      <c r="M315" s="279">
        <v>4365</v>
      </c>
      <c r="N315" s="279">
        <v>4365</v>
      </c>
      <c r="O315" s="279">
        <v>4365</v>
      </c>
      <c r="P315" s="279">
        <v>4365</v>
      </c>
      <c r="Q315" s="279">
        <v>4364</v>
      </c>
      <c r="R315" s="279">
        <v>4364</v>
      </c>
      <c r="S315" s="279">
        <v>4364</v>
      </c>
      <c r="T315" s="279">
        <v>4364</v>
      </c>
      <c r="U315" s="279">
        <v>4364</v>
      </c>
      <c r="AC315" s="176"/>
      <c r="AD315" s="177"/>
      <c r="AE315" s="176"/>
      <c r="AF315" s="178"/>
      <c r="AG315" s="179"/>
      <c r="AH315" s="178"/>
      <c r="AI315" s="179"/>
      <c r="AJ315" s="178"/>
      <c r="AK315" s="179"/>
      <c r="AL315" s="178"/>
      <c r="AM315" s="84"/>
      <c r="AN315" s="178"/>
      <c r="AO315" s="179"/>
      <c r="AP315" s="178"/>
      <c r="AQ315" s="84"/>
      <c r="AR315" s="178"/>
      <c r="AS315" s="84"/>
      <c r="AT315" s="178"/>
      <c r="AU315" s="84"/>
      <c r="AV315" s="178"/>
      <c r="AW315" s="84"/>
      <c r="AX315" s="178"/>
      <c r="AY315" s="84"/>
      <c r="AZ315" s="178"/>
      <c r="BA315" s="84"/>
      <c r="BB315" s="178"/>
      <c r="BC315" s="84"/>
      <c r="BD315" s="204">
        <f t="shared" si="103"/>
        <v>0</v>
      </c>
      <c r="BE315" s="175" t="e">
        <f t="shared" si="104"/>
        <v>#DIV/0!</v>
      </c>
      <c r="BH315" s="169"/>
      <c r="BI315" s="169"/>
    </row>
    <row r="316" spans="1:64" ht="43.5" customHeight="1" x14ac:dyDescent="0.25">
      <c r="A316" s="537"/>
      <c r="B316" s="562" t="s">
        <v>739</v>
      </c>
      <c r="C316" s="559" t="s">
        <v>851</v>
      </c>
      <c r="D316" s="560"/>
      <c r="E316" s="561"/>
      <c r="F316" s="310">
        <f>+F319+F317</f>
        <v>20913</v>
      </c>
      <c r="G316" s="310">
        <f t="shared" ref="G316:U316" si="110">+G319+G317</f>
        <v>20913</v>
      </c>
      <c r="H316" s="310">
        <f t="shared" si="110"/>
        <v>20913</v>
      </c>
      <c r="I316" s="310">
        <f t="shared" si="110"/>
        <v>20913</v>
      </c>
      <c r="J316" s="310">
        <f t="shared" si="110"/>
        <v>1742</v>
      </c>
      <c r="K316" s="310">
        <f t="shared" si="110"/>
        <v>1742</v>
      </c>
      <c r="L316" s="310">
        <f t="shared" si="110"/>
        <v>1742</v>
      </c>
      <c r="M316" s="310">
        <f t="shared" si="110"/>
        <v>1743</v>
      </c>
      <c r="N316" s="310">
        <f t="shared" si="110"/>
        <v>1743</v>
      </c>
      <c r="O316" s="310">
        <f t="shared" si="110"/>
        <v>1743</v>
      </c>
      <c r="P316" s="310">
        <f t="shared" si="110"/>
        <v>1743</v>
      </c>
      <c r="Q316" s="310">
        <f t="shared" si="110"/>
        <v>1743</v>
      </c>
      <c r="R316" s="310">
        <f t="shared" si="110"/>
        <v>1743</v>
      </c>
      <c r="S316" s="310">
        <f t="shared" si="110"/>
        <v>1743</v>
      </c>
      <c r="T316" s="310">
        <f t="shared" si="110"/>
        <v>1743</v>
      </c>
      <c r="U316" s="310">
        <f t="shared" si="110"/>
        <v>1743</v>
      </c>
      <c r="AC316" s="176"/>
      <c r="AD316" s="177"/>
      <c r="AE316" s="176"/>
      <c r="AF316" s="178">
        <v>0</v>
      </c>
      <c r="AG316" s="179"/>
      <c r="AH316" s="178"/>
      <c r="AI316" s="179"/>
      <c r="AJ316" s="178"/>
      <c r="AK316" s="179"/>
      <c r="AL316" s="178"/>
      <c r="AM316" s="84"/>
      <c r="AN316" s="178"/>
      <c r="AO316" s="179"/>
      <c r="AP316" s="178"/>
      <c r="AQ316" s="84"/>
      <c r="AR316" s="178"/>
      <c r="AS316" s="84"/>
      <c r="AT316" s="178"/>
      <c r="AU316" s="84"/>
      <c r="AV316" s="178"/>
      <c r="AW316" s="84"/>
      <c r="AX316" s="178"/>
      <c r="AY316" s="84"/>
      <c r="AZ316" s="178"/>
      <c r="BA316" s="84"/>
      <c r="BB316" s="178"/>
      <c r="BC316" s="84"/>
      <c r="BD316" s="204">
        <f t="shared" si="103"/>
        <v>0</v>
      </c>
      <c r="BE316" s="175" t="e">
        <f t="shared" si="104"/>
        <v>#DIV/0!</v>
      </c>
      <c r="BH316" s="169"/>
      <c r="BI316" s="169"/>
    </row>
    <row r="317" spans="1:64" ht="50.25" customHeight="1" x14ac:dyDescent="0.25">
      <c r="A317" s="537"/>
      <c r="B317" s="563"/>
      <c r="C317" s="828" t="s">
        <v>747</v>
      </c>
      <c r="D317" s="306" t="s">
        <v>439</v>
      </c>
      <c r="E317" s="306"/>
      <c r="F317" s="310">
        <f t="shared" ref="F317:U317" si="111">+F318</f>
        <v>17613</v>
      </c>
      <c r="G317" s="310">
        <f t="shared" si="111"/>
        <v>17613</v>
      </c>
      <c r="H317" s="310">
        <f t="shared" si="111"/>
        <v>17613</v>
      </c>
      <c r="I317" s="310">
        <f t="shared" si="111"/>
        <v>17613</v>
      </c>
      <c r="J317" s="310">
        <f t="shared" si="111"/>
        <v>1467</v>
      </c>
      <c r="K317" s="310">
        <f t="shared" si="111"/>
        <v>1467</v>
      </c>
      <c r="L317" s="310">
        <f t="shared" si="111"/>
        <v>1467</v>
      </c>
      <c r="M317" s="310">
        <f t="shared" si="111"/>
        <v>1468</v>
      </c>
      <c r="N317" s="310">
        <f t="shared" si="111"/>
        <v>1468</v>
      </c>
      <c r="O317" s="310">
        <f t="shared" si="111"/>
        <v>1468</v>
      </c>
      <c r="P317" s="310">
        <f t="shared" si="111"/>
        <v>1468</v>
      </c>
      <c r="Q317" s="310">
        <f t="shared" si="111"/>
        <v>1468</v>
      </c>
      <c r="R317" s="310">
        <f t="shared" si="111"/>
        <v>1468</v>
      </c>
      <c r="S317" s="310">
        <f t="shared" si="111"/>
        <v>1468</v>
      </c>
      <c r="T317" s="310">
        <f t="shared" si="111"/>
        <v>1468</v>
      </c>
      <c r="U317" s="310">
        <f t="shared" si="111"/>
        <v>1468</v>
      </c>
      <c r="AC317" s="176">
        <f>+AE317+AF317+AH317+AJ317+AL317+AN317+AP317+AR317+AT317+AV317+AX317+AZ317+BB317</f>
        <v>529872</v>
      </c>
      <c r="AD317" s="177">
        <f>+AG317+AI317+AK317+AM317+AO317+AQ317+AS317+AU317+AW317+AY317+BA317+BC317</f>
        <v>0</v>
      </c>
      <c r="AE317" s="176">
        <v>529872</v>
      </c>
      <c r="AF317" s="178">
        <v>0</v>
      </c>
      <c r="AG317" s="179"/>
      <c r="AH317" s="178"/>
      <c r="AI317" s="179"/>
      <c r="AJ317" s="178"/>
      <c r="AK317" s="179"/>
      <c r="AL317" s="178"/>
      <c r="AM317" s="84"/>
      <c r="AN317" s="178"/>
      <c r="AO317" s="179"/>
      <c r="AP317" s="178"/>
      <c r="AQ317" s="84"/>
      <c r="AR317" s="178"/>
      <c r="AS317" s="84"/>
      <c r="AT317" s="178"/>
      <c r="AU317" s="84"/>
      <c r="AV317" s="178"/>
      <c r="AW317" s="84"/>
      <c r="AX317" s="178"/>
      <c r="AY317" s="84"/>
      <c r="AZ317" s="178"/>
      <c r="BA317" s="84"/>
      <c r="BB317" s="178"/>
      <c r="BC317" s="84"/>
      <c r="BD317" s="204">
        <f t="shared" si="103"/>
        <v>0</v>
      </c>
      <c r="BE317" s="175">
        <f t="shared" si="104"/>
        <v>0</v>
      </c>
      <c r="BH317" s="181">
        <f>+BK317-AC317</f>
        <v>-529872</v>
      </c>
      <c r="BI317" s="181">
        <f>+BL317-AD317</f>
        <v>0</v>
      </c>
      <c r="BJ317" s="208"/>
      <c r="BK317" s="181"/>
      <c r="BL317" s="181"/>
    </row>
    <row r="318" spans="1:64" ht="37.5" customHeight="1" x14ac:dyDescent="0.25">
      <c r="A318" s="537"/>
      <c r="B318" s="563"/>
      <c r="C318" s="828"/>
      <c r="D318" s="13" t="s">
        <v>140</v>
      </c>
      <c r="E318" s="9" t="s">
        <v>33</v>
      </c>
      <c r="F318" s="310">
        <f>SUM(J318:U318)</f>
        <v>17613</v>
      </c>
      <c r="G318" s="310">
        <v>17613</v>
      </c>
      <c r="H318" s="310">
        <v>17613</v>
      </c>
      <c r="I318" s="310">
        <v>17613</v>
      </c>
      <c r="J318" s="279">
        <v>1467</v>
      </c>
      <c r="K318" s="279">
        <v>1467</v>
      </c>
      <c r="L318" s="279">
        <v>1467</v>
      </c>
      <c r="M318" s="279">
        <v>1468</v>
      </c>
      <c r="N318" s="279">
        <v>1468</v>
      </c>
      <c r="O318" s="279">
        <v>1468</v>
      </c>
      <c r="P318" s="279">
        <v>1468</v>
      </c>
      <c r="Q318" s="279">
        <v>1468</v>
      </c>
      <c r="R318" s="279">
        <v>1468</v>
      </c>
      <c r="S318" s="279">
        <v>1468</v>
      </c>
      <c r="T318" s="279">
        <v>1468</v>
      </c>
      <c r="U318" s="279">
        <v>1468</v>
      </c>
      <c r="AC318" s="176"/>
      <c r="AD318" s="177"/>
      <c r="AE318" s="176"/>
      <c r="AF318" s="178"/>
      <c r="AG318" s="179"/>
      <c r="AH318" s="178"/>
      <c r="AI318" s="179"/>
      <c r="AJ318" s="178"/>
      <c r="AK318" s="179"/>
      <c r="AL318" s="178"/>
      <c r="AM318" s="84"/>
      <c r="AN318" s="178"/>
      <c r="AO318" s="179"/>
      <c r="AP318" s="178"/>
      <c r="AQ318" s="84"/>
      <c r="AR318" s="178"/>
      <c r="AS318" s="84"/>
      <c r="AT318" s="178"/>
      <c r="AU318" s="84"/>
      <c r="AV318" s="178"/>
      <c r="AW318" s="84"/>
      <c r="AX318" s="178"/>
      <c r="AY318" s="84"/>
      <c r="AZ318" s="178"/>
      <c r="BA318" s="84"/>
      <c r="BB318" s="178"/>
      <c r="BC318" s="84"/>
      <c r="BD318" s="204">
        <f t="shared" si="103"/>
        <v>0</v>
      </c>
      <c r="BE318" s="175" t="e">
        <f t="shared" si="104"/>
        <v>#DIV/0!</v>
      </c>
      <c r="BF318" s="193"/>
      <c r="BH318" s="169"/>
      <c r="BI318" s="169"/>
    </row>
    <row r="319" spans="1:64" ht="47.25" customHeight="1" x14ac:dyDescent="0.25">
      <c r="A319" s="537"/>
      <c r="B319" s="563"/>
      <c r="C319" s="828" t="s">
        <v>748</v>
      </c>
      <c r="D319" s="306" t="s">
        <v>439</v>
      </c>
      <c r="E319" s="306"/>
      <c r="F319" s="310">
        <f t="shared" ref="F319:U319" si="112">+F320</f>
        <v>3300</v>
      </c>
      <c r="G319" s="310">
        <f t="shared" si="112"/>
        <v>3300</v>
      </c>
      <c r="H319" s="310">
        <f t="shared" si="112"/>
        <v>3300</v>
      </c>
      <c r="I319" s="310">
        <f t="shared" si="112"/>
        <v>3300</v>
      </c>
      <c r="J319" s="310">
        <f t="shared" si="112"/>
        <v>275</v>
      </c>
      <c r="K319" s="310">
        <f t="shared" si="112"/>
        <v>275</v>
      </c>
      <c r="L319" s="310">
        <f t="shared" si="112"/>
        <v>275</v>
      </c>
      <c r="M319" s="310">
        <f t="shared" si="112"/>
        <v>275</v>
      </c>
      <c r="N319" s="310">
        <f t="shared" si="112"/>
        <v>275</v>
      </c>
      <c r="O319" s="310">
        <f t="shared" si="112"/>
        <v>275</v>
      </c>
      <c r="P319" s="310">
        <f t="shared" si="112"/>
        <v>275</v>
      </c>
      <c r="Q319" s="310">
        <f t="shared" si="112"/>
        <v>275</v>
      </c>
      <c r="R319" s="310">
        <f t="shared" si="112"/>
        <v>275</v>
      </c>
      <c r="S319" s="310">
        <f t="shared" si="112"/>
        <v>275</v>
      </c>
      <c r="T319" s="310">
        <f t="shared" si="112"/>
        <v>275</v>
      </c>
      <c r="U319" s="310">
        <f t="shared" si="112"/>
        <v>275</v>
      </c>
      <c r="AC319" s="176">
        <f>+AE319+AF319+AH319+AJ319+AL319+AN319+AP319+AR319+AT319+AV319+AX319+AZ319+BB319</f>
        <v>5000</v>
      </c>
      <c r="AD319" s="177">
        <f>+AG319+AI319+AK319+AM319+AO319+AQ319+AS319+AU319+AW319+AY319+BA319+BC319</f>
        <v>0</v>
      </c>
      <c r="AE319" s="176">
        <v>5000</v>
      </c>
      <c r="AF319" s="178">
        <v>0</v>
      </c>
      <c r="AG319" s="179"/>
      <c r="AH319" s="178"/>
      <c r="AI319" s="179"/>
      <c r="AJ319" s="178"/>
      <c r="AK319" s="179"/>
      <c r="AL319" s="178"/>
      <c r="AM319" s="84"/>
      <c r="AN319" s="178"/>
      <c r="AO319" s="179"/>
      <c r="AP319" s="178"/>
      <c r="AQ319" s="84"/>
      <c r="AR319" s="178"/>
      <c r="AS319" s="84"/>
      <c r="AT319" s="178"/>
      <c r="AU319" s="84"/>
      <c r="AV319" s="178"/>
      <c r="AW319" s="84"/>
      <c r="AX319" s="178"/>
      <c r="AY319" s="84"/>
      <c r="AZ319" s="178"/>
      <c r="BA319" s="84"/>
      <c r="BB319" s="178"/>
      <c r="BC319" s="84"/>
      <c r="BD319" s="204">
        <f t="shared" si="103"/>
        <v>0</v>
      </c>
      <c r="BE319" s="175">
        <f t="shared" si="104"/>
        <v>0</v>
      </c>
      <c r="BH319" s="181">
        <f>+BK319-AC319</f>
        <v>-5000</v>
      </c>
      <c r="BI319" s="181">
        <f>+BL319-AD319</f>
        <v>0</v>
      </c>
      <c r="BJ319" s="208"/>
      <c r="BK319" s="181"/>
      <c r="BL319" s="181"/>
    </row>
    <row r="320" spans="1:64" ht="38.25" customHeight="1" x14ac:dyDescent="0.25">
      <c r="A320" s="537"/>
      <c r="B320" s="564"/>
      <c r="C320" s="828"/>
      <c r="D320" s="53" t="s">
        <v>804</v>
      </c>
      <c r="E320" s="9" t="s">
        <v>33</v>
      </c>
      <c r="F320" s="310">
        <f>SUM(J320:U320)</f>
        <v>3300</v>
      </c>
      <c r="G320" s="310">
        <v>3300</v>
      </c>
      <c r="H320" s="310">
        <v>3300</v>
      </c>
      <c r="I320" s="310">
        <v>3300</v>
      </c>
      <c r="J320" s="278">
        <v>275</v>
      </c>
      <c r="K320" s="278">
        <v>275</v>
      </c>
      <c r="L320" s="278">
        <v>275</v>
      </c>
      <c r="M320" s="278">
        <v>275</v>
      </c>
      <c r="N320" s="278">
        <v>275</v>
      </c>
      <c r="O320" s="278">
        <v>275</v>
      </c>
      <c r="P320" s="278">
        <v>275</v>
      </c>
      <c r="Q320" s="278">
        <v>275</v>
      </c>
      <c r="R320" s="278">
        <v>275</v>
      </c>
      <c r="S320" s="278">
        <v>275</v>
      </c>
      <c r="T320" s="278">
        <v>275</v>
      </c>
      <c r="U320" s="278">
        <v>275</v>
      </c>
      <c r="AC320" s="176"/>
      <c r="AD320" s="177"/>
      <c r="AE320" s="176"/>
      <c r="AF320" s="178"/>
      <c r="AG320" s="179"/>
      <c r="AH320" s="178"/>
      <c r="AI320" s="179"/>
      <c r="AJ320" s="178"/>
      <c r="AK320" s="179"/>
      <c r="AL320" s="178"/>
      <c r="AM320" s="84"/>
      <c r="AN320" s="178"/>
      <c r="AO320" s="179"/>
      <c r="AP320" s="178"/>
      <c r="AQ320" s="84"/>
      <c r="AR320" s="178"/>
      <c r="AS320" s="84"/>
      <c r="AT320" s="178"/>
      <c r="AU320" s="84"/>
      <c r="AV320" s="178"/>
      <c r="AW320" s="84"/>
      <c r="AX320" s="178"/>
      <c r="AY320" s="84"/>
      <c r="AZ320" s="178"/>
      <c r="BA320" s="84"/>
      <c r="BB320" s="178"/>
      <c r="BC320" s="84"/>
      <c r="BD320" s="204">
        <f t="shared" si="103"/>
        <v>0</v>
      </c>
      <c r="BE320" s="175" t="e">
        <f t="shared" si="104"/>
        <v>#DIV/0!</v>
      </c>
      <c r="BH320" s="169"/>
      <c r="BI320" s="169"/>
    </row>
    <row r="321" spans="1:64" ht="38.25" customHeight="1" x14ac:dyDescent="0.25">
      <c r="A321" s="537"/>
      <c r="B321" s="562" t="s">
        <v>740</v>
      </c>
      <c r="C321" s="559" t="s">
        <v>851</v>
      </c>
      <c r="D321" s="560"/>
      <c r="E321" s="561"/>
      <c r="F321" s="310">
        <f t="shared" ref="F321:U321" si="113">+F322+F324</f>
        <v>12739</v>
      </c>
      <c r="G321" s="310">
        <f t="shared" si="113"/>
        <v>12739</v>
      </c>
      <c r="H321" s="310">
        <f t="shared" si="113"/>
        <v>12739</v>
      </c>
      <c r="I321" s="310">
        <f t="shared" si="113"/>
        <v>12739</v>
      </c>
      <c r="J321" s="310">
        <f t="shared" si="113"/>
        <v>1061</v>
      </c>
      <c r="K321" s="310">
        <f t="shared" si="113"/>
        <v>1061</v>
      </c>
      <c r="L321" s="310">
        <f t="shared" si="113"/>
        <v>1062</v>
      </c>
      <c r="M321" s="310">
        <f t="shared" si="113"/>
        <v>1062</v>
      </c>
      <c r="N321" s="310">
        <f t="shared" si="113"/>
        <v>1062</v>
      </c>
      <c r="O321" s="310">
        <f t="shared" si="113"/>
        <v>1062</v>
      </c>
      <c r="P321" s="310">
        <f t="shared" si="113"/>
        <v>1062</v>
      </c>
      <c r="Q321" s="310">
        <f t="shared" si="113"/>
        <v>1062</v>
      </c>
      <c r="R321" s="310">
        <f t="shared" si="113"/>
        <v>1062</v>
      </c>
      <c r="S321" s="310">
        <f t="shared" si="113"/>
        <v>1062</v>
      </c>
      <c r="T321" s="310">
        <f t="shared" si="113"/>
        <v>1062</v>
      </c>
      <c r="U321" s="310">
        <f t="shared" si="113"/>
        <v>1059</v>
      </c>
      <c r="AC321" s="176"/>
      <c r="AD321" s="177"/>
      <c r="AE321" s="176"/>
      <c r="AF321" s="178">
        <v>0</v>
      </c>
      <c r="AG321" s="179"/>
      <c r="AH321" s="178"/>
      <c r="AI321" s="179"/>
      <c r="AJ321" s="178"/>
      <c r="AK321" s="179"/>
      <c r="AL321" s="178"/>
      <c r="AM321" s="84"/>
      <c r="AN321" s="178"/>
      <c r="AO321" s="179"/>
      <c r="AP321" s="178"/>
      <c r="AQ321" s="84"/>
      <c r="AR321" s="178"/>
      <c r="AS321" s="84"/>
      <c r="AT321" s="178"/>
      <c r="AU321" s="84"/>
      <c r="AV321" s="178"/>
      <c r="AW321" s="84"/>
      <c r="AX321" s="178"/>
      <c r="AY321" s="84"/>
      <c r="AZ321" s="178"/>
      <c r="BA321" s="84"/>
      <c r="BB321" s="178"/>
      <c r="BC321" s="84"/>
      <c r="BD321" s="204">
        <f t="shared" si="103"/>
        <v>0</v>
      </c>
      <c r="BE321" s="175" t="e">
        <f t="shared" si="104"/>
        <v>#DIV/0!</v>
      </c>
      <c r="BF321" s="193"/>
      <c r="BH321" s="169"/>
      <c r="BI321" s="169"/>
    </row>
    <row r="322" spans="1:64" ht="46.5" customHeight="1" x14ac:dyDescent="0.25">
      <c r="A322" s="537"/>
      <c r="B322" s="563"/>
      <c r="C322" s="828" t="s">
        <v>749</v>
      </c>
      <c r="D322" s="306" t="s">
        <v>439</v>
      </c>
      <c r="E322" s="306"/>
      <c r="F322" s="310">
        <f t="shared" ref="F322:U322" si="114">+F323</f>
        <v>7642</v>
      </c>
      <c r="G322" s="310">
        <f t="shared" si="114"/>
        <v>7642</v>
      </c>
      <c r="H322" s="310">
        <f t="shared" si="114"/>
        <v>7642</v>
      </c>
      <c r="I322" s="310">
        <f t="shared" si="114"/>
        <v>7642</v>
      </c>
      <c r="J322" s="310">
        <f t="shared" si="114"/>
        <v>637</v>
      </c>
      <c r="K322" s="310">
        <f t="shared" si="114"/>
        <v>637</v>
      </c>
      <c r="L322" s="310">
        <f t="shared" si="114"/>
        <v>637</v>
      </c>
      <c r="M322" s="310">
        <f t="shared" si="114"/>
        <v>637</v>
      </c>
      <c r="N322" s="310">
        <f t="shared" si="114"/>
        <v>637</v>
      </c>
      <c r="O322" s="310">
        <f t="shared" si="114"/>
        <v>637</v>
      </c>
      <c r="P322" s="310">
        <f t="shared" si="114"/>
        <v>637</v>
      </c>
      <c r="Q322" s="310">
        <f t="shared" si="114"/>
        <v>637</v>
      </c>
      <c r="R322" s="310">
        <f t="shared" si="114"/>
        <v>637</v>
      </c>
      <c r="S322" s="310">
        <f t="shared" si="114"/>
        <v>637</v>
      </c>
      <c r="T322" s="310">
        <f t="shared" si="114"/>
        <v>637</v>
      </c>
      <c r="U322" s="310">
        <f t="shared" si="114"/>
        <v>635</v>
      </c>
      <c r="AC322" s="176">
        <f>+AE322+AF322+AH322+AJ322+AL322+AN322+AP322+AR322+AT322+AV322+AX322+AZ322+BB322</f>
        <v>19142</v>
      </c>
      <c r="AD322" s="177">
        <f>+AG322+AI322+AK322+AM322+AO322+AQ322+AS322+AU322+AW322+AY322+BA322+BC322</f>
        <v>0</v>
      </c>
      <c r="AE322" s="176">
        <v>19142</v>
      </c>
      <c r="AF322" s="178">
        <v>0</v>
      </c>
      <c r="AG322" s="179"/>
      <c r="AH322" s="178"/>
      <c r="AI322" s="179"/>
      <c r="AJ322" s="178"/>
      <c r="AK322" s="179"/>
      <c r="AL322" s="178"/>
      <c r="AM322" s="84"/>
      <c r="AN322" s="178"/>
      <c r="AO322" s="179"/>
      <c r="AP322" s="178"/>
      <c r="AQ322" s="84"/>
      <c r="AR322" s="178"/>
      <c r="AS322" s="84"/>
      <c r="AT322" s="178"/>
      <c r="AU322" s="84"/>
      <c r="AV322" s="178"/>
      <c r="AW322" s="84"/>
      <c r="AX322" s="178"/>
      <c r="AY322" s="84"/>
      <c r="AZ322" s="178"/>
      <c r="BA322" s="84"/>
      <c r="BB322" s="178"/>
      <c r="BC322" s="84"/>
      <c r="BD322" s="204">
        <f t="shared" si="103"/>
        <v>0</v>
      </c>
      <c r="BE322" s="175">
        <f t="shared" si="104"/>
        <v>0</v>
      </c>
      <c r="BH322" s="181">
        <f>+BK322-AC322</f>
        <v>-19142</v>
      </c>
      <c r="BI322" s="181">
        <f>+BL322-AD322</f>
        <v>0</v>
      </c>
      <c r="BJ322" s="208"/>
      <c r="BK322" s="181"/>
      <c r="BL322" s="181"/>
    </row>
    <row r="323" spans="1:64" ht="36" customHeight="1" x14ac:dyDescent="0.25">
      <c r="A323" s="537"/>
      <c r="B323" s="563"/>
      <c r="C323" s="828"/>
      <c r="D323" s="13" t="s">
        <v>460</v>
      </c>
      <c r="E323" s="9" t="s">
        <v>33</v>
      </c>
      <c r="F323" s="95">
        <f>SUM(J323:U323)</f>
        <v>7642</v>
      </c>
      <c r="G323" s="310">
        <v>7642</v>
      </c>
      <c r="H323" s="310">
        <v>7642</v>
      </c>
      <c r="I323" s="310">
        <v>7642</v>
      </c>
      <c r="J323" s="278">
        <v>637</v>
      </c>
      <c r="K323" s="278">
        <v>637</v>
      </c>
      <c r="L323" s="278">
        <v>637</v>
      </c>
      <c r="M323" s="278">
        <v>637</v>
      </c>
      <c r="N323" s="278">
        <v>637</v>
      </c>
      <c r="O323" s="278">
        <v>637</v>
      </c>
      <c r="P323" s="278">
        <v>637</v>
      </c>
      <c r="Q323" s="278">
        <v>637</v>
      </c>
      <c r="R323" s="278">
        <v>637</v>
      </c>
      <c r="S323" s="278">
        <v>637</v>
      </c>
      <c r="T323" s="278">
        <v>637</v>
      </c>
      <c r="U323" s="278">
        <v>635</v>
      </c>
      <c r="AC323" s="176"/>
      <c r="AD323" s="177"/>
      <c r="AE323" s="176"/>
      <c r="AF323" s="178"/>
      <c r="AG323" s="179"/>
      <c r="AH323" s="178"/>
      <c r="AI323" s="179"/>
      <c r="AJ323" s="178"/>
      <c r="AK323" s="179"/>
      <c r="AL323" s="178"/>
      <c r="AM323" s="84"/>
      <c r="AN323" s="178"/>
      <c r="AO323" s="179"/>
      <c r="AP323" s="178"/>
      <c r="AQ323" s="84"/>
      <c r="AR323" s="178"/>
      <c r="AS323" s="84"/>
      <c r="AT323" s="178"/>
      <c r="AU323" s="84"/>
      <c r="AV323" s="178"/>
      <c r="AW323" s="84"/>
      <c r="AX323" s="178"/>
      <c r="AY323" s="84"/>
      <c r="AZ323" s="178"/>
      <c r="BA323" s="84"/>
      <c r="BB323" s="178"/>
      <c r="BC323" s="84"/>
      <c r="BD323" s="204">
        <f t="shared" si="103"/>
        <v>0</v>
      </c>
      <c r="BE323" s="175" t="e">
        <f t="shared" si="104"/>
        <v>#DIV/0!</v>
      </c>
      <c r="BH323" s="169"/>
      <c r="BI323" s="169"/>
    </row>
    <row r="324" spans="1:64" ht="45" customHeight="1" x14ac:dyDescent="0.25">
      <c r="A324" s="537"/>
      <c r="B324" s="563"/>
      <c r="C324" s="828" t="s">
        <v>750</v>
      </c>
      <c r="D324" s="306" t="s">
        <v>439</v>
      </c>
      <c r="E324" s="306"/>
      <c r="F324" s="310">
        <f t="shared" ref="F324:U324" si="115">+F325</f>
        <v>5097</v>
      </c>
      <c r="G324" s="310">
        <f t="shared" si="115"/>
        <v>5097</v>
      </c>
      <c r="H324" s="310">
        <f t="shared" si="115"/>
        <v>5097</v>
      </c>
      <c r="I324" s="310">
        <f t="shared" si="115"/>
        <v>5097</v>
      </c>
      <c r="J324" s="310">
        <f t="shared" si="115"/>
        <v>424</v>
      </c>
      <c r="K324" s="310">
        <f t="shared" si="115"/>
        <v>424</v>
      </c>
      <c r="L324" s="310">
        <f t="shared" si="115"/>
        <v>425</v>
      </c>
      <c r="M324" s="310">
        <f t="shared" si="115"/>
        <v>425</v>
      </c>
      <c r="N324" s="310">
        <f t="shared" si="115"/>
        <v>425</v>
      </c>
      <c r="O324" s="310">
        <f t="shared" si="115"/>
        <v>425</v>
      </c>
      <c r="P324" s="310">
        <f t="shared" si="115"/>
        <v>425</v>
      </c>
      <c r="Q324" s="310">
        <f t="shared" si="115"/>
        <v>425</v>
      </c>
      <c r="R324" s="310">
        <f t="shared" si="115"/>
        <v>425</v>
      </c>
      <c r="S324" s="310">
        <f t="shared" si="115"/>
        <v>425</v>
      </c>
      <c r="T324" s="310">
        <f t="shared" si="115"/>
        <v>425</v>
      </c>
      <c r="U324" s="310">
        <f t="shared" si="115"/>
        <v>424</v>
      </c>
      <c r="AC324" s="176">
        <f>+AE324+AF324+AH324+AJ324+AL324+AN324+AP324+AR324+AT324+AV324+AX324+AZ324+BB324</f>
        <v>3500</v>
      </c>
      <c r="AD324" s="177">
        <f>+AG324+AI324+AK324+AM324+AO324+AQ324+AS324+AU324+AW324+AY324+BA324+BC324</f>
        <v>0</v>
      </c>
      <c r="AE324" s="176">
        <v>3500</v>
      </c>
      <c r="AF324" s="178">
        <v>0</v>
      </c>
      <c r="AG324" s="179"/>
      <c r="AH324" s="178"/>
      <c r="AI324" s="179"/>
      <c r="AJ324" s="178"/>
      <c r="AK324" s="179"/>
      <c r="AL324" s="178"/>
      <c r="AM324" s="84"/>
      <c r="AN324" s="178"/>
      <c r="AO324" s="179"/>
      <c r="AP324" s="178"/>
      <c r="AQ324" s="84"/>
      <c r="AR324" s="178"/>
      <c r="AS324" s="84"/>
      <c r="AT324" s="178"/>
      <c r="AU324" s="84"/>
      <c r="AV324" s="178"/>
      <c r="AW324" s="84"/>
      <c r="AX324" s="178"/>
      <c r="AY324" s="84"/>
      <c r="AZ324" s="178"/>
      <c r="BA324" s="84"/>
      <c r="BB324" s="178"/>
      <c r="BC324" s="84"/>
      <c r="BD324" s="204">
        <f t="shared" si="103"/>
        <v>0</v>
      </c>
      <c r="BE324" s="175">
        <f t="shared" si="104"/>
        <v>0</v>
      </c>
      <c r="BH324" s="181">
        <f>+BK324-AC324</f>
        <v>-3500</v>
      </c>
      <c r="BI324" s="181">
        <f>+BL324-AD324</f>
        <v>0</v>
      </c>
      <c r="BJ324" s="208"/>
      <c r="BK324" s="181"/>
      <c r="BL324" s="181"/>
    </row>
    <row r="325" spans="1:64" ht="42" customHeight="1" x14ac:dyDescent="0.25">
      <c r="A325" s="537"/>
      <c r="B325" s="564"/>
      <c r="C325" s="828"/>
      <c r="D325" s="13" t="s">
        <v>141</v>
      </c>
      <c r="E325" s="9" t="s">
        <v>33</v>
      </c>
      <c r="F325" s="310">
        <f>SUM(J325:U325)</f>
        <v>5097</v>
      </c>
      <c r="G325" s="310">
        <v>5097</v>
      </c>
      <c r="H325" s="310">
        <v>5097</v>
      </c>
      <c r="I325" s="310">
        <v>5097</v>
      </c>
      <c r="J325" s="278">
        <v>424</v>
      </c>
      <c r="K325" s="278">
        <v>424</v>
      </c>
      <c r="L325" s="278">
        <v>425</v>
      </c>
      <c r="M325" s="278">
        <v>425</v>
      </c>
      <c r="N325" s="278">
        <v>425</v>
      </c>
      <c r="O325" s="278">
        <v>425</v>
      </c>
      <c r="P325" s="278">
        <v>425</v>
      </c>
      <c r="Q325" s="278">
        <v>425</v>
      </c>
      <c r="R325" s="278">
        <v>425</v>
      </c>
      <c r="S325" s="278">
        <v>425</v>
      </c>
      <c r="T325" s="278">
        <v>425</v>
      </c>
      <c r="U325" s="278">
        <v>424</v>
      </c>
      <c r="AC325" s="176"/>
      <c r="AD325" s="177"/>
      <c r="AE325" s="176"/>
      <c r="AF325" s="178"/>
      <c r="AG325" s="179"/>
      <c r="AH325" s="178"/>
      <c r="AI325" s="179"/>
      <c r="AJ325" s="178"/>
      <c r="AK325" s="179"/>
      <c r="AL325" s="178"/>
      <c r="AM325" s="84"/>
      <c r="AN325" s="178"/>
      <c r="AO325" s="179"/>
      <c r="AP325" s="178"/>
      <c r="AQ325" s="84"/>
      <c r="AR325" s="178"/>
      <c r="AS325" s="84"/>
      <c r="AT325" s="178"/>
      <c r="AU325" s="84"/>
      <c r="AV325" s="178"/>
      <c r="AW325" s="84"/>
      <c r="AX325" s="178"/>
      <c r="AY325" s="84"/>
      <c r="AZ325" s="178"/>
      <c r="BA325" s="84"/>
      <c r="BB325" s="178"/>
      <c r="BC325" s="84"/>
      <c r="BD325" s="204">
        <f t="shared" si="103"/>
        <v>0</v>
      </c>
      <c r="BE325" s="175" t="e">
        <f t="shared" si="104"/>
        <v>#DIV/0!</v>
      </c>
      <c r="BH325" s="169"/>
      <c r="BI325" s="169"/>
    </row>
    <row r="326" spans="1:64" ht="50.25" customHeight="1" x14ac:dyDescent="0.25">
      <c r="A326" s="537"/>
      <c r="B326" s="568" t="s">
        <v>741</v>
      </c>
      <c r="C326" s="828" t="s">
        <v>751</v>
      </c>
      <c r="D326" s="306" t="s">
        <v>439</v>
      </c>
      <c r="E326" s="306"/>
      <c r="F326" s="310">
        <f t="shared" ref="F326:U326" si="116">+F327</f>
        <v>113</v>
      </c>
      <c r="G326" s="310">
        <f t="shared" si="116"/>
        <v>113</v>
      </c>
      <c r="H326" s="310">
        <f t="shared" si="116"/>
        <v>113</v>
      </c>
      <c r="I326" s="310">
        <f t="shared" si="116"/>
        <v>113</v>
      </c>
      <c r="J326" s="310">
        <f t="shared" si="116"/>
        <v>9</v>
      </c>
      <c r="K326" s="310">
        <f t="shared" si="116"/>
        <v>9</v>
      </c>
      <c r="L326" s="310">
        <f t="shared" si="116"/>
        <v>9</v>
      </c>
      <c r="M326" s="310">
        <f t="shared" si="116"/>
        <v>10</v>
      </c>
      <c r="N326" s="310">
        <f t="shared" si="116"/>
        <v>10</v>
      </c>
      <c r="O326" s="310">
        <f t="shared" si="116"/>
        <v>10</v>
      </c>
      <c r="P326" s="310">
        <f t="shared" si="116"/>
        <v>10</v>
      </c>
      <c r="Q326" s="310">
        <f t="shared" si="116"/>
        <v>10</v>
      </c>
      <c r="R326" s="310">
        <f t="shared" si="116"/>
        <v>9</v>
      </c>
      <c r="S326" s="310">
        <f t="shared" si="116"/>
        <v>9</v>
      </c>
      <c r="T326" s="310">
        <f t="shared" si="116"/>
        <v>9</v>
      </c>
      <c r="U326" s="310">
        <f t="shared" si="116"/>
        <v>9</v>
      </c>
      <c r="AC326" s="176">
        <f>+AE326+AF326+AH326+AJ326+AL326+AN326+AP326+AR326+AT326+AV326+AX326+AZ326+BB326</f>
        <v>5000</v>
      </c>
      <c r="AD326" s="177">
        <f>+AG326+AI326+AK326+AM326+AO326+AQ326+AS326+AU326+AW326+AY326+BA326+BC326</f>
        <v>0</v>
      </c>
      <c r="AE326" s="176">
        <v>5000</v>
      </c>
      <c r="AF326" s="178">
        <v>0</v>
      </c>
      <c r="AG326" s="179"/>
      <c r="AH326" s="178"/>
      <c r="AI326" s="179"/>
      <c r="AJ326" s="178"/>
      <c r="AK326" s="179"/>
      <c r="AL326" s="178"/>
      <c r="AM326" s="84"/>
      <c r="AN326" s="178"/>
      <c r="AO326" s="179"/>
      <c r="AP326" s="178"/>
      <c r="AQ326" s="84"/>
      <c r="AR326" s="178"/>
      <c r="AS326" s="84"/>
      <c r="AT326" s="178"/>
      <c r="AU326" s="84"/>
      <c r="AV326" s="178"/>
      <c r="AW326" s="84"/>
      <c r="AX326" s="178"/>
      <c r="AY326" s="84"/>
      <c r="AZ326" s="178"/>
      <c r="BA326" s="84"/>
      <c r="BB326" s="178"/>
      <c r="BC326" s="84"/>
      <c r="BD326" s="204">
        <f t="shared" si="103"/>
        <v>0</v>
      </c>
      <c r="BE326" s="175">
        <f t="shared" si="104"/>
        <v>0</v>
      </c>
      <c r="BH326" s="181">
        <f>+BK326-AC326</f>
        <v>-5000</v>
      </c>
      <c r="BI326" s="181">
        <f>+BL326-AD326</f>
        <v>0</v>
      </c>
      <c r="BJ326" s="208"/>
      <c r="BK326" s="181"/>
      <c r="BL326" s="181"/>
    </row>
    <row r="327" spans="1:64" ht="44.25" customHeight="1" x14ac:dyDescent="0.25">
      <c r="A327" s="537"/>
      <c r="B327" s="568"/>
      <c r="C327" s="828"/>
      <c r="D327" s="13" t="s">
        <v>805</v>
      </c>
      <c r="E327" s="9" t="s">
        <v>60</v>
      </c>
      <c r="F327" s="310">
        <f>SUM(J327:U327)</f>
        <v>113</v>
      </c>
      <c r="G327" s="310">
        <v>113</v>
      </c>
      <c r="H327" s="310">
        <v>113</v>
      </c>
      <c r="I327" s="310">
        <v>113</v>
      </c>
      <c r="J327" s="278">
        <v>9</v>
      </c>
      <c r="K327" s="278">
        <v>9</v>
      </c>
      <c r="L327" s="278">
        <v>9</v>
      </c>
      <c r="M327" s="278">
        <v>10</v>
      </c>
      <c r="N327" s="278">
        <v>10</v>
      </c>
      <c r="O327" s="278">
        <v>10</v>
      </c>
      <c r="P327" s="278">
        <v>10</v>
      </c>
      <c r="Q327" s="278">
        <v>10</v>
      </c>
      <c r="R327" s="278">
        <v>9</v>
      </c>
      <c r="S327" s="278">
        <v>9</v>
      </c>
      <c r="T327" s="278">
        <v>9</v>
      </c>
      <c r="U327" s="278">
        <v>9</v>
      </c>
      <c r="AC327" s="176"/>
      <c r="AD327" s="177"/>
      <c r="AE327" s="176"/>
      <c r="AF327" s="178"/>
      <c r="AG327" s="179"/>
      <c r="AH327" s="178"/>
      <c r="AI327" s="179"/>
      <c r="AJ327" s="178"/>
      <c r="AK327" s="179"/>
      <c r="AL327" s="178"/>
      <c r="AM327" s="84"/>
      <c r="AN327" s="178"/>
      <c r="AO327" s="179"/>
      <c r="AP327" s="178"/>
      <c r="AQ327" s="84"/>
      <c r="AR327" s="178"/>
      <c r="AS327" s="84"/>
      <c r="AT327" s="178"/>
      <c r="AU327" s="84"/>
      <c r="AV327" s="178"/>
      <c r="AW327" s="84"/>
      <c r="AX327" s="178"/>
      <c r="AY327" s="84"/>
      <c r="AZ327" s="178"/>
      <c r="BA327" s="84"/>
      <c r="BB327" s="178"/>
      <c r="BC327" s="84"/>
      <c r="BD327" s="204">
        <f t="shared" si="103"/>
        <v>0</v>
      </c>
      <c r="BE327" s="175" t="e">
        <f t="shared" si="104"/>
        <v>#DIV/0!</v>
      </c>
      <c r="BF327" s="193"/>
      <c r="BH327" s="169"/>
      <c r="BI327" s="169"/>
    </row>
    <row r="328" spans="1:64" ht="48" customHeight="1" x14ac:dyDescent="0.25">
      <c r="A328" s="537"/>
      <c r="B328" s="696" t="s">
        <v>742</v>
      </c>
      <c r="C328" s="857" t="s">
        <v>752</v>
      </c>
      <c r="D328" s="306" t="s">
        <v>439</v>
      </c>
      <c r="E328" s="306"/>
      <c r="F328" s="310">
        <f t="shared" ref="F328:U328" si="117">+F329</f>
        <v>382</v>
      </c>
      <c r="G328" s="310">
        <f t="shared" si="117"/>
        <v>382</v>
      </c>
      <c r="H328" s="310">
        <f t="shared" si="117"/>
        <v>382</v>
      </c>
      <c r="I328" s="310">
        <f t="shared" si="117"/>
        <v>382</v>
      </c>
      <c r="J328" s="310">
        <f t="shared" si="117"/>
        <v>32</v>
      </c>
      <c r="K328" s="310">
        <f t="shared" si="117"/>
        <v>32</v>
      </c>
      <c r="L328" s="310">
        <f t="shared" si="117"/>
        <v>32</v>
      </c>
      <c r="M328" s="310">
        <f t="shared" si="117"/>
        <v>32</v>
      </c>
      <c r="N328" s="310">
        <f t="shared" si="117"/>
        <v>32</v>
      </c>
      <c r="O328" s="310">
        <f t="shared" si="117"/>
        <v>32</v>
      </c>
      <c r="P328" s="310">
        <f t="shared" si="117"/>
        <v>32</v>
      </c>
      <c r="Q328" s="310">
        <f t="shared" si="117"/>
        <v>32</v>
      </c>
      <c r="R328" s="310">
        <f t="shared" si="117"/>
        <v>32</v>
      </c>
      <c r="S328" s="310">
        <f t="shared" si="117"/>
        <v>32</v>
      </c>
      <c r="T328" s="310">
        <f t="shared" si="117"/>
        <v>32</v>
      </c>
      <c r="U328" s="310">
        <f t="shared" si="117"/>
        <v>30</v>
      </c>
      <c r="AA328" s="183" t="s">
        <v>17</v>
      </c>
      <c r="AB328" s="184">
        <f>SUM(AC281:AC314)</f>
        <v>5112188</v>
      </c>
      <c r="AC328" s="176">
        <f>+AE328+AF328+AH328+AJ328+AL328+AN328+AP328+AR328+AT328+AV328+AX328+AZ328+BB328</f>
        <v>77080</v>
      </c>
      <c r="AD328" s="177">
        <f>+AG328+AI328+AK328+AM328+AO328+AQ328+AS328+AU328+AW328+AY328+BA328+BC328</f>
        <v>0</v>
      </c>
      <c r="AE328" s="176">
        <v>77080</v>
      </c>
      <c r="AF328" s="178">
        <v>0</v>
      </c>
      <c r="AG328" s="179"/>
      <c r="AH328" s="178"/>
      <c r="AI328" s="179"/>
      <c r="AJ328" s="178"/>
      <c r="AK328" s="179"/>
      <c r="AL328" s="178"/>
      <c r="AM328" s="84"/>
      <c r="AN328" s="178"/>
      <c r="AO328" s="179"/>
      <c r="AP328" s="178"/>
      <c r="AQ328" s="84"/>
      <c r="AR328" s="178"/>
      <c r="AS328" s="84"/>
      <c r="AT328" s="178"/>
      <c r="AU328" s="84"/>
      <c r="AV328" s="178"/>
      <c r="AW328" s="84"/>
      <c r="AX328" s="178"/>
      <c r="AY328" s="84"/>
      <c r="AZ328" s="178"/>
      <c r="BA328" s="84"/>
      <c r="BB328" s="178"/>
      <c r="BC328" s="84"/>
      <c r="BD328" s="204">
        <f t="shared" si="103"/>
        <v>0</v>
      </c>
      <c r="BE328" s="175">
        <f t="shared" si="104"/>
        <v>0</v>
      </c>
      <c r="BH328" s="181">
        <f>+BK328-AC328</f>
        <v>-77080</v>
      </c>
      <c r="BI328" s="181">
        <f>+BL328-AD328</f>
        <v>0</v>
      </c>
      <c r="BJ328" s="208"/>
      <c r="BK328" s="181"/>
      <c r="BL328" s="181"/>
    </row>
    <row r="329" spans="1:64" ht="32.25" customHeight="1" x14ac:dyDescent="0.25">
      <c r="A329" s="537"/>
      <c r="B329" s="696"/>
      <c r="C329" s="857"/>
      <c r="D329" s="13" t="s">
        <v>516</v>
      </c>
      <c r="E329" s="9" t="s">
        <v>60</v>
      </c>
      <c r="F329" s="95">
        <f>SUM(J329:U329)</f>
        <v>382</v>
      </c>
      <c r="G329" s="310">
        <v>382</v>
      </c>
      <c r="H329" s="310">
        <v>382</v>
      </c>
      <c r="I329" s="310">
        <v>382</v>
      </c>
      <c r="J329" s="278">
        <v>32</v>
      </c>
      <c r="K329" s="278">
        <v>32</v>
      </c>
      <c r="L329" s="278">
        <v>32</v>
      </c>
      <c r="M329" s="278">
        <v>32</v>
      </c>
      <c r="N329" s="278">
        <v>32</v>
      </c>
      <c r="O329" s="278">
        <v>32</v>
      </c>
      <c r="P329" s="278">
        <v>32</v>
      </c>
      <c r="Q329" s="278">
        <v>32</v>
      </c>
      <c r="R329" s="278">
        <v>32</v>
      </c>
      <c r="S329" s="278">
        <v>32</v>
      </c>
      <c r="T329" s="278">
        <v>32</v>
      </c>
      <c r="U329" s="278">
        <v>30</v>
      </c>
      <c r="AA329" s="183" t="s">
        <v>638</v>
      </c>
      <c r="AB329" s="184">
        <f>SUM(AD281:AD314)</f>
        <v>0</v>
      </c>
      <c r="AC329" s="176"/>
      <c r="AD329" s="177"/>
      <c r="AE329" s="176"/>
      <c r="AF329" s="178"/>
      <c r="AG329" s="84"/>
      <c r="AH329" s="178"/>
      <c r="AI329" s="179"/>
      <c r="AJ329" s="178"/>
      <c r="AK329" s="179"/>
      <c r="AL329" s="178"/>
      <c r="AM329" s="84"/>
      <c r="AN329" s="178"/>
      <c r="AO329" s="179"/>
      <c r="AP329" s="178"/>
      <c r="AQ329" s="84"/>
      <c r="AR329" s="178"/>
      <c r="AS329" s="84"/>
      <c r="AT329" s="178"/>
      <c r="AU329" s="84"/>
      <c r="AV329" s="178"/>
      <c r="AW329" s="84"/>
      <c r="AX329" s="178"/>
      <c r="AY329" s="84"/>
      <c r="AZ329" s="178"/>
      <c r="BA329" s="84"/>
      <c r="BB329" s="178"/>
      <c r="BC329" s="84"/>
      <c r="BD329" s="204">
        <f t="shared" si="103"/>
        <v>0</v>
      </c>
      <c r="BE329" s="175" t="e">
        <f t="shared" si="104"/>
        <v>#DIV/0!</v>
      </c>
      <c r="BH329" s="169"/>
      <c r="BI329" s="169"/>
    </row>
    <row r="330" spans="1:64" ht="35.25" customHeight="1" x14ac:dyDescent="0.25">
      <c r="A330" s="565" t="s">
        <v>588</v>
      </c>
      <c r="B330" s="566"/>
      <c r="C330" s="566"/>
      <c r="D330" s="566"/>
      <c r="E330" s="566"/>
      <c r="F330" s="567"/>
      <c r="G330" s="118"/>
      <c r="H330" s="119"/>
      <c r="I330" s="119"/>
      <c r="J330" s="120"/>
      <c r="K330" s="120"/>
      <c r="L330" s="120"/>
      <c r="M330" s="120"/>
      <c r="N330" s="120"/>
      <c r="O330" s="120"/>
      <c r="P330" s="120"/>
      <c r="Q330" s="120"/>
      <c r="R330" s="120"/>
      <c r="S330" s="120"/>
      <c r="T330" s="120"/>
      <c r="U330" s="120"/>
      <c r="AC330" s="231"/>
      <c r="AD330" s="232"/>
      <c r="AE330" s="233"/>
      <c r="AF330" s="231"/>
      <c r="AG330" s="231"/>
      <c r="AH330" s="231"/>
      <c r="AI330" s="231"/>
      <c r="AJ330" s="231"/>
      <c r="AK330" s="231"/>
      <c r="AL330" s="231"/>
      <c r="AM330" s="231"/>
      <c r="AN330" s="231"/>
      <c r="AO330" s="231"/>
      <c r="AP330" s="231"/>
      <c r="AQ330" s="231"/>
      <c r="AR330" s="231"/>
      <c r="AS330" s="231"/>
      <c r="AT330" s="231"/>
      <c r="AU330" s="231"/>
      <c r="AV330" s="231"/>
      <c r="AW330" s="231"/>
      <c r="AX330" s="231"/>
      <c r="AY330" s="231"/>
      <c r="AZ330" s="231"/>
      <c r="BA330" s="231"/>
      <c r="BB330" s="231"/>
      <c r="BC330" s="231"/>
      <c r="BD330" s="231"/>
      <c r="BE330" s="231"/>
      <c r="BF330" s="193"/>
      <c r="BH330" s="169"/>
      <c r="BI330" s="169"/>
    </row>
    <row r="331" spans="1:64" ht="35.25" customHeight="1" x14ac:dyDescent="0.25">
      <c r="A331" s="69"/>
      <c r="B331" s="69"/>
      <c r="C331" s="69"/>
      <c r="D331" s="69"/>
      <c r="E331" s="69"/>
      <c r="F331" s="109"/>
      <c r="G331" s="117"/>
      <c r="H331" s="117"/>
      <c r="I331" s="117"/>
      <c r="J331" s="117"/>
      <c r="K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AC331" s="89"/>
      <c r="AD331" s="213"/>
      <c r="AE331" s="58"/>
      <c r="AF331" s="89"/>
      <c r="AG331" s="89"/>
      <c r="AH331" s="89"/>
      <c r="AI331" s="89"/>
      <c r="AJ331" s="89"/>
      <c r="AK331" s="89"/>
      <c r="AL331" s="89"/>
      <c r="AM331" s="89"/>
      <c r="AN331" s="89"/>
      <c r="AO331" s="89"/>
      <c r="AP331" s="89"/>
      <c r="AQ331" s="89"/>
      <c r="AR331" s="89"/>
      <c r="AS331" s="89"/>
      <c r="AT331" s="89"/>
      <c r="AU331" s="89"/>
      <c r="AV331" s="89"/>
      <c r="AW331" s="89"/>
      <c r="AX331" s="89"/>
      <c r="AY331" s="89"/>
      <c r="AZ331" s="89"/>
      <c r="BA331" s="89"/>
      <c r="BB331" s="89"/>
      <c r="BC331" s="89"/>
      <c r="BD331" s="89"/>
      <c r="BE331" s="89"/>
      <c r="BH331" s="169"/>
      <c r="BI331" s="169"/>
    </row>
    <row r="332" spans="1:64" ht="35.25" customHeight="1" x14ac:dyDescent="0.25">
      <c r="A332" s="69"/>
      <c r="B332" s="69"/>
      <c r="C332" s="69"/>
      <c r="D332" s="69"/>
      <c r="E332" s="69"/>
      <c r="F332" s="109"/>
      <c r="G332" s="117"/>
      <c r="H332" s="117"/>
      <c r="I332" s="117"/>
      <c r="J332" s="117"/>
      <c r="K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AC332" s="89"/>
      <c r="AD332" s="213"/>
      <c r="AE332" s="58"/>
      <c r="AF332" s="89"/>
      <c r="AG332" s="89"/>
      <c r="AH332" s="89"/>
      <c r="AI332" s="89"/>
      <c r="AJ332" s="89"/>
      <c r="AK332" s="89"/>
      <c r="AL332" s="89"/>
      <c r="AM332" s="89"/>
      <c r="AN332" s="89"/>
      <c r="AO332" s="89"/>
      <c r="AP332" s="89"/>
      <c r="AQ332" s="89"/>
      <c r="AR332" s="89"/>
      <c r="AS332" s="89"/>
      <c r="AT332" s="89"/>
      <c r="AU332" s="89"/>
      <c r="AV332" s="89"/>
      <c r="AW332" s="89"/>
      <c r="AX332" s="89"/>
      <c r="AY332" s="89"/>
      <c r="AZ332" s="89"/>
      <c r="BA332" s="89"/>
      <c r="BB332" s="89"/>
      <c r="BC332" s="89"/>
      <c r="BD332" s="89"/>
      <c r="BE332" s="89"/>
      <c r="BH332" s="169"/>
      <c r="BI332" s="169"/>
    </row>
    <row r="333" spans="1:64" ht="35.25" customHeight="1" x14ac:dyDescent="0.25">
      <c r="A333" s="69"/>
      <c r="B333" s="69"/>
      <c r="C333" s="69"/>
      <c r="D333" s="69"/>
      <c r="E333" s="69"/>
      <c r="F333" s="109"/>
      <c r="G333" s="117"/>
      <c r="H333" s="117"/>
      <c r="I333" s="117"/>
      <c r="J333" s="117"/>
      <c r="K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AC333" s="89"/>
      <c r="AD333" s="213"/>
      <c r="AE333" s="58"/>
      <c r="AF333" s="89"/>
      <c r="AG333" s="89"/>
      <c r="AH333" s="89"/>
      <c r="AI333" s="89"/>
      <c r="AJ333" s="89"/>
      <c r="AK333" s="89"/>
      <c r="AL333" s="89"/>
      <c r="AM333" s="89"/>
      <c r="AN333" s="89"/>
      <c r="AO333" s="89"/>
      <c r="AP333" s="89"/>
      <c r="AQ333" s="89"/>
      <c r="AR333" s="89"/>
      <c r="AS333" s="89"/>
      <c r="AT333" s="89"/>
      <c r="AU333" s="89"/>
      <c r="AV333" s="89"/>
      <c r="AW333" s="89"/>
      <c r="AX333" s="89"/>
      <c r="AY333" s="89"/>
      <c r="AZ333" s="89"/>
      <c r="BA333" s="89"/>
      <c r="BB333" s="89"/>
      <c r="BC333" s="89"/>
      <c r="BD333" s="89"/>
      <c r="BE333" s="89"/>
      <c r="BH333" s="169"/>
      <c r="BI333" s="169"/>
    </row>
    <row r="334" spans="1:64" ht="27" customHeight="1" x14ac:dyDescent="0.25">
      <c r="A334" s="18" t="s">
        <v>9</v>
      </c>
      <c r="B334" s="534" t="s">
        <v>10</v>
      </c>
      <c r="C334" s="534"/>
      <c r="D334" s="534"/>
      <c r="E334" s="534"/>
      <c r="F334" s="534"/>
      <c r="G334" s="534"/>
      <c r="H334" s="534"/>
      <c r="I334" s="114"/>
      <c r="J334" s="115"/>
      <c r="K334" s="115"/>
      <c r="L334" s="115"/>
      <c r="M334" s="115"/>
      <c r="N334" s="115"/>
      <c r="O334" s="115"/>
      <c r="P334" s="115"/>
      <c r="Q334" s="115"/>
      <c r="R334" s="115"/>
      <c r="S334" s="115"/>
      <c r="T334" s="115"/>
      <c r="U334" s="115"/>
      <c r="AC334" s="89"/>
      <c r="AD334" s="213"/>
      <c r="AE334" s="89"/>
      <c r="AF334" s="89"/>
      <c r="AG334" s="89"/>
      <c r="AH334" s="89"/>
      <c r="AI334" s="213"/>
      <c r="AJ334" s="89"/>
      <c r="AK334" s="89"/>
      <c r="AL334" s="89"/>
      <c r="AM334" s="89"/>
      <c r="AN334" s="89"/>
      <c r="AO334" s="89"/>
      <c r="AP334" s="89"/>
      <c r="AQ334" s="89"/>
      <c r="AR334" s="89"/>
      <c r="AS334" s="89"/>
      <c r="AT334" s="89"/>
      <c r="AU334" s="89"/>
      <c r="AV334" s="89"/>
      <c r="AW334" s="89"/>
      <c r="AX334" s="89"/>
      <c r="AY334" s="89"/>
      <c r="AZ334" s="89"/>
      <c r="BA334" s="89"/>
      <c r="BB334" s="89"/>
      <c r="BC334" s="89"/>
      <c r="BD334" s="213"/>
      <c r="BE334" s="213"/>
      <c r="BH334" s="205"/>
      <c r="BI334" s="205"/>
    </row>
    <row r="335" spans="1:64" ht="25.5" customHeight="1" x14ac:dyDescent="0.25">
      <c r="A335" s="16"/>
      <c r="B335" s="307" t="s">
        <v>96</v>
      </c>
      <c r="C335" s="692" t="s">
        <v>835</v>
      </c>
      <c r="D335" s="692"/>
      <c r="E335" s="692"/>
      <c r="F335" s="692"/>
      <c r="G335" s="692"/>
      <c r="H335" s="692"/>
      <c r="I335" s="114"/>
      <c r="J335" s="115"/>
      <c r="K335" s="115"/>
      <c r="L335" s="115"/>
      <c r="M335" s="115"/>
      <c r="N335" s="115"/>
      <c r="O335" s="115"/>
      <c r="P335" s="115"/>
      <c r="Q335" s="115"/>
      <c r="R335" s="115"/>
      <c r="S335" s="115"/>
      <c r="T335" s="115"/>
      <c r="U335" s="115"/>
      <c r="Y335" s="44"/>
      <c r="BH335" s="205"/>
      <c r="BI335" s="205"/>
    </row>
    <row r="336" spans="1:64" ht="35.25" customHeight="1" x14ac:dyDescent="0.25">
      <c r="A336" s="536" t="s">
        <v>12</v>
      </c>
      <c r="B336" s="526" t="s">
        <v>13</v>
      </c>
      <c r="C336" s="526" t="s">
        <v>14</v>
      </c>
      <c r="D336" s="542" t="s">
        <v>15</v>
      </c>
      <c r="E336" s="589" t="s">
        <v>16</v>
      </c>
      <c r="F336" s="570" t="s">
        <v>660</v>
      </c>
      <c r="G336" s="540" t="s">
        <v>433</v>
      </c>
      <c r="H336" s="541"/>
      <c r="I336" s="541"/>
      <c r="J336" s="535" t="s">
        <v>662</v>
      </c>
      <c r="K336" s="535"/>
      <c r="L336" s="535"/>
      <c r="M336" s="535"/>
      <c r="N336" s="535"/>
      <c r="O336" s="535"/>
      <c r="P336" s="535"/>
      <c r="Q336" s="535"/>
      <c r="R336" s="535"/>
      <c r="S336" s="535"/>
      <c r="T336" s="535"/>
      <c r="U336" s="535"/>
      <c r="AC336" s="89"/>
      <c r="AD336" s="213"/>
      <c r="AE336" s="58"/>
      <c r="AF336" s="89"/>
      <c r="AG336" s="89"/>
      <c r="AH336" s="89"/>
      <c r="AI336" s="89"/>
      <c r="AJ336" s="89"/>
      <c r="AK336" s="89"/>
      <c r="AL336" s="89"/>
      <c r="AM336" s="89"/>
      <c r="AN336" s="89"/>
      <c r="AO336" s="89"/>
      <c r="AP336" s="89"/>
      <c r="AQ336" s="89"/>
      <c r="AR336" s="89"/>
      <c r="AS336" s="89"/>
      <c r="AT336" s="89"/>
      <c r="AU336" s="89"/>
      <c r="AV336" s="89"/>
      <c r="AW336" s="89"/>
      <c r="AX336" s="89"/>
      <c r="AY336" s="89"/>
      <c r="AZ336" s="89"/>
      <c r="BA336" s="89"/>
      <c r="BB336" s="89"/>
      <c r="BC336" s="89"/>
      <c r="BD336" s="89"/>
      <c r="BE336" s="89"/>
      <c r="BH336" s="169"/>
      <c r="BI336" s="169"/>
    </row>
    <row r="337" spans="1:64" ht="35.25" customHeight="1" x14ac:dyDescent="0.25">
      <c r="A337" s="537"/>
      <c r="B337" s="527"/>
      <c r="C337" s="527"/>
      <c r="D337" s="543"/>
      <c r="E337" s="590"/>
      <c r="F337" s="571"/>
      <c r="G337" s="556" t="s">
        <v>661</v>
      </c>
      <c r="H337" s="556"/>
      <c r="I337" s="540"/>
      <c r="J337" s="535" t="s">
        <v>526</v>
      </c>
      <c r="K337" s="535"/>
      <c r="L337" s="535"/>
      <c r="M337" s="535"/>
      <c r="N337" s="535"/>
      <c r="O337" s="535"/>
      <c r="P337" s="535"/>
      <c r="Q337" s="535"/>
      <c r="R337" s="535"/>
      <c r="S337" s="535"/>
      <c r="T337" s="535"/>
      <c r="U337" s="535"/>
      <c r="AC337" s="89"/>
      <c r="AD337" s="213"/>
      <c r="AE337" s="58"/>
      <c r="AF337" s="89"/>
      <c r="AG337" s="89"/>
      <c r="AH337" s="89"/>
      <c r="AI337" s="89"/>
      <c r="AJ337" s="89"/>
      <c r="AK337" s="89"/>
      <c r="AL337" s="89"/>
      <c r="AM337" s="89"/>
      <c r="AN337" s="89"/>
      <c r="AO337" s="89"/>
      <c r="AP337" s="89"/>
      <c r="AQ337" s="89"/>
      <c r="AR337" s="89"/>
      <c r="AS337" s="89"/>
      <c r="AT337" s="89"/>
      <c r="AU337" s="89"/>
      <c r="AV337" s="89"/>
      <c r="AW337" s="89"/>
      <c r="AX337" s="89"/>
      <c r="AY337" s="89"/>
      <c r="AZ337" s="89"/>
      <c r="BA337" s="89"/>
      <c r="BB337" s="89"/>
      <c r="BC337" s="89"/>
      <c r="BD337" s="89"/>
      <c r="BE337" s="89"/>
      <c r="BH337" s="169"/>
      <c r="BI337" s="169"/>
    </row>
    <row r="338" spans="1:64" ht="35.25" customHeight="1" x14ac:dyDescent="0.25">
      <c r="A338" s="537"/>
      <c r="B338" s="527"/>
      <c r="C338" s="527"/>
      <c r="D338" s="543"/>
      <c r="E338" s="590"/>
      <c r="F338" s="571"/>
      <c r="G338" s="585">
        <v>2024</v>
      </c>
      <c r="H338" s="585">
        <v>2025</v>
      </c>
      <c r="I338" s="585">
        <v>2026</v>
      </c>
      <c r="J338" s="308"/>
      <c r="K338" s="308"/>
      <c r="L338" s="308"/>
      <c r="M338" s="308"/>
      <c r="N338" s="308"/>
      <c r="O338" s="308"/>
      <c r="P338" s="308"/>
      <c r="Q338" s="308"/>
      <c r="R338" s="308"/>
      <c r="S338" s="308"/>
      <c r="T338" s="308"/>
      <c r="U338" s="308"/>
      <c r="AC338" s="89"/>
      <c r="AD338" s="213"/>
      <c r="AE338" s="58"/>
      <c r="AF338" s="89"/>
      <c r="AG338" s="89"/>
      <c r="AH338" s="89"/>
      <c r="AI338" s="89"/>
      <c r="AJ338" s="89"/>
      <c r="AK338" s="89"/>
      <c r="AL338" s="89"/>
      <c r="AM338" s="89"/>
      <c r="AN338" s="89"/>
      <c r="AO338" s="89"/>
      <c r="AP338" s="89"/>
      <c r="AQ338" s="89"/>
      <c r="AR338" s="89"/>
      <c r="AS338" s="89"/>
      <c r="AT338" s="89"/>
      <c r="AU338" s="89"/>
      <c r="AV338" s="89"/>
      <c r="AW338" s="89"/>
      <c r="AX338" s="89"/>
      <c r="AY338" s="89"/>
      <c r="AZ338" s="89"/>
      <c r="BA338" s="89"/>
      <c r="BB338" s="89"/>
      <c r="BC338" s="89"/>
      <c r="BD338" s="89"/>
      <c r="BE338" s="89"/>
      <c r="BH338" s="169"/>
      <c r="BI338" s="169"/>
    </row>
    <row r="339" spans="1:64" ht="35.25" customHeight="1" x14ac:dyDescent="0.25">
      <c r="A339" s="538"/>
      <c r="B339" s="528"/>
      <c r="C339" s="528"/>
      <c r="D339" s="544"/>
      <c r="E339" s="591"/>
      <c r="F339" s="572"/>
      <c r="G339" s="586"/>
      <c r="H339" s="586"/>
      <c r="I339" s="586"/>
      <c r="J339" s="309" t="s">
        <v>499</v>
      </c>
      <c r="K339" s="309" t="s">
        <v>500</v>
      </c>
      <c r="L339" s="309" t="s">
        <v>501</v>
      </c>
      <c r="M339" s="309" t="s">
        <v>502</v>
      </c>
      <c r="N339" s="309" t="s">
        <v>503</v>
      </c>
      <c r="O339" s="309" t="s">
        <v>504</v>
      </c>
      <c r="P339" s="309" t="s">
        <v>505</v>
      </c>
      <c r="Q339" s="309" t="s">
        <v>506</v>
      </c>
      <c r="R339" s="309" t="s">
        <v>507</v>
      </c>
      <c r="S339" s="309" t="s">
        <v>508</v>
      </c>
      <c r="T339" s="309" t="s">
        <v>509</v>
      </c>
      <c r="U339" s="309" t="s">
        <v>510</v>
      </c>
      <c r="AC339" s="89"/>
      <c r="AD339" s="213"/>
      <c r="AE339" s="58"/>
      <c r="AF339" s="89"/>
      <c r="AG339" s="89"/>
      <c r="AH339" s="89"/>
      <c r="AI339" s="89"/>
      <c r="AJ339" s="89"/>
      <c r="AK339" s="89"/>
      <c r="AL339" s="89"/>
      <c r="AM339" s="89"/>
      <c r="AN339" s="89"/>
      <c r="AO339" s="89"/>
      <c r="AP339" s="89"/>
      <c r="AQ339" s="89"/>
      <c r="AR339" s="89"/>
      <c r="AS339" s="89"/>
      <c r="AT339" s="89"/>
      <c r="AU339" s="89"/>
      <c r="AV339" s="89"/>
      <c r="AW339" s="89"/>
      <c r="AX339" s="89"/>
      <c r="AY339" s="89"/>
      <c r="AZ339" s="89"/>
      <c r="BA339" s="89"/>
      <c r="BB339" s="89"/>
      <c r="BC339" s="89"/>
      <c r="BD339" s="89"/>
      <c r="BE339" s="89"/>
      <c r="BH339" s="169"/>
      <c r="BI339" s="169"/>
    </row>
    <row r="340" spans="1:64" ht="35.25" customHeight="1" x14ac:dyDescent="0.25">
      <c r="A340" s="536" t="s">
        <v>597</v>
      </c>
      <c r="B340" s="526" t="s">
        <v>782</v>
      </c>
      <c r="C340" s="559" t="s">
        <v>851</v>
      </c>
      <c r="D340" s="560"/>
      <c r="E340" s="561"/>
      <c r="F340" s="360">
        <f>+F341+F343</f>
        <v>2860</v>
      </c>
      <c r="G340" s="360">
        <f t="shared" ref="G340:U340" si="118">+G341+G343</f>
        <v>2860</v>
      </c>
      <c r="H340" s="360">
        <f t="shared" si="118"/>
        <v>2860</v>
      </c>
      <c r="I340" s="360">
        <f t="shared" si="118"/>
        <v>2860</v>
      </c>
      <c r="J340" s="360">
        <f t="shared" si="118"/>
        <v>231</v>
      </c>
      <c r="K340" s="360">
        <f t="shared" si="118"/>
        <v>231</v>
      </c>
      <c r="L340" s="360">
        <f t="shared" si="118"/>
        <v>248</v>
      </c>
      <c r="M340" s="360">
        <f t="shared" si="118"/>
        <v>233</v>
      </c>
      <c r="N340" s="360">
        <f t="shared" si="118"/>
        <v>233</v>
      </c>
      <c r="O340" s="360">
        <f t="shared" si="118"/>
        <v>248</v>
      </c>
      <c r="P340" s="360">
        <f t="shared" si="118"/>
        <v>233</v>
      </c>
      <c r="Q340" s="360">
        <f t="shared" si="118"/>
        <v>233</v>
      </c>
      <c r="R340" s="360">
        <f t="shared" si="118"/>
        <v>247</v>
      </c>
      <c r="S340" s="360">
        <f t="shared" si="118"/>
        <v>233</v>
      </c>
      <c r="T340" s="360">
        <f t="shared" si="118"/>
        <v>233</v>
      </c>
      <c r="U340" s="360">
        <f t="shared" si="118"/>
        <v>257</v>
      </c>
      <c r="AC340" s="89"/>
      <c r="AD340" s="213"/>
      <c r="AE340" s="58"/>
      <c r="AF340" s="89"/>
      <c r="AG340" s="89"/>
      <c r="AH340" s="89"/>
      <c r="AI340" s="89"/>
      <c r="AJ340" s="89"/>
      <c r="AK340" s="89"/>
      <c r="AL340" s="89"/>
      <c r="AM340" s="89"/>
      <c r="AN340" s="89"/>
      <c r="AO340" s="89"/>
      <c r="AP340" s="89"/>
      <c r="AQ340" s="89"/>
      <c r="AR340" s="89"/>
      <c r="AS340" s="89"/>
      <c r="AT340" s="89"/>
      <c r="AU340" s="89"/>
      <c r="AV340" s="89"/>
      <c r="AW340" s="89"/>
      <c r="AX340" s="89"/>
      <c r="AY340" s="89"/>
      <c r="AZ340" s="89"/>
      <c r="BA340" s="89"/>
      <c r="BB340" s="89"/>
      <c r="BC340" s="89"/>
      <c r="BD340" s="89"/>
      <c r="BE340" s="89"/>
      <c r="BH340" s="169"/>
      <c r="BI340" s="169"/>
    </row>
    <row r="341" spans="1:64" ht="40.5" customHeight="1" x14ac:dyDescent="0.25">
      <c r="A341" s="537"/>
      <c r="B341" s="527"/>
      <c r="C341" s="858" t="s">
        <v>142</v>
      </c>
      <c r="D341" s="313" t="s">
        <v>439</v>
      </c>
      <c r="E341" s="314"/>
      <c r="F341" s="310">
        <f t="shared" ref="F341:U341" si="119">+F342</f>
        <v>50</v>
      </c>
      <c r="G341" s="310">
        <f t="shared" si="119"/>
        <v>50</v>
      </c>
      <c r="H341" s="310">
        <f t="shared" si="119"/>
        <v>50</v>
      </c>
      <c r="I341" s="310">
        <f t="shared" si="119"/>
        <v>50</v>
      </c>
      <c r="J341" s="310">
        <f t="shared" si="119"/>
        <v>0</v>
      </c>
      <c r="K341" s="310">
        <f t="shared" si="119"/>
        <v>0</v>
      </c>
      <c r="L341" s="310">
        <f t="shared" si="119"/>
        <v>13</v>
      </c>
      <c r="M341" s="310">
        <f t="shared" si="119"/>
        <v>0</v>
      </c>
      <c r="N341" s="310">
        <f t="shared" si="119"/>
        <v>0</v>
      </c>
      <c r="O341" s="310">
        <f t="shared" si="119"/>
        <v>13</v>
      </c>
      <c r="P341" s="310">
        <f t="shared" si="119"/>
        <v>0</v>
      </c>
      <c r="Q341" s="310">
        <f t="shared" si="119"/>
        <v>0</v>
      </c>
      <c r="R341" s="310">
        <f t="shared" si="119"/>
        <v>12</v>
      </c>
      <c r="S341" s="310">
        <f t="shared" si="119"/>
        <v>0</v>
      </c>
      <c r="T341" s="310">
        <f t="shared" si="119"/>
        <v>0</v>
      </c>
      <c r="U341" s="310">
        <f t="shared" si="119"/>
        <v>12</v>
      </c>
      <c r="AC341" s="176">
        <f>+AE341+AF341+AH341+AJ341+AL341+AN341+AP341+AR341+AT341+AV341+AX341+AZ341+BB341</f>
        <v>0</v>
      </c>
      <c r="AD341" s="177">
        <f>+AG341+AI341+AK341+AM341+AO341+AQ341+AS341+AU341+AW341+AY341+BA341+BC341</f>
        <v>0</v>
      </c>
      <c r="AE341" s="176">
        <v>0</v>
      </c>
      <c r="AF341" s="178"/>
      <c r="AG341" s="179"/>
      <c r="AH341" s="178"/>
      <c r="AI341" s="179"/>
      <c r="AJ341" s="178"/>
      <c r="AK341" s="84"/>
      <c r="AL341" s="178"/>
      <c r="AM341" s="179"/>
      <c r="AN341" s="178"/>
      <c r="AO341" s="84"/>
      <c r="AP341" s="178"/>
      <c r="AQ341" s="84"/>
      <c r="AR341" s="178"/>
      <c r="AS341" s="84"/>
      <c r="AT341" s="178"/>
      <c r="AU341" s="84"/>
      <c r="AV341" s="178"/>
      <c r="AW341" s="84"/>
      <c r="AX341" s="178"/>
      <c r="AY341" s="84"/>
      <c r="AZ341" s="178"/>
      <c r="BA341" s="84"/>
      <c r="BB341" s="178"/>
      <c r="BC341" s="84"/>
      <c r="BD341" s="204">
        <f t="shared" ref="BD341:BD350" si="120">+AG341+AI341+AK341+AM341+AO341+AQ341+AS341+AU341+AW341+AY341+BA341+BC341</f>
        <v>0</v>
      </c>
      <c r="BE341" s="175" t="e">
        <f t="shared" ref="BE341:BE350" si="121">+BD341/AC341*100</f>
        <v>#DIV/0!</v>
      </c>
      <c r="BH341" s="181">
        <f>+BK341-AC341</f>
        <v>0</v>
      </c>
      <c r="BI341" s="181">
        <f>+BL341-AD341</f>
        <v>0</v>
      </c>
      <c r="BJ341" s="208"/>
      <c r="BK341" s="181"/>
      <c r="BL341" s="181"/>
    </row>
    <row r="342" spans="1:64" ht="55.5" customHeight="1" x14ac:dyDescent="0.25">
      <c r="A342" s="537"/>
      <c r="B342" s="527"/>
      <c r="C342" s="859"/>
      <c r="D342" s="49" t="s">
        <v>818</v>
      </c>
      <c r="E342" s="20" t="s">
        <v>129</v>
      </c>
      <c r="F342" s="310">
        <f>SUM(J342:U342)</f>
        <v>50</v>
      </c>
      <c r="G342" s="96">
        <v>50</v>
      </c>
      <c r="H342" s="96">
        <v>50</v>
      </c>
      <c r="I342" s="96">
        <v>50</v>
      </c>
      <c r="J342" s="107">
        <v>0</v>
      </c>
      <c r="K342" s="107">
        <v>0</v>
      </c>
      <c r="L342" s="107">
        <v>13</v>
      </c>
      <c r="M342" s="107">
        <v>0</v>
      </c>
      <c r="N342" s="107">
        <v>0</v>
      </c>
      <c r="O342" s="107">
        <v>13</v>
      </c>
      <c r="P342" s="107">
        <v>0</v>
      </c>
      <c r="Q342" s="107">
        <v>0</v>
      </c>
      <c r="R342" s="107">
        <v>12</v>
      </c>
      <c r="S342" s="107">
        <v>0</v>
      </c>
      <c r="T342" s="107">
        <v>0</v>
      </c>
      <c r="U342" s="107">
        <v>12</v>
      </c>
      <c r="AC342" s="176"/>
      <c r="AD342" s="177"/>
      <c r="AE342" s="176"/>
      <c r="AF342" s="178"/>
      <c r="AG342" s="179"/>
      <c r="AH342" s="178"/>
      <c r="AI342" s="179"/>
      <c r="AJ342" s="178"/>
      <c r="AK342" s="84"/>
      <c r="AL342" s="178"/>
      <c r="AM342" s="179"/>
      <c r="AN342" s="178"/>
      <c r="AO342" s="84"/>
      <c r="AP342" s="178"/>
      <c r="AQ342" s="84"/>
      <c r="AR342" s="178"/>
      <c r="AS342" s="84"/>
      <c r="AT342" s="178"/>
      <c r="AU342" s="84"/>
      <c r="AV342" s="178"/>
      <c r="AW342" s="84"/>
      <c r="AX342" s="178"/>
      <c r="AY342" s="84"/>
      <c r="AZ342" s="178"/>
      <c r="BA342" s="84"/>
      <c r="BB342" s="178"/>
      <c r="BC342" s="84"/>
      <c r="BD342" s="204">
        <f t="shared" si="120"/>
        <v>0</v>
      </c>
      <c r="BE342" s="175" t="e">
        <f t="shared" si="121"/>
        <v>#DIV/0!</v>
      </c>
      <c r="BH342" s="169"/>
      <c r="BI342" s="169"/>
    </row>
    <row r="343" spans="1:64" ht="55.5" customHeight="1" x14ac:dyDescent="0.25">
      <c r="A343" s="537"/>
      <c r="B343" s="527"/>
      <c r="C343" s="860" t="s">
        <v>518</v>
      </c>
      <c r="D343" s="313" t="s">
        <v>439</v>
      </c>
      <c r="E343" s="314"/>
      <c r="F343" s="310">
        <f t="shared" ref="F343:U343" si="122">SUM(F344:F348)</f>
        <v>2810</v>
      </c>
      <c r="G343" s="310">
        <f t="shared" si="122"/>
        <v>2810</v>
      </c>
      <c r="H343" s="310">
        <f t="shared" si="122"/>
        <v>2810</v>
      </c>
      <c r="I343" s="310">
        <f t="shared" si="122"/>
        <v>2810</v>
      </c>
      <c r="J343" s="310">
        <f t="shared" si="122"/>
        <v>231</v>
      </c>
      <c r="K343" s="310">
        <f t="shared" si="122"/>
        <v>231</v>
      </c>
      <c r="L343" s="310">
        <f t="shared" si="122"/>
        <v>235</v>
      </c>
      <c r="M343" s="310">
        <f t="shared" si="122"/>
        <v>233</v>
      </c>
      <c r="N343" s="310">
        <f t="shared" si="122"/>
        <v>233</v>
      </c>
      <c r="O343" s="310">
        <f t="shared" si="122"/>
        <v>235</v>
      </c>
      <c r="P343" s="310">
        <f t="shared" si="122"/>
        <v>233</v>
      </c>
      <c r="Q343" s="310">
        <f t="shared" si="122"/>
        <v>233</v>
      </c>
      <c r="R343" s="310">
        <f t="shared" si="122"/>
        <v>235</v>
      </c>
      <c r="S343" s="310">
        <f t="shared" si="122"/>
        <v>233</v>
      </c>
      <c r="T343" s="310">
        <f t="shared" si="122"/>
        <v>233</v>
      </c>
      <c r="U343" s="310">
        <f t="shared" si="122"/>
        <v>245</v>
      </c>
      <c r="AC343" s="176">
        <f>+AE343+AF343+AH343+AJ343+AL343+AN343+AP343+AR343+AT343+AV343+AX343+AZ343+BB343</f>
        <v>0</v>
      </c>
      <c r="AD343" s="177">
        <f>+AG343+AI343+AK343+AM343+AO343+AQ343+AS343+AU343+AW343+AY343+BA343+BC343</f>
        <v>0</v>
      </c>
      <c r="AE343" s="176">
        <v>0</v>
      </c>
      <c r="AF343" s="178"/>
      <c r="AG343" s="179"/>
      <c r="AH343" s="178"/>
      <c r="AI343" s="179"/>
      <c r="AJ343" s="178"/>
      <c r="AK343" s="84"/>
      <c r="AL343" s="178"/>
      <c r="AM343" s="179"/>
      <c r="AN343" s="178"/>
      <c r="AO343" s="84"/>
      <c r="AP343" s="178"/>
      <c r="AQ343" s="84"/>
      <c r="AR343" s="178"/>
      <c r="AS343" s="84"/>
      <c r="AT343" s="178"/>
      <c r="AU343" s="84"/>
      <c r="AV343" s="178"/>
      <c r="AW343" s="84"/>
      <c r="AX343" s="178"/>
      <c r="AY343" s="84"/>
      <c r="AZ343" s="178"/>
      <c r="BA343" s="84"/>
      <c r="BB343" s="178"/>
      <c r="BC343" s="84"/>
      <c r="BD343" s="204">
        <f t="shared" si="120"/>
        <v>0</v>
      </c>
      <c r="BE343" s="175" t="e">
        <f t="shared" si="121"/>
        <v>#DIV/0!</v>
      </c>
      <c r="BF343" s="193"/>
      <c r="BH343" s="181">
        <f>+BK343-AC343</f>
        <v>0</v>
      </c>
      <c r="BI343" s="181">
        <f>+BL343-AD343</f>
        <v>0</v>
      </c>
      <c r="BJ343" s="208"/>
      <c r="BK343" s="181"/>
      <c r="BL343" s="181"/>
    </row>
    <row r="344" spans="1:64" ht="33.75" customHeight="1" x14ac:dyDescent="0.25">
      <c r="A344" s="537"/>
      <c r="B344" s="527"/>
      <c r="C344" s="861"/>
      <c r="D344" s="331" t="s">
        <v>844</v>
      </c>
      <c r="E344" s="74" t="s">
        <v>519</v>
      </c>
      <c r="F344" s="310">
        <f t="shared" ref="F344:F348" si="123">SUM(J344:U344)</f>
        <v>800</v>
      </c>
      <c r="G344" s="96">
        <v>800</v>
      </c>
      <c r="H344" s="96">
        <v>800</v>
      </c>
      <c r="I344" s="96">
        <v>800</v>
      </c>
      <c r="J344" s="96">
        <v>66</v>
      </c>
      <c r="K344" s="96">
        <v>66</v>
      </c>
      <c r="L344" s="96">
        <v>68</v>
      </c>
      <c r="M344" s="96">
        <v>66</v>
      </c>
      <c r="N344" s="96">
        <v>66</v>
      </c>
      <c r="O344" s="96">
        <v>68</v>
      </c>
      <c r="P344" s="96">
        <v>66</v>
      </c>
      <c r="Q344" s="96">
        <v>66</v>
      </c>
      <c r="R344" s="96">
        <v>68</v>
      </c>
      <c r="S344" s="96">
        <v>66</v>
      </c>
      <c r="T344" s="96">
        <v>66</v>
      </c>
      <c r="U344" s="96">
        <v>68</v>
      </c>
      <c r="Y344" s="44"/>
      <c r="Z344" s="44"/>
      <c r="AC344" s="176"/>
      <c r="AD344" s="177"/>
      <c r="AE344" s="176"/>
      <c r="AF344" s="178"/>
      <c r="AG344" s="179"/>
      <c r="AH344" s="178"/>
      <c r="AI344" s="179"/>
      <c r="AJ344" s="178"/>
      <c r="AK344" s="84"/>
      <c r="AL344" s="178"/>
      <c r="AM344" s="179"/>
      <c r="AN344" s="178"/>
      <c r="AO344" s="84"/>
      <c r="AP344" s="178"/>
      <c r="AQ344" s="84"/>
      <c r="AR344" s="178"/>
      <c r="AS344" s="84"/>
      <c r="AT344" s="178"/>
      <c r="AU344" s="84"/>
      <c r="AV344" s="178"/>
      <c r="AW344" s="84"/>
      <c r="AX344" s="178"/>
      <c r="AY344" s="84"/>
      <c r="AZ344" s="178"/>
      <c r="BA344" s="84"/>
      <c r="BB344" s="178"/>
      <c r="BC344" s="84"/>
      <c r="BD344" s="204">
        <f t="shared" si="120"/>
        <v>0</v>
      </c>
      <c r="BE344" s="175" t="e">
        <f t="shared" si="121"/>
        <v>#DIV/0!</v>
      </c>
      <c r="BH344" s="169"/>
      <c r="BI344" s="169"/>
    </row>
    <row r="345" spans="1:64" ht="33.75" customHeight="1" x14ac:dyDescent="0.25">
      <c r="A345" s="537"/>
      <c r="B345" s="527"/>
      <c r="C345" s="861"/>
      <c r="D345" s="332" t="s">
        <v>845</v>
      </c>
      <c r="E345" s="74" t="s">
        <v>519</v>
      </c>
      <c r="F345" s="310">
        <f t="shared" si="123"/>
        <v>500</v>
      </c>
      <c r="G345" s="96">
        <v>500</v>
      </c>
      <c r="H345" s="96">
        <v>500</v>
      </c>
      <c r="I345" s="96">
        <v>500</v>
      </c>
      <c r="J345" s="96">
        <v>40</v>
      </c>
      <c r="K345" s="96">
        <v>40</v>
      </c>
      <c r="L345" s="96">
        <v>42</v>
      </c>
      <c r="M345" s="96">
        <v>42</v>
      </c>
      <c r="N345" s="96">
        <v>42</v>
      </c>
      <c r="O345" s="96">
        <v>42</v>
      </c>
      <c r="P345" s="96">
        <v>42</v>
      </c>
      <c r="Q345" s="96">
        <v>42</v>
      </c>
      <c r="R345" s="96">
        <v>42</v>
      </c>
      <c r="S345" s="96">
        <v>42</v>
      </c>
      <c r="T345" s="96">
        <v>42</v>
      </c>
      <c r="U345" s="96">
        <v>42</v>
      </c>
      <c r="Y345" s="44"/>
      <c r="Z345" s="44"/>
      <c r="AC345" s="176"/>
      <c r="AD345" s="177"/>
      <c r="AE345" s="176"/>
      <c r="AF345" s="178"/>
      <c r="AG345" s="179"/>
      <c r="AH345" s="178"/>
      <c r="AI345" s="179"/>
      <c r="AJ345" s="178"/>
      <c r="AK345" s="84"/>
      <c r="AL345" s="178"/>
      <c r="AM345" s="179"/>
      <c r="AN345" s="178"/>
      <c r="AO345" s="84"/>
      <c r="AP345" s="178"/>
      <c r="AQ345" s="84"/>
      <c r="AR345" s="178"/>
      <c r="AS345" s="84"/>
      <c r="AT345" s="178"/>
      <c r="AU345" s="84"/>
      <c r="AV345" s="178"/>
      <c r="AW345" s="84"/>
      <c r="AX345" s="178"/>
      <c r="AY345" s="84"/>
      <c r="AZ345" s="178"/>
      <c r="BA345" s="84"/>
      <c r="BB345" s="178"/>
      <c r="BC345" s="84"/>
      <c r="BD345" s="204">
        <f t="shared" si="120"/>
        <v>0</v>
      </c>
      <c r="BE345" s="175" t="e">
        <f t="shared" si="121"/>
        <v>#DIV/0!</v>
      </c>
      <c r="BH345" s="169"/>
      <c r="BI345" s="169"/>
    </row>
    <row r="346" spans="1:64" ht="48" customHeight="1" x14ac:dyDescent="0.25">
      <c r="A346" s="537"/>
      <c r="B346" s="527"/>
      <c r="C346" s="861"/>
      <c r="D346" s="332" t="s">
        <v>846</v>
      </c>
      <c r="E346" s="74" t="s">
        <v>519</v>
      </c>
      <c r="F346" s="310">
        <f t="shared" si="123"/>
        <v>600</v>
      </c>
      <c r="G346" s="96">
        <v>600</v>
      </c>
      <c r="H346" s="96">
        <v>600</v>
      </c>
      <c r="I346" s="96">
        <v>600</v>
      </c>
      <c r="J346" s="96">
        <v>50</v>
      </c>
      <c r="K346" s="96">
        <v>50</v>
      </c>
      <c r="L346" s="96">
        <v>50</v>
      </c>
      <c r="M346" s="96">
        <v>50</v>
      </c>
      <c r="N346" s="96">
        <v>50</v>
      </c>
      <c r="O346" s="96">
        <v>50</v>
      </c>
      <c r="P346" s="96">
        <v>50</v>
      </c>
      <c r="Q346" s="96">
        <v>50</v>
      </c>
      <c r="R346" s="96">
        <v>50</v>
      </c>
      <c r="S346" s="96">
        <v>50</v>
      </c>
      <c r="T346" s="96">
        <v>50</v>
      </c>
      <c r="U346" s="96">
        <v>50</v>
      </c>
      <c r="Y346" s="44"/>
      <c r="Z346" s="44"/>
      <c r="AC346" s="176"/>
      <c r="AD346" s="177"/>
      <c r="AE346" s="176"/>
      <c r="AF346" s="178"/>
      <c r="AG346" s="179"/>
      <c r="AH346" s="178"/>
      <c r="AI346" s="179"/>
      <c r="AJ346" s="178"/>
      <c r="AK346" s="84"/>
      <c r="AL346" s="178"/>
      <c r="AM346" s="179"/>
      <c r="AN346" s="178"/>
      <c r="AO346" s="84"/>
      <c r="AP346" s="178"/>
      <c r="AQ346" s="84"/>
      <c r="AR346" s="178"/>
      <c r="AS346" s="84"/>
      <c r="AT346" s="178"/>
      <c r="AU346" s="84"/>
      <c r="AV346" s="178"/>
      <c r="AW346" s="84"/>
      <c r="AX346" s="178"/>
      <c r="AY346" s="84"/>
      <c r="AZ346" s="178"/>
      <c r="BA346" s="84"/>
      <c r="BB346" s="178"/>
      <c r="BC346" s="84"/>
      <c r="BD346" s="204">
        <f t="shared" si="120"/>
        <v>0</v>
      </c>
      <c r="BE346" s="175" t="e">
        <f t="shared" si="121"/>
        <v>#DIV/0!</v>
      </c>
      <c r="BH346" s="169"/>
      <c r="BI346" s="169"/>
    </row>
    <row r="347" spans="1:64" ht="33.75" customHeight="1" x14ac:dyDescent="0.25">
      <c r="A347" s="537"/>
      <c r="B347" s="527"/>
      <c r="C347" s="861"/>
      <c r="D347" s="332" t="s">
        <v>843</v>
      </c>
      <c r="E347" s="74" t="s">
        <v>519</v>
      </c>
      <c r="F347" s="310">
        <f t="shared" si="123"/>
        <v>10</v>
      </c>
      <c r="G347" s="96">
        <v>10</v>
      </c>
      <c r="H347" s="96">
        <v>10</v>
      </c>
      <c r="I347" s="96">
        <v>10</v>
      </c>
      <c r="J347" s="96">
        <v>0</v>
      </c>
      <c r="K347" s="96">
        <v>0</v>
      </c>
      <c r="L347" s="96">
        <v>0</v>
      </c>
      <c r="M347" s="96">
        <v>0</v>
      </c>
      <c r="N347" s="96">
        <v>0</v>
      </c>
      <c r="O347" s="96">
        <v>0</v>
      </c>
      <c r="P347" s="96">
        <v>0</v>
      </c>
      <c r="Q347" s="96">
        <v>0</v>
      </c>
      <c r="R347" s="96">
        <v>0</v>
      </c>
      <c r="S347" s="96">
        <v>0</v>
      </c>
      <c r="T347" s="96">
        <v>0</v>
      </c>
      <c r="U347" s="96">
        <v>10</v>
      </c>
      <c r="Y347" s="44"/>
      <c r="Z347" s="44"/>
      <c r="AC347" s="176"/>
      <c r="AD347" s="177"/>
      <c r="AE347" s="176"/>
      <c r="AF347" s="178"/>
      <c r="AG347" s="179"/>
      <c r="AH347" s="178"/>
      <c r="AI347" s="179"/>
      <c r="AJ347" s="178"/>
      <c r="AK347" s="84"/>
      <c r="AL347" s="178"/>
      <c r="AM347" s="179"/>
      <c r="AN347" s="178"/>
      <c r="AO347" s="84"/>
      <c r="AP347" s="178"/>
      <c r="AQ347" s="84"/>
      <c r="AR347" s="178"/>
      <c r="AS347" s="84"/>
      <c r="AT347" s="178"/>
      <c r="AU347" s="84"/>
      <c r="AV347" s="178"/>
      <c r="AW347" s="84"/>
      <c r="AX347" s="178"/>
      <c r="AY347" s="84"/>
      <c r="AZ347" s="178"/>
      <c r="BA347" s="84"/>
      <c r="BB347" s="178"/>
      <c r="BC347" s="84"/>
      <c r="BD347" s="204"/>
      <c r="BE347" s="175"/>
      <c r="BH347" s="169"/>
      <c r="BI347" s="169"/>
    </row>
    <row r="348" spans="1:64" ht="33.75" customHeight="1" x14ac:dyDescent="0.25">
      <c r="A348" s="537"/>
      <c r="B348" s="528"/>
      <c r="C348" s="862"/>
      <c r="D348" s="332" t="s">
        <v>847</v>
      </c>
      <c r="E348" s="20" t="s">
        <v>519</v>
      </c>
      <c r="F348" s="310">
        <f t="shared" si="123"/>
        <v>900</v>
      </c>
      <c r="G348" s="96">
        <v>900</v>
      </c>
      <c r="H348" s="96">
        <v>900</v>
      </c>
      <c r="I348" s="96">
        <v>900</v>
      </c>
      <c r="J348" s="96">
        <v>75</v>
      </c>
      <c r="K348" s="96">
        <v>75</v>
      </c>
      <c r="L348" s="96">
        <v>75</v>
      </c>
      <c r="M348" s="96">
        <v>75</v>
      </c>
      <c r="N348" s="96">
        <v>75</v>
      </c>
      <c r="O348" s="96">
        <v>75</v>
      </c>
      <c r="P348" s="96">
        <v>75</v>
      </c>
      <c r="Q348" s="96">
        <v>75</v>
      </c>
      <c r="R348" s="96">
        <v>75</v>
      </c>
      <c r="S348" s="96">
        <v>75</v>
      </c>
      <c r="T348" s="96">
        <v>75</v>
      </c>
      <c r="U348" s="96">
        <v>75</v>
      </c>
      <c r="AC348" s="176"/>
      <c r="AD348" s="177"/>
      <c r="AE348" s="176"/>
      <c r="AF348" s="178"/>
      <c r="AG348" s="179"/>
      <c r="AH348" s="178"/>
      <c r="AI348" s="179"/>
      <c r="AJ348" s="178"/>
      <c r="AK348" s="84"/>
      <c r="AL348" s="178"/>
      <c r="AM348" s="179"/>
      <c r="AN348" s="178"/>
      <c r="AO348" s="84"/>
      <c r="AP348" s="178"/>
      <c r="AQ348" s="84"/>
      <c r="AR348" s="178"/>
      <c r="AS348" s="84"/>
      <c r="AT348" s="178"/>
      <c r="AU348" s="84"/>
      <c r="AV348" s="178"/>
      <c r="AW348" s="84"/>
      <c r="AX348" s="178"/>
      <c r="AY348" s="84"/>
      <c r="AZ348" s="178"/>
      <c r="BA348" s="84"/>
      <c r="BB348" s="178"/>
      <c r="BC348" s="84"/>
      <c r="BD348" s="204">
        <f t="shared" si="120"/>
        <v>0</v>
      </c>
      <c r="BE348" s="175" t="e">
        <f t="shared" si="121"/>
        <v>#DIV/0!</v>
      </c>
      <c r="BH348" s="169"/>
      <c r="BI348" s="169"/>
    </row>
    <row r="349" spans="1:64" ht="57" customHeight="1" x14ac:dyDescent="0.25">
      <c r="A349" s="537"/>
      <c r="B349" s="569" t="s">
        <v>783</v>
      </c>
      <c r="C349" s="858" t="s">
        <v>143</v>
      </c>
      <c r="D349" s="313" t="s">
        <v>439</v>
      </c>
      <c r="E349" s="314"/>
      <c r="F349" s="310">
        <f t="shared" ref="F349:U349" si="124">+F350</f>
        <v>2000</v>
      </c>
      <c r="G349" s="310">
        <f t="shared" si="124"/>
        <v>2000</v>
      </c>
      <c r="H349" s="310">
        <f t="shared" si="124"/>
        <v>2000</v>
      </c>
      <c r="I349" s="310">
        <f t="shared" si="124"/>
        <v>2000</v>
      </c>
      <c r="J349" s="310">
        <f t="shared" si="124"/>
        <v>165</v>
      </c>
      <c r="K349" s="310">
        <f t="shared" si="124"/>
        <v>165</v>
      </c>
      <c r="L349" s="310">
        <f t="shared" si="124"/>
        <v>167</v>
      </c>
      <c r="M349" s="310">
        <f t="shared" si="124"/>
        <v>167</v>
      </c>
      <c r="N349" s="310">
        <f t="shared" si="124"/>
        <v>167</v>
      </c>
      <c r="O349" s="310">
        <f t="shared" si="124"/>
        <v>167</v>
      </c>
      <c r="P349" s="310">
        <f t="shared" si="124"/>
        <v>167</v>
      </c>
      <c r="Q349" s="310">
        <f t="shared" si="124"/>
        <v>167</v>
      </c>
      <c r="R349" s="310">
        <f t="shared" si="124"/>
        <v>167</v>
      </c>
      <c r="S349" s="310">
        <f t="shared" si="124"/>
        <v>167</v>
      </c>
      <c r="T349" s="310">
        <f t="shared" si="124"/>
        <v>167</v>
      </c>
      <c r="U349" s="310">
        <f t="shared" si="124"/>
        <v>167</v>
      </c>
      <c r="AA349" s="183" t="s">
        <v>17</v>
      </c>
      <c r="AB349" s="184">
        <f>SUM(AC304:AC326)</f>
        <v>5674702</v>
      </c>
      <c r="AC349" s="176">
        <f>+AE349+AF349+AH349+AJ349+AL349+AN349+AP349+AR349+AT349+AV349+AX349+AZ349+BB349</f>
        <v>1500</v>
      </c>
      <c r="AD349" s="177">
        <f>+AG349+AI349+AK349+AM349+AO349+AQ349+AS349+AU349+AW349+AY349+BA349+BC349</f>
        <v>0</v>
      </c>
      <c r="AE349" s="176">
        <v>1500</v>
      </c>
      <c r="AF349" s="178"/>
      <c r="AG349" s="179"/>
      <c r="AH349" s="178"/>
      <c r="AI349" s="179"/>
      <c r="AJ349" s="178"/>
      <c r="AK349" s="84"/>
      <c r="AL349" s="178"/>
      <c r="AM349" s="179"/>
      <c r="AN349" s="178"/>
      <c r="AO349" s="179"/>
      <c r="AP349" s="178"/>
      <c r="AQ349" s="84"/>
      <c r="AR349" s="178"/>
      <c r="AS349" s="84"/>
      <c r="AT349" s="178"/>
      <c r="AU349" s="84"/>
      <c r="AV349" s="178"/>
      <c r="AW349" s="84"/>
      <c r="AX349" s="178"/>
      <c r="AY349" s="84"/>
      <c r="AZ349" s="178"/>
      <c r="BA349" s="84"/>
      <c r="BB349" s="178"/>
      <c r="BC349" s="84"/>
      <c r="BD349" s="204">
        <f t="shared" si="120"/>
        <v>0</v>
      </c>
      <c r="BE349" s="175">
        <f t="shared" si="121"/>
        <v>0</v>
      </c>
      <c r="BH349" s="181">
        <f>+BK349-AC349</f>
        <v>-1500</v>
      </c>
      <c r="BI349" s="181">
        <f>+BL349-AD349</f>
        <v>0</v>
      </c>
      <c r="BJ349" s="208"/>
      <c r="BK349" s="181"/>
      <c r="BL349" s="181"/>
    </row>
    <row r="350" spans="1:64" ht="32.25" customHeight="1" x14ac:dyDescent="0.25">
      <c r="A350" s="538"/>
      <c r="B350" s="569"/>
      <c r="C350" s="859"/>
      <c r="D350" s="13" t="s">
        <v>572</v>
      </c>
      <c r="E350" s="9" t="s">
        <v>60</v>
      </c>
      <c r="F350" s="310">
        <f>SUM(J350:U350)</f>
        <v>2000</v>
      </c>
      <c r="G350" s="96">
        <v>2000</v>
      </c>
      <c r="H350" s="96">
        <v>2000</v>
      </c>
      <c r="I350" s="96">
        <v>2000</v>
      </c>
      <c r="J350" s="278">
        <v>165</v>
      </c>
      <c r="K350" s="278">
        <v>165</v>
      </c>
      <c r="L350" s="278">
        <v>167</v>
      </c>
      <c r="M350" s="278">
        <v>167</v>
      </c>
      <c r="N350" s="278">
        <v>167</v>
      </c>
      <c r="O350" s="278">
        <v>167</v>
      </c>
      <c r="P350" s="278">
        <v>167</v>
      </c>
      <c r="Q350" s="278">
        <v>167</v>
      </c>
      <c r="R350" s="278">
        <v>167</v>
      </c>
      <c r="S350" s="278">
        <v>167</v>
      </c>
      <c r="T350" s="278">
        <v>167</v>
      </c>
      <c r="U350" s="278">
        <v>167</v>
      </c>
      <c r="AA350" s="183" t="s">
        <v>638</v>
      </c>
      <c r="AB350" s="184">
        <f>SUM(AD304:AD326)</f>
        <v>0</v>
      </c>
      <c r="AC350" s="176"/>
      <c r="AD350" s="177"/>
      <c r="AE350" s="176"/>
      <c r="AF350" s="178"/>
      <c r="AG350" s="84"/>
      <c r="AH350" s="178"/>
      <c r="AI350" s="179"/>
      <c r="AJ350" s="178"/>
      <c r="AK350" s="84"/>
      <c r="AL350" s="178"/>
      <c r="AM350" s="179"/>
      <c r="AN350" s="178"/>
      <c r="AO350" s="179"/>
      <c r="AP350" s="178"/>
      <c r="AQ350" s="84"/>
      <c r="AR350" s="178"/>
      <c r="AS350" s="84"/>
      <c r="AT350" s="178"/>
      <c r="AU350" s="84"/>
      <c r="AV350" s="178"/>
      <c r="AW350" s="84"/>
      <c r="AX350" s="178"/>
      <c r="AY350" s="84"/>
      <c r="AZ350" s="178"/>
      <c r="BA350" s="84"/>
      <c r="BB350" s="178"/>
      <c r="BC350" s="84"/>
      <c r="BD350" s="204">
        <f t="shared" si="120"/>
        <v>0</v>
      </c>
      <c r="BE350" s="175" t="e">
        <f t="shared" si="121"/>
        <v>#DIV/0!</v>
      </c>
      <c r="BH350" s="169"/>
      <c r="BI350" s="169"/>
    </row>
    <row r="351" spans="1:64" ht="37.5" customHeight="1" x14ac:dyDescent="0.25">
      <c r="A351" s="566" t="s">
        <v>596</v>
      </c>
      <c r="B351" s="566"/>
      <c r="C351" s="566"/>
      <c r="D351" s="566"/>
      <c r="E351" s="566"/>
      <c r="F351" s="567"/>
      <c r="G351" s="118"/>
      <c r="H351" s="119"/>
      <c r="I351" s="119"/>
      <c r="J351" s="120"/>
      <c r="K351" s="120"/>
      <c r="L351" s="120"/>
      <c r="M351" s="120"/>
      <c r="N351" s="120"/>
      <c r="O351" s="120"/>
      <c r="P351" s="120"/>
      <c r="Q351" s="120"/>
      <c r="R351" s="120"/>
      <c r="S351" s="120"/>
      <c r="T351" s="120"/>
      <c r="U351" s="120"/>
      <c r="AA351" s="170"/>
      <c r="AB351" s="242"/>
      <c r="BH351" s="169"/>
      <c r="BI351" s="169"/>
    </row>
    <row r="352" spans="1:64" ht="37.5" customHeight="1" x14ac:dyDescent="0.25">
      <c r="A352" s="58"/>
      <c r="B352" s="58"/>
      <c r="C352" s="58"/>
      <c r="D352" s="58"/>
      <c r="E352" s="58"/>
      <c r="F352" s="109"/>
      <c r="G352" s="116"/>
      <c r="H352" s="116"/>
      <c r="I352" s="116"/>
      <c r="J352" s="117"/>
      <c r="K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AA352" s="170"/>
      <c r="AB352" s="242"/>
      <c r="BH352" s="169"/>
      <c r="BI352" s="169"/>
    </row>
    <row r="353" spans="1:64" ht="37.5" customHeight="1" x14ac:dyDescent="0.25">
      <c r="A353" s="58"/>
      <c r="B353" s="58"/>
      <c r="C353" s="58"/>
      <c r="F353" s="109"/>
      <c r="G353" s="116"/>
      <c r="H353" s="116"/>
      <c r="I353" s="116"/>
      <c r="J353" s="117"/>
      <c r="K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AA353" s="170"/>
      <c r="AB353" s="242"/>
      <c r="BH353" s="169"/>
      <c r="BI353" s="169"/>
    </row>
    <row r="354" spans="1:64" ht="37.5" customHeight="1" x14ac:dyDescent="0.25">
      <c r="A354" s="58"/>
      <c r="B354" s="58"/>
      <c r="C354" s="58"/>
      <c r="D354" s="58"/>
      <c r="E354" s="58"/>
      <c r="F354" s="109"/>
      <c r="G354" s="116"/>
      <c r="H354" s="116"/>
      <c r="I354" s="116"/>
      <c r="J354" s="117"/>
      <c r="K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AA354" s="170"/>
      <c r="AB354" s="242"/>
      <c r="BH354" s="169"/>
      <c r="BI354" s="169"/>
    </row>
    <row r="355" spans="1:64" ht="37.5" customHeight="1" x14ac:dyDescent="0.25">
      <c r="A355" s="58"/>
      <c r="B355" s="58"/>
      <c r="C355" s="58"/>
      <c r="D355" s="58"/>
      <c r="E355" s="58"/>
      <c r="F355" s="109"/>
      <c r="G355" s="116"/>
      <c r="H355" s="116"/>
      <c r="I355" s="116"/>
      <c r="J355" s="117"/>
      <c r="K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AA355" s="170"/>
      <c r="AB355" s="242"/>
      <c r="BH355" s="169"/>
      <c r="BI355" s="169"/>
    </row>
    <row r="356" spans="1:64" ht="27" customHeight="1" x14ac:dyDescent="0.25">
      <c r="A356" s="18" t="s">
        <v>9</v>
      </c>
      <c r="B356" s="534" t="s">
        <v>10</v>
      </c>
      <c r="C356" s="534"/>
      <c r="D356" s="534"/>
      <c r="E356" s="534"/>
      <c r="F356" s="534"/>
      <c r="G356" s="534"/>
      <c r="H356" s="534"/>
      <c r="I356" s="114"/>
      <c r="J356" s="115"/>
      <c r="K356" s="115"/>
      <c r="L356" s="115"/>
      <c r="M356" s="115"/>
      <c r="N356" s="115"/>
      <c r="O356" s="115"/>
      <c r="P356" s="115"/>
      <c r="Q356" s="115"/>
      <c r="R356" s="115"/>
      <c r="S356" s="115"/>
      <c r="T356" s="115"/>
      <c r="U356" s="115"/>
      <c r="AC356" s="89"/>
      <c r="AD356" s="213"/>
      <c r="AE356" s="89"/>
      <c r="AF356" s="89"/>
      <c r="AG356" s="89"/>
      <c r="AH356" s="89"/>
      <c r="AI356" s="213"/>
      <c r="AJ356" s="89"/>
      <c r="AK356" s="89"/>
      <c r="AL356" s="89"/>
      <c r="AM356" s="89"/>
      <c r="AN356" s="89"/>
      <c r="AO356" s="89"/>
      <c r="AP356" s="89"/>
      <c r="AQ356" s="89"/>
      <c r="AR356" s="89"/>
      <c r="AS356" s="89"/>
      <c r="AT356" s="89"/>
      <c r="AU356" s="89"/>
      <c r="AV356" s="89"/>
      <c r="AW356" s="89"/>
      <c r="AX356" s="89"/>
      <c r="AY356" s="89"/>
      <c r="AZ356" s="89"/>
      <c r="BA356" s="89"/>
      <c r="BB356" s="89"/>
      <c r="BC356" s="89"/>
      <c r="BD356" s="213"/>
      <c r="BE356" s="213"/>
      <c r="BH356" s="205"/>
      <c r="BI356" s="205"/>
    </row>
    <row r="357" spans="1:64" ht="25.5" customHeight="1" x14ac:dyDescent="0.25">
      <c r="A357" s="16"/>
      <c r="B357" s="307" t="s">
        <v>96</v>
      </c>
      <c r="C357" s="534" t="s">
        <v>835</v>
      </c>
      <c r="D357" s="534"/>
      <c r="E357" s="534"/>
      <c r="F357" s="534"/>
      <c r="G357" s="534"/>
      <c r="H357" s="534"/>
      <c r="I357" s="114"/>
      <c r="J357" s="115"/>
      <c r="K357" s="115"/>
      <c r="L357" s="115"/>
      <c r="M357" s="115"/>
      <c r="N357" s="115"/>
      <c r="O357" s="115"/>
      <c r="P357" s="115"/>
      <c r="Q357" s="115"/>
      <c r="R357" s="115"/>
      <c r="S357" s="115"/>
      <c r="T357" s="115"/>
      <c r="U357" s="115"/>
      <c r="Y357" s="44"/>
      <c r="BH357" s="205"/>
      <c r="BI357" s="205"/>
    </row>
    <row r="358" spans="1:64" ht="37.5" customHeight="1" x14ac:dyDescent="0.25">
      <c r="A358" s="536" t="s">
        <v>12</v>
      </c>
      <c r="B358" s="526" t="s">
        <v>13</v>
      </c>
      <c r="C358" s="526" t="s">
        <v>14</v>
      </c>
      <c r="D358" s="521" t="s">
        <v>15</v>
      </c>
      <c r="E358" s="521" t="s">
        <v>16</v>
      </c>
      <c r="F358" s="570" t="s">
        <v>660</v>
      </c>
      <c r="G358" s="540" t="s">
        <v>433</v>
      </c>
      <c r="H358" s="541"/>
      <c r="I358" s="541"/>
      <c r="J358" s="535" t="s">
        <v>662</v>
      </c>
      <c r="K358" s="535"/>
      <c r="L358" s="535"/>
      <c r="M358" s="535"/>
      <c r="N358" s="535"/>
      <c r="O358" s="535"/>
      <c r="P358" s="535"/>
      <c r="Q358" s="535"/>
      <c r="R358" s="535"/>
      <c r="S358" s="535"/>
      <c r="T358" s="535"/>
      <c r="U358" s="535"/>
      <c r="AA358" s="170"/>
      <c r="AB358" s="242"/>
      <c r="BH358" s="169"/>
      <c r="BI358" s="169"/>
    </row>
    <row r="359" spans="1:64" ht="37.5" customHeight="1" x14ac:dyDescent="0.25">
      <c r="A359" s="537"/>
      <c r="B359" s="527"/>
      <c r="C359" s="527"/>
      <c r="D359" s="521"/>
      <c r="E359" s="521"/>
      <c r="F359" s="571"/>
      <c r="G359" s="556" t="s">
        <v>661</v>
      </c>
      <c r="H359" s="556"/>
      <c r="I359" s="540"/>
      <c r="J359" s="535" t="s">
        <v>526</v>
      </c>
      <c r="K359" s="535"/>
      <c r="L359" s="535"/>
      <c r="M359" s="535"/>
      <c r="N359" s="535"/>
      <c r="O359" s="535"/>
      <c r="P359" s="535"/>
      <c r="Q359" s="535"/>
      <c r="R359" s="535"/>
      <c r="S359" s="535"/>
      <c r="T359" s="535"/>
      <c r="U359" s="535"/>
      <c r="AA359" s="170"/>
      <c r="AB359" s="242"/>
      <c r="BH359" s="169"/>
      <c r="BI359" s="169"/>
    </row>
    <row r="360" spans="1:64" ht="37.5" customHeight="1" x14ac:dyDescent="0.25">
      <c r="A360" s="537"/>
      <c r="B360" s="527"/>
      <c r="C360" s="527"/>
      <c r="D360" s="521"/>
      <c r="E360" s="521"/>
      <c r="F360" s="571"/>
      <c r="G360" s="585">
        <v>2024</v>
      </c>
      <c r="H360" s="585">
        <v>2025</v>
      </c>
      <c r="I360" s="585">
        <v>2026</v>
      </c>
      <c r="J360" s="308"/>
      <c r="K360" s="308"/>
      <c r="L360" s="308"/>
      <c r="M360" s="308"/>
      <c r="N360" s="308"/>
      <c r="O360" s="308"/>
      <c r="P360" s="308"/>
      <c r="Q360" s="308"/>
      <c r="R360" s="308"/>
      <c r="S360" s="308"/>
      <c r="T360" s="308"/>
      <c r="U360" s="308"/>
      <c r="AC360" s="89"/>
      <c r="AD360" s="213"/>
      <c r="AE360" s="58"/>
      <c r="AF360" s="89"/>
      <c r="AG360" s="89"/>
      <c r="AH360" s="89"/>
      <c r="AI360" s="213"/>
      <c r="AJ360" s="89"/>
      <c r="AK360" s="89"/>
      <c r="AL360" s="89"/>
      <c r="AM360" s="89"/>
      <c r="AN360" s="89"/>
      <c r="AO360" s="89"/>
      <c r="AP360" s="89"/>
      <c r="AQ360" s="89"/>
      <c r="AR360" s="89"/>
      <c r="AS360" s="89"/>
      <c r="AT360" s="89"/>
      <c r="AU360" s="89"/>
      <c r="AV360" s="89"/>
      <c r="AW360" s="89"/>
      <c r="AX360" s="89"/>
      <c r="AY360" s="89"/>
      <c r="AZ360" s="89"/>
      <c r="BA360" s="89"/>
      <c r="BB360" s="89"/>
      <c r="BC360" s="89"/>
      <c r="BD360" s="89"/>
      <c r="BE360" s="89"/>
      <c r="BH360" s="169"/>
      <c r="BI360" s="169"/>
    </row>
    <row r="361" spans="1:64" ht="37.5" customHeight="1" x14ac:dyDescent="0.25">
      <c r="A361" s="538"/>
      <c r="B361" s="528"/>
      <c r="C361" s="528"/>
      <c r="D361" s="521"/>
      <c r="E361" s="521"/>
      <c r="F361" s="572"/>
      <c r="G361" s="586"/>
      <c r="H361" s="586"/>
      <c r="I361" s="586"/>
      <c r="J361" s="309" t="s">
        <v>499</v>
      </c>
      <c r="K361" s="309" t="s">
        <v>500</v>
      </c>
      <c r="L361" s="309" t="s">
        <v>501</v>
      </c>
      <c r="M361" s="309" t="s">
        <v>502</v>
      </c>
      <c r="N361" s="309" t="s">
        <v>503</v>
      </c>
      <c r="O361" s="309" t="s">
        <v>504</v>
      </c>
      <c r="P361" s="309" t="s">
        <v>505</v>
      </c>
      <c r="Q361" s="309" t="s">
        <v>506</v>
      </c>
      <c r="R361" s="309" t="s">
        <v>507</v>
      </c>
      <c r="S361" s="309" t="s">
        <v>508</v>
      </c>
      <c r="T361" s="309" t="s">
        <v>509</v>
      </c>
      <c r="U361" s="309" t="s">
        <v>510</v>
      </c>
      <c r="AC361" s="89"/>
      <c r="AD361" s="213"/>
      <c r="AE361" s="58"/>
      <c r="AF361" s="89"/>
      <c r="AG361" s="89"/>
      <c r="AH361" s="89"/>
      <c r="AI361" s="213"/>
      <c r="AJ361" s="89"/>
      <c r="AK361" s="89"/>
      <c r="AL361" s="89"/>
      <c r="AM361" s="89"/>
      <c r="AN361" s="89"/>
      <c r="AO361" s="89"/>
      <c r="AP361" s="89"/>
      <c r="AQ361" s="89"/>
      <c r="AR361" s="89"/>
      <c r="AS361" s="89"/>
      <c r="AT361" s="89"/>
      <c r="AU361" s="89"/>
      <c r="AV361" s="89"/>
      <c r="AW361" s="89"/>
      <c r="AX361" s="89"/>
      <c r="AY361" s="89"/>
      <c r="AZ361" s="89"/>
      <c r="BA361" s="89"/>
      <c r="BB361" s="89"/>
      <c r="BC361" s="89"/>
      <c r="BD361" s="89"/>
      <c r="BE361" s="89"/>
      <c r="BH361" s="205"/>
      <c r="BI361" s="205"/>
    </row>
    <row r="362" spans="1:64" ht="37.5" customHeight="1" x14ac:dyDescent="0.25">
      <c r="A362" s="521" t="s">
        <v>598</v>
      </c>
      <c r="B362" s="623" t="s">
        <v>446</v>
      </c>
      <c r="C362" s="559" t="s">
        <v>851</v>
      </c>
      <c r="D362" s="560"/>
      <c r="E362" s="561"/>
      <c r="F362" s="310">
        <f>+F363+F365</f>
        <v>320</v>
      </c>
      <c r="G362" s="310">
        <f t="shared" ref="G362:U362" si="125">+G363+G365</f>
        <v>320</v>
      </c>
      <c r="H362" s="310">
        <f t="shared" si="125"/>
        <v>320</v>
      </c>
      <c r="I362" s="310">
        <f t="shared" si="125"/>
        <v>320</v>
      </c>
      <c r="J362" s="310">
        <f t="shared" si="125"/>
        <v>26</v>
      </c>
      <c r="K362" s="310">
        <f t="shared" si="125"/>
        <v>27</v>
      </c>
      <c r="L362" s="310">
        <f t="shared" si="125"/>
        <v>26</v>
      </c>
      <c r="M362" s="310">
        <f t="shared" si="125"/>
        <v>27</v>
      </c>
      <c r="N362" s="310">
        <f t="shared" si="125"/>
        <v>26</v>
      </c>
      <c r="O362" s="310">
        <f t="shared" si="125"/>
        <v>26</v>
      </c>
      <c r="P362" s="310">
        <f t="shared" si="125"/>
        <v>27</v>
      </c>
      <c r="Q362" s="310">
        <f t="shared" si="125"/>
        <v>26</v>
      </c>
      <c r="R362" s="310">
        <f t="shared" si="125"/>
        <v>27</v>
      </c>
      <c r="S362" s="310">
        <f t="shared" si="125"/>
        <v>27</v>
      </c>
      <c r="T362" s="310">
        <f t="shared" si="125"/>
        <v>27</v>
      </c>
      <c r="U362" s="310">
        <f t="shared" si="125"/>
        <v>28</v>
      </c>
      <c r="AC362" s="176"/>
      <c r="AD362" s="177"/>
      <c r="AE362" s="234"/>
      <c r="AF362" s="178"/>
      <c r="AG362" s="238"/>
      <c r="AH362" s="178"/>
      <c r="AI362" s="235"/>
      <c r="AJ362" s="178"/>
      <c r="AK362" s="238"/>
      <c r="AL362" s="178"/>
      <c r="AM362" s="238"/>
      <c r="AN362" s="178"/>
      <c r="AO362" s="238"/>
      <c r="AP362" s="178"/>
      <c r="AQ362" s="238"/>
      <c r="AR362" s="178"/>
      <c r="AS362" s="238"/>
      <c r="AT362" s="178"/>
      <c r="AU362" s="238"/>
      <c r="AV362" s="178"/>
      <c r="AW362" s="238"/>
      <c r="AX362" s="178"/>
      <c r="AY362" s="238"/>
      <c r="AZ362" s="178"/>
      <c r="BA362" s="238"/>
      <c r="BB362" s="178"/>
      <c r="BC362" s="84"/>
      <c r="BD362" s="204"/>
      <c r="BE362" s="175"/>
      <c r="BH362" s="181">
        <f>+BK362-AC362</f>
        <v>0</v>
      </c>
      <c r="BI362" s="181">
        <f>+BL362-AD362</f>
        <v>0</v>
      </c>
      <c r="BJ362" s="208"/>
      <c r="BK362" s="181"/>
      <c r="BL362" s="181"/>
    </row>
    <row r="363" spans="1:64" ht="36.75" customHeight="1" x14ac:dyDescent="0.25">
      <c r="A363" s="521"/>
      <c r="B363" s="624"/>
      <c r="C363" s="607" t="s">
        <v>146</v>
      </c>
      <c r="D363" s="306" t="s">
        <v>439</v>
      </c>
      <c r="E363" s="306"/>
      <c r="F363" s="310">
        <f t="shared" ref="F363:U363" si="126">+F364</f>
        <v>6</v>
      </c>
      <c r="G363" s="310">
        <f t="shared" si="126"/>
        <v>6</v>
      </c>
      <c r="H363" s="310">
        <f t="shared" si="126"/>
        <v>6</v>
      </c>
      <c r="I363" s="310">
        <f t="shared" si="126"/>
        <v>6</v>
      </c>
      <c r="J363" s="310">
        <f t="shared" si="126"/>
        <v>0</v>
      </c>
      <c r="K363" s="310">
        <f t="shared" si="126"/>
        <v>1</v>
      </c>
      <c r="L363" s="310">
        <f t="shared" si="126"/>
        <v>0</v>
      </c>
      <c r="M363" s="310">
        <f t="shared" si="126"/>
        <v>1</v>
      </c>
      <c r="N363" s="310">
        <f t="shared" si="126"/>
        <v>0</v>
      </c>
      <c r="O363" s="310">
        <f t="shared" si="126"/>
        <v>0</v>
      </c>
      <c r="P363" s="310">
        <f t="shared" si="126"/>
        <v>1</v>
      </c>
      <c r="Q363" s="310">
        <f t="shared" si="126"/>
        <v>0</v>
      </c>
      <c r="R363" s="310">
        <f t="shared" si="126"/>
        <v>1</v>
      </c>
      <c r="S363" s="310">
        <f t="shared" si="126"/>
        <v>1</v>
      </c>
      <c r="T363" s="310">
        <f t="shared" si="126"/>
        <v>0</v>
      </c>
      <c r="U363" s="310">
        <f t="shared" si="126"/>
        <v>1</v>
      </c>
      <c r="V363" s="109"/>
      <c r="W363" s="109"/>
      <c r="X363" s="109"/>
      <c r="Y363" s="109"/>
      <c r="Z363" s="109"/>
      <c r="AC363" s="176">
        <f>+AE363+AF363+AH363+AJ363+AL363+AN363+AP363+AR363+AT363+AV363+AX363+AZ363+BB363</f>
        <v>50000</v>
      </c>
      <c r="AD363" s="177">
        <f>+AG363+AI363+AK363+AM363+AO363+AQ363+AS363+AU363+AW363+AY363+BA363+BC363</f>
        <v>0</v>
      </c>
      <c r="AE363" s="234">
        <v>50000</v>
      </c>
      <c r="AF363" s="178"/>
      <c r="AG363" s="235"/>
      <c r="AH363" s="178"/>
      <c r="AI363" s="235"/>
      <c r="AJ363" s="178"/>
      <c r="AK363" s="236"/>
      <c r="AL363" s="178"/>
      <c r="AM363" s="238"/>
      <c r="AN363" s="178"/>
      <c r="AO363" s="238"/>
      <c r="AP363" s="178"/>
      <c r="AQ363" s="237"/>
      <c r="AR363" s="178"/>
      <c r="AS363" s="237"/>
      <c r="AT363" s="178"/>
      <c r="AU363" s="237"/>
      <c r="AV363" s="178"/>
      <c r="AW363" s="237"/>
      <c r="AX363" s="178"/>
      <c r="AY363" s="237"/>
      <c r="AZ363" s="178"/>
      <c r="BA363" s="237"/>
      <c r="BB363" s="178"/>
      <c r="BC363" s="84"/>
      <c r="BD363" s="204">
        <f t="shared" ref="BD363:BD392" si="127">+AG363+AI363+AK363+AM363+AO363+AQ363+AS363+AU363+AW363+AY363+BA363+BC363</f>
        <v>0</v>
      </c>
      <c r="BE363" s="175">
        <f t="shared" ref="BE363:BE392" si="128">+BD363/AC363*100</f>
        <v>0</v>
      </c>
      <c r="BH363" s="169"/>
      <c r="BI363" s="169"/>
    </row>
    <row r="364" spans="1:64" ht="51" customHeight="1" x14ac:dyDescent="0.25">
      <c r="A364" s="521"/>
      <c r="B364" s="624"/>
      <c r="C364" s="607"/>
      <c r="D364" s="324" t="s">
        <v>809</v>
      </c>
      <c r="E364" s="9" t="s">
        <v>46</v>
      </c>
      <c r="F364" s="310">
        <f>SUM(J364:U364)</f>
        <v>6</v>
      </c>
      <c r="G364" s="278">
        <v>6</v>
      </c>
      <c r="H364" s="343">
        <v>6</v>
      </c>
      <c r="I364" s="343">
        <v>6</v>
      </c>
      <c r="J364" s="278">
        <v>0</v>
      </c>
      <c r="K364" s="334">
        <v>1</v>
      </c>
      <c r="L364" s="334">
        <v>0</v>
      </c>
      <c r="M364" s="334">
        <v>1</v>
      </c>
      <c r="N364" s="334">
        <v>0</v>
      </c>
      <c r="O364" s="334">
        <v>0</v>
      </c>
      <c r="P364" s="334">
        <v>1</v>
      </c>
      <c r="Q364" s="334">
        <v>0</v>
      </c>
      <c r="R364" s="334">
        <v>1</v>
      </c>
      <c r="S364" s="334">
        <v>1</v>
      </c>
      <c r="T364" s="334">
        <v>0</v>
      </c>
      <c r="U364" s="278">
        <v>1</v>
      </c>
      <c r="AC364" s="176"/>
      <c r="AD364" s="177"/>
      <c r="AE364" s="234"/>
      <c r="AF364" s="178"/>
      <c r="AG364" s="235"/>
      <c r="AH364" s="178"/>
      <c r="AI364" s="235"/>
      <c r="AJ364" s="178"/>
      <c r="AK364" s="236"/>
      <c r="AL364" s="178"/>
      <c r="AM364" s="238"/>
      <c r="AN364" s="178"/>
      <c r="AO364" s="238"/>
      <c r="AP364" s="178"/>
      <c r="AQ364" s="237"/>
      <c r="AR364" s="178"/>
      <c r="AS364" s="237"/>
      <c r="AT364" s="178"/>
      <c r="AU364" s="237"/>
      <c r="AV364" s="178"/>
      <c r="AW364" s="237"/>
      <c r="AX364" s="178"/>
      <c r="AY364" s="237"/>
      <c r="AZ364" s="178"/>
      <c r="BA364" s="237"/>
      <c r="BB364" s="178"/>
      <c r="BC364" s="84"/>
      <c r="BD364" s="204">
        <f t="shared" si="127"/>
        <v>0</v>
      </c>
      <c r="BE364" s="175" t="e">
        <f t="shared" si="128"/>
        <v>#DIV/0!</v>
      </c>
      <c r="BH364" s="169"/>
      <c r="BI364" s="169"/>
    </row>
    <row r="365" spans="1:64" ht="38.25" customHeight="1" x14ac:dyDescent="0.25">
      <c r="A365" s="521"/>
      <c r="B365" s="624"/>
      <c r="C365" s="607" t="s">
        <v>468</v>
      </c>
      <c r="D365" s="306" t="s">
        <v>439</v>
      </c>
      <c r="E365" s="306"/>
      <c r="F365" s="310">
        <f t="shared" ref="F365:U365" si="129">+F366</f>
        <v>314</v>
      </c>
      <c r="G365" s="310">
        <f t="shared" si="129"/>
        <v>314</v>
      </c>
      <c r="H365" s="310">
        <f t="shared" si="129"/>
        <v>314</v>
      </c>
      <c r="I365" s="310">
        <f t="shared" si="129"/>
        <v>314</v>
      </c>
      <c r="J365" s="310">
        <f t="shared" si="129"/>
        <v>26</v>
      </c>
      <c r="K365" s="310">
        <f t="shared" si="129"/>
        <v>26</v>
      </c>
      <c r="L365" s="310">
        <f t="shared" si="129"/>
        <v>26</v>
      </c>
      <c r="M365" s="310">
        <f t="shared" si="129"/>
        <v>26</v>
      </c>
      <c r="N365" s="310">
        <f t="shared" si="129"/>
        <v>26</v>
      </c>
      <c r="O365" s="310">
        <f t="shared" si="129"/>
        <v>26</v>
      </c>
      <c r="P365" s="310">
        <f t="shared" si="129"/>
        <v>26</v>
      </c>
      <c r="Q365" s="310">
        <f t="shared" si="129"/>
        <v>26</v>
      </c>
      <c r="R365" s="310">
        <f t="shared" si="129"/>
        <v>26</v>
      </c>
      <c r="S365" s="310">
        <f t="shared" si="129"/>
        <v>26</v>
      </c>
      <c r="T365" s="310">
        <f t="shared" si="129"/>
        <v>27</v>
      </c>
      <c r="U365" s="310">
        <f t="shared" si="129"/>
        <v>27</v>
      </c>
      <c r="AC365" s="176">
        <f>+AE365+AF365+AH365+AJ365+AL365+AN365+AP365+AR365+AT365+AV365+AX365+AZ365+BB365</f>
        <v>6000</v>
      </c>
      <c r="AD365" s="177">
        <f>+AG365+AI365+AK365+AM365+AO365+AQ365+AS365+AU365+AW365+AY365+BA365+BC365</f>
        <v>0</v>
      </c>
      <c r="AE365" s="234">
        <v>6000</v>
      </c>
      <c r="AF365" s="178"/>
      <c r="AG365" s="235"/>
      <c r="AH365" s="178"/>
      <c r="AI365" s="235"/>
      <c r="AJ365" s="178"/>
      <c r="AK365" s="236"/>
      <c r="AL365" s="178"/>
      <c r="AM365" s="238"/>
      <c r="AN365" s="178"/>
      <c r="AO365" s="238"/>
      <c r="AP365" s="178"/>
      <c r="AQ365" s="237"/>
      <c r="AR365" s="178"/>
      <c r="AS365" s="237"/>
      <c r="AT365" s="178"/>
      <c r="AU365" s="237"/>
      <c r="AV365" s="178"/>
      <c r="AW365" s="237"/>
      <c r="AX365" s="178"/>
      <c r="AY365" s="237"/>
      <c r="AZ365" s="178"/>
      <c r="BA365" s="237"/>
      <c r="BB365" s="178"/>
      <c r="BC365" s="84"/>
      <c r="BD365" s="204">
        <f t="shared" si="127"/>
        <v>0</v>
      </c>
      <c r="BE365" s="175">
        <f t="shared" si="128"/>
        <v>0</v>
      </c>
      <c r="BH365" s="181">
        <f>+BK365-AC365</f>
        <v>-6000</v>
      </c>
      <c r="BI365" s="181">
        <f>+BL365-AD365</f>
        <v>0</v>
      </c>
      <c r="BJ365" s="208"/>
      <c r="BK365" s="181"/>
      <c r="BL365" s="181"/>
    </row>
    <row r="366" spans="1:64" ht="48.75" customHeight="1" x14ac:dyDescent="0.25">
      <c r="A366" s="521"/>
      <c r="B366" s="625"/>
      <c r="C366" s="607"/>
      <c r="D366" s="32" t="s">
        <v>469</v>
      </c>
      <c r="E366" s="9" t="s">
        <v>147</v>
      </c>
      <c r="F366" s="310">
        <f>SUM(J366:U366)</f>
        <v>314</v>
      </c>
      <c r="G366" s="278">
        <v>314</v>
      </c>
      <c r="H366" s="343">
        <v>314</v>
      </c>
      <c r="I366" s="343">
        <v>314</v>
      </c>
      <c r="J366" s="278">
        <v>26</v>
      </c>
      <c r="K366" s="278">
        <v>26</v>
      </c>
      <c r="L366" s="278">
        <v>26</v>
      </c>
      <c r="M366" s="278">
        <v>26</v>
      </c>
      <c r="N366" s="278">
        <v>26</v>
      </c>
      <c r="O366" s="278">
        <v>26</v>
      </c>
      <c r="P366" s="278">
        <v>26</v>
      </c>
      <c r="Q366" s="278">
        <v>26</v>
      </c>
      <c r="R366" s="278">
        <v>26</v>
      </c>
      <c r="S366" s="278">
        <v>26</v>
      </c>
      <c r="T366" s="278">
        <v>27</v>
      </c>
      <c r="U366" s="278">
        <v>27</v>
      </c>
      <c r="AC366" s="176"/>
      <c r="AD366" s="177"/>
      <c r="AE366" s="234"/>
      <c r="AF366" s="178"/>
      <c r="AG366" s="235"/>
      <c r="AH366" s="178"/>
      <c r="AI366" s="235"/>
      <c r="AJ366" s="178"/>
      <c r="AK366" s="236"/>
      <c r="AL366" s="178"/>
      <c r="AM366" s="238"/>
      <c r="AN366" s="178"/>
      <c r="AO366" s="238"/>
      <c r="AP366" s="178"/>
      <c r="AQ366" s="237"/>
      <c r="AR366" s="178"/>
      <c r="AS366" s="237"/>
      <c r="AT366" s="178"/>
      <c r="AU366" s="237"/>
      <c r="AV366" s="178"/>
      <c r="AW366" s="237"/>
      <c r="AX366" s="178"/>
      <c r="AY366" s="237"/>
      <c r="AZ366" s="178"/>
      <c r="BA366" s="237"/>
      <c r="BB366" s="178"/>
      <c r="BC366" s="84"/>
      <c r="BD366" s="204">
        <f t="shared" si="127"/>
        <v>0</v>
      </c>
      <c r="BE366" s="175" t="e">
        <f t="shared" si="128"/>
        <v>#DIV/0!</v>
      </c>
      <c r="BH366" s="169"/>
      <c r="BI366" s="169"/>
    </row>
    <row r="367" spans="1:64" ht="48.75" customHeight="1" x14ac:dyDescent="0.25">
      <c r="A367" s="521"/>
      <c r="B367" s="536" t="s">
        <v>784</v>
      </c>
      <c r="C367" s="559" t="s">
        <v>851</v>
      </c>
      <c r="D367" s="560"/>
      <c r="E367" s="561"/>
      <c r="F367" s="310">
        <f>+F368+F370</f>
        <v>167769</v>
      </c>
      <c r="G367" s="310">
        <f t="shared" ref="G367:U367" si="130">+G368+G370</f>
        <v>167769</v>
      </c>
      <c r="H367" s="310">
        <f t="shared" si="130"/>
        <v>167769</v>
      </c>
      <c r="I367" s="310">
        <f t="shared" si="130"/>
        <v>167769</v>
      </c>
      <c r="J367" s="310">
        <f t="shared" si="130"/>
        <v>13980</v>
      </c>
      <c r="K367" s="310">
        <f t="shared" si="130"/>
        <v>13980</v>
      </c>
      <c r="L367" s="310">
        <f t="shared" si="130"/>
        <v>13980</v>
      </c>
      <c r="M367" s="310">
        <f t="shared" si="130"/>
        <v>13980</v>
      </c>
      <c r="N367" s="310">
        <f t="shared" si="130"/>
        <v>13980</v>
      </c>
      <c r="O367" s="310">
        <f t="shared" si="130"/>
        <v>13980</v>
      </c>
      <c r="P367" s="310">
        <f t="shared" si="130"/>
        <v>13981</v>
      </c>
      <c r="Q367" s="310">
        <f t="shared" si="130"/>
        <v>13981</v>
      </c>
      <c r="R367" s="310">
        <f t="shared" si="130"/>
        <v>13982</v>
      </c>
      <c r="S367" s="310">
        <f t="shared" si="130"/>
        <v>13982</v>
      </c>
      <c r="T367" s="310">
        <f t="shared" si="130"/>
        <v>13982</v>
      </c>
      <c r="U367" s="310">
        <f t="shared" si="130"/>
        <v>13981</v>
      </c>
      <c r="AC367" s="176"/>
      <c r="AD367" s="177"/>
      <c r="AE367" s="234"/>
      <c r="AF367" s="178"/>
      <c r="AG367" s="235"/>
      <c r="AH367" s="178"/>
      <c r="AI367" s="235"/>
      <c r="AJ367" s="178"/>
      <c r="AK367" s="236"/>
      <c r="AL367" s="178"/>
      <c r="AM367" s="238"/>
      <c r="AN367" s="178"/>
      <c r="AO367" s="238"/>
      <c r="AP367" s="178"/>
      <c r="AQ367" s="237"/>
      <c r="AR367" s="178"/>
      <c r="AS367" s="237"/>
      <c r="AT367" s="178"/>
      <c r="AU367" s="237"/>
      <c r="AV367" s="178"/>
      <c r="AW367" s="237"/>
      <c r="AX367" s="178"/>
      <c r="AY367" s="237"/>
      <c r="AZ367" s="178"/>
      <c r="BA367" s="237"/>
      <c r="BB367" s="178"/>
      <c r="BC367" s="84"/>
      <c r="BD367" s="204">
        <f t="shared" si="127"/>
        <v>0</v>
      </c>
      <c r="BE367" s="175" t="e">
        <f t="shared" si="128"/>
        <v>#DIV/0!</v>
      </c>
      <c r="BH367" s="169"/>
      <c r="BI367" s="169"/>
    </row>
    <row r="368" spans="1:64" ht="42" customHeight="1" x14ac:dyDescent="0.25">
      <c r="A368" s="521"/>
      <c r="B368" s="537"/>
      <c r="C368" s="607" t="s">
        <v>789</v>
      </c>
      <c r="D368" s="306" t="s">
        <v>439</v>
      </c>
      <c r="E368" s="306"/>
      <c r="F368" s="310">
        <f t="shared" ref="F368:U368" si="131">+F369</f>
        <v>107393</v>
      </c>
      <c r="G368" s="310">
        <f t="shared" si="131"/>
        <v>107393</v>
      </c>
      <c r="H368" s="310">
        <f t="shared" si="131"/>
        <v>107393</v>
      </c>
      <c r="I368" s="310">
        <f t="shared" si="131"/>
        <v>107393</v>
      </c>
      <c r="J368" s="310">
        <f t="shared" si="131"/>
        <v>8949</v>
      </c>
      <c r="K368" s="310">
        <f t="shared" si="131"/>
        <v>8949</v>
      </c>
      <c r="L368" s="310">
        <f t="shared" si="131"/>
        <v>8949</v>
      </c>
      <c r="M368" s="310">
        <f t="shared" si="131"/>
        <v>8949</v>
      </c>
      <c r="N368" s="310">
        <f t="shared" si="131"/>
        <v>8949</v>
      </c>
      <c r="O368" s="310">
        <f t="shared" si="131"/>
        <v>8949</v>
      </c>
      <c r="P368" s="310">
        <f t="shared" si="131"/>
        <v>8950</v>
      </c>
      <c r="Q368" s="310">
        <f t="shared" si="131"/>
        <v>8950</v>
      </c>
      <c r="R368" s="310">
        <f t="shared" si="131"/>
        <v>8950</v>
      </c>
      <c r="S368" s="310">
        <f t="shared" si="131"/>
        <v>8950</v>
      </c>
      <c r="T368" s="310">
        <f t="shared" si="131"/>
        <v>8950</v>
      </c>
      <c r="U368" s="310">
        <f t="shared" si="131"/>
        <v>8949</v>
      </c>
      <c r="AC368" s="176">
        <f>+AE368+AF368+AH368+AJ368+AL368+AN368+AP368+AR368+AT368+AV368+AX368+AZ368+BB368</f>
        <v>34296</v>
      </c>
      <c r="AD368" s="177">
        <f>+AG368+AI368+AK368+AM368+AO368+AQ368+AS368+AU368+AW368+AY368+BA368+BC368</f>
        <v>0</v>
      </c>
      <c r="AE368" s="234">
        <v>34296</v>
      </c>
      <c r="AF368" s="178"/>
      <c r="AG368" s="235"/>
      <c r="AH368" s="178"/>
      <c r="AI368" s="235"/>
      <c r="AJ368" s="178"/>
      <c r="AK368" s="236"/>
      <c r="AL368" s="178"/>
      <c r="AM368" s="238"/>
      <c r="AN368" s="178"/>
      <c r="AO368" s="238"/>
      <c r="AP368" s="178"/>
      <c r="AQ368" s="237"/>
      <c r="AR368" s="178"/>
      <c r="AS368" s="237"/>
      <c r="AT368" s="178"/>
      <c r="AU368" s="237"/>
      <c r="AV368" s="178"/>
      <c r="AW368" s="237"/>
      <c r="AX368" s="178"/>
      <c r="AY368" s="237"/>
      <c r="AZ368" s="178"/>
      <c r="BA368" s="237"/>
      <c r="BB368" s="178"/>
      <c r="BC368" s="84"/>
      <c r="BD368" s="204">
        <f t="shared" si="127"/>
        <v>0</v>
      </c>
      <c r="BE368" s="175">
        <f t="shared" si="128"/>
        <v>0</v>
      </c>
      <c r="BH368" s="181">
        <f>+BK368-AC368</f>
        <v>-34296</v>
      </c>
      <c r="BI368" s="181">
        <f>+BL368-AD368</f>
        <v>0</v>
      </c>
      <c r="BJ368" s="208"/>
      <c r="BK368" s="181"/>
      <c r="BL368" s="181"/>
    </row>
    <row r="369" spans="1:64" ht="42" customHeight="1" x14ac:dyDescent="0.25">
      <c r="A369" s="521"/>
      <c r="B369" s="537"/>
      <c r="C369" s="607"/>
      <c r="D369" s="32" t="s">
        <v>574</v>
      </c>
      <c r="E369" s="9" t="s">
        <v>33</v>
      </c>
      <c r="F369" s="310">
        <f>SUM(J369:U369)</f>
        <v>107393</v>
      </c>
      <c r="G369" s="344">
        <v>107393</v>
      </c>
      <c r="H369" s="344">
        <v>107393</v>
      </c>
      <c r="I369" s="344">
        <v>107393</v>
      </c>
      <c r="J369" s="279">
        <v>8949</v>
      </c>
      <c r="K369" s="279">
        <v>8949</v>
      </c>
      <c r="L369" s="337">
        <v>8949</v>
      </c>
      <c r="M369" s="337">
        <v>8949</v>
      </c>
      <c r="N369" s="337">
        <v>8949</v>
      </c>
      <c r="O369" s="337">
        <v>8949</v>
      </c>
      <c r="P369" s="337">
        <v>8950</v>
      </c>
      <c r="Q369" s="337">
        <v>8950</v>
      </c>
      <c r="R369" s="337">
        <v>8950</v>
      </c>
      <c r="S369" s="337">
        <v>8950</v>
      </c>
      <c r="T369" s="337">
        <v>8950</v>
      </c>
      <c r="U369" s="279">
        <v>8949</v>
      </c>
      <c r="AC369" s="176"/>
      <c r="AD369" s="177"/>
      <c r="AE369" s="234"/>
      <c r="AF369" s="178"/>
      <c r="AG369" s="235"/>
      <c r="AH369" s="178"/>
      <c r="AI369" s="235"/>
      <c r="AJ369" s="178"/>
      <c r="AK369" s="236"/>
      <c r="AL369" s="178"/>
      <c r="AM369" s="238"/>
      <c r="AN369" s="178"/>
      <c r="AO369" s="238"/>
      <c r="AP369" s="178"/>
      <c r="AQ369" s="237"/>
      <c r="AR369" s="178"/>
      <c r="AS369" s="237"/>
      <c r="AT369" s="178"/>
      <c r="AU369" s="237"/>
      <c r="AV369" s="178"/>
      <c r="AW369" s="237"/>
      <c r="AX369" s="178"/>
      <c r="AY369" s="237"/>
      <c r="AZ369" s="178"/>
      <c r="BA369" s="237"/>
      <c r="BB369" s="178"/>
      <c r="BC369" s="84"/>
      <c r="BD369" s="204">
        <f t="shared" si="127"/>
        <v>0</v>
      </c>
      <c r="BE369" s="175" t="e">
        <f t="shared" si="128"/>
        <v>#DIV/0!</v>
      </c>
      <c r="BH369" s="169"/>
      <c r="BI369" s="169"/>
    </row>
    <row r="370" spans="1:64" ht="42" customHeight="1" x14ac:dyDescent="0.25">
      <c r="A370" s="521"/>
      <c r="B370" s="537"/>
      <c r="C370" s="521" t="s">
        <v>790</v>
      </c>
      <c r="D370" s="306" t="s">
        <v>439</v>
      </c>
      <c r="E370" s="306"/>
      <c r="F370" s="310">
        <f t="shared" ref="F370:U370" si="132">+F371</f>
        <v>60376</v>
      </c>
      <c r="G370" s="310">
        <f t="shared" si="132"/>
        <v>60376</v>
      </c>
      <c r="H370" s="310">
        <f t="shared" si="132"/>
        <v>60376</v>
      </c>
      <c r="I370" s="310">
        <f t="shared" si="132"/>
        <v>60376</v>
      </c>
      <c r="J370" s="310">
        <f t="shared" si="132"/>
        <v>5031</v>
      </c>
      <c r="K370" s="310">
        <f t="shared" si="132"/>
        <v>5031</v>
      </c>
      <c r="L370" s="310">
        <f t="shared" si="132"/>
        <v>5031</v>
      </c>
      <c r="M370" s="310">
        <f t="shared" si="132"/>
        <v>5031</v>
      </c>
      <c r="N370" s="310">
        <f t="shared" si="132"/>
        <v>5031</v>
      </c>
      <c r="O370" s="310">
        <f t="shared" si="132"/>
        <v>5031</v>
      </c>
      <c r="P370" s="310">
        <f t="shared" si="132"/>
        <v>5031</v>
      </c>
      <c r="Q370" s="310">
        <f t="shared" si="132"/>
        <v>5031</v>
      </c>
      <c r="R370" s="310">
        <f t="shared" si="132"/>
        <v>5032</v>
      </c>
      <c r="S370" s="310">
        <f t="shared" si="132"/>
        <v>5032</v>
      </c>
      <c r="T370" s="310">
        <f t="shared" si="132"/>
        <v>5032</v>
      </c>
      <c r="U370" s="310">
        <f t="shared" si="132"/>
        <v>5032</v>
      </c>
      <c r="AC370" s="176">
        <f>+AE370+AF370+AH370+AJ370+AL370+AN370+AP370+AR370+AT370+AV370+AX370+AZ370+BB370</f>
        <v>25000</v>
      </c>
      <c r="AD370" s="177">
        <f>+AG370+AI370+AK370+AM370+AO370+AQ370+AS370+AU370+AW370+AY370+BA370+BC370</f>
        <v>0</v>
      </c>
      <c r="AE370" s="234">
        <v>25000</v>
      </c>
      <c r="AF370" s="178"/>
      <c r="AG370" s="235"/>
      <c r="AH370" s="178"/>
      <c r="AI370" s="235"/>
      <c r="AJ370" s="178"/>
      <c r="AK370" s="236"/>
      <c r="AL370" s="178"/>
      <c r="AM370" s="238"/>
      <c r="AN370" s="178"/>
      <c r="AO370" s="238"/>
      <c r="AP370" s="178"/>
      <c r="AQ370" s="237"/>
      <c r="AR370" s="178"/>
      <c r="AS370" s="237"/>
      <c r="AT370" s="178"/>
      <c r="AU370" s="237"/>
      <c r="AV370" s="178"/>
      <c r="AW370" s="237"/>
      <c r="AX370" s="178"/>
      <c r="AY370" s="237"/>
      <c r="AZ370" s="178"/>
      <c r="BA370" s="237"/>
      <c r="BB370" s="178"/>
      <c r="BC370" s="84"/>
      <c r="BD370" s="204">
        <f t="shared" si="127"/>
        <v>0</v>
      </c>
      <c r="BE370" s="175">
        <f t="shared" si="128"/>
        <v>0</v>
      </c>
      <c r="BH370" s="181">
        <f>+BK370-AC370</f>
        <v>-25000</v>
      </c>
      <c r="BI370" s="181">
        <f>+BL370-AD370</f>
        <v>0</v>
      </c>
      <c r="BJ370" s="208"/>
      <c r="BK370" s="181"/>
      <c r="BL370" s="181"/>
    </row>
    <row r="371" spans="1:64" ht="107.25" customHeight="1" x14ac:dyDescent="0.25">
      <c r="A371" s="521"/>
      <c r="B371" s="538"/>
      <c r="C371" s="521"/>
      <c r="D371" s="24" t="s">
        <v>529</v>
      </c>
      <c r="E371" s="9" t="s">
        <v>33</v>
      </c>
      <c r="F371" s="310">
        <f>SUM(J371:U371)</f>
        <v>60376</v>
      </c>
      <c r="G371" s="344">
        <v>60376</v>
      </c>
      <c r="H371" s="344">
        <v>60376</v>
      </c>
      <c r="I371" s="344">
        <v>60376</v>
      </c>
      <c r="J371" s="345">
        <v>5031</v>
      </c>
      <c r="K371" s="337">
        <v>5031</v>
      </c>
      <c r="L371" s="337">
        <v>5031</v>
      </c>
      <c r="M371" s="337">
        <v>5031</v>
      </c>
      <c r="N371" s="337">
        <v>5031</v>
      </c>
      <c r="O371" s="337">
        <v>5031</v>
      </c>
      <c r="P371" s="337">
        <v>5031</v>
      </c>
      <c r="Q371" s="337">
        <v>5031</v>
      </c>
      <c r="R371" s="337">
        <v>5032</v>
      </c>
      <c r="S371" s="337">
        <v>5032</v>
      </c>
      <c r="T371" s="337">
        <v>5032</v>
      </c>
      <c r="U371" s="279">
        <v>5032</v>
      </c>
      <c r="AC371" s="176"/>
      <c r="AD371" s="177"/>
      <c r="AE371" s="234"/>
      <c r="AF371" s="178"/>
      <c r="AG371" s="235"/>
      <c r="AH371" s="178"/>
      <c r="AI371" s="235"/>
      <c r="AJ371" s="178"/>
      <c r="AK371" s="236"/>
      <c r="AL371" s="178"/>
      <c r="AM371" s="238"/>
      <c r="AN371" s="178"/>
      <c r="AO371" s="238"/>
      <c r="AP371" s="178"/>
      <c r="AQ371" s="237"/>
      <c r="AR371" s="178"/>
      <c r="AS371" s="237"/>
      <c r="AT371" s="178"/>
      <c r="AU371" s="237"/>
      <c r="AV371" s="178"/>
      <c r="AW371" s="237"/>
      <c r="AX371" s="178"/>
      <c r="AY371" s="237"/>
      <c r="AZ371" s="178"/>
      <c r="BA371" s="237"/>
      <c r="BB371" s="178"/>
      <c r="BC371" s="84"/>
      <c r="BD371" s="204">
        <f t="shared" si="127"/>
        <v>0</v>
      </c>
      <c r="BE371" s="175" t="e">
        <f t="shared" si="128"/>
        <v>#DIV/0!</v>
      </c>
      <c r="BH371" s="169"/>
      <c r="BI371" s="169"/>
    </row>
    <row r="372" spans="1:64" ht="49.5" customHeight="1" x14ac:dyDescent="0.25">
      <c r="A372" s="521"/>
      <c r="B372" s="536" t="s">
        <v>785</v>
      </c>
      <c r="C372" s="559" t="s">
        <v>851</v>
      </c>
      <c r="D372" s="560"/>
      <c r="E372" s="561"/>
      <c r="F372" s="310">
        <f>+F373+F375</f>
        <v>8726</v>
      </c>
      <c r="G372" s="310">
        <f t="shared" ref="G372:U372" si="133">+G373+G375</f>
        <v>8726</v>
      </c>
      <c r="H372" s="310">
        <f t="shared" si="133"/>
        <v>8726</v>
      </c>
      <c r="I372" s="310">
        <f t="shared" si="133"/>
        <v>8726</v>
      </c>
      <c r="J372" s="310">
        <f t="shared" si="133"/>
        <v>727</v>
      </c>
      <c r="K372" s="310">
        <f t="shared" si="133"/>
        <v>727</v>
      </c>
      <c r="L372" s="310">
        <f t="shared" si="133"/>
        <v>727</v>
      </c>
      <c r="M372" s="310">
        <f t="shared" si="133"/>
        <v>727</v>
      </c>
      <c r="N372" s="310">
        <f t="shared" si="133"/>
        <v>727</v>
      </c>
      <c r="O372" s="310">
        <f t="shared" si="133"/>
        <v>727</v>
      </c>
      <c r="P372" s="310">
        <f t="shared" si="133"/>
        <v>727</v>
      </c>
      <c r="Q372" s="310">
        <f t="shared" si="133"/>
        <v>727</v>
      </c>
      <c r="R372" s="310">
        <f t="shared" si="133"/>
        <v>727</v>
      </c>
      <c r="S372" s="310">
        <f t="shared" si="133"/>
        <v>727</v>
      </c>
      <c r="T372" s="310">
        <f t="shared" si="133"/>
        <v>728</v>
      </c>
      <c r="U372" s="310">
        <f t="shared" si="133"/>
        <v>728</v>
      </c>
      <c r="AC372" s="176"/>
      <c r="AD372" s="177"/>
      <c r="AE372" s="234"/>
      <c r="AF372" s="178"/>
      <c r="AG372" s="235"/>
      <c r="AH372" s="178"/>
      <c r="AI372" s="235"/>
      <c r="AJ372" s="178"/>
      <c r="AK372" s="236"/>
      <c r="AL372" s="178"/>
      <c r="AM372" s="238"/>
      <c r="AN372" s="178"/>
      <c r="AO372" s="238"/>
      <c r="AP372" s="178"/>
      <c r="AQ372" s="237"/>
      <c r="AR372" s="178"/>
      <c r="AS372" s="237"/>
      <c r="AT372" s="178"/>
      <c r="AU372" s="237"/>
      <c r="AV372" s="178"/>
      <c r="AW372" s="237"/>
      <c r="AX372" s="178"/>
      <c r="AY372" s="237"/>
      <c r="AZ372" s="178"/>
      <c r="BA372" s="237"/>
      <c r="BB372" s="178"/>
      <c r="BC372" s="84"/>
      <c r="BD372" s="204">
        <f t="shared" si="127"/>
        <v>0</v>
      </c>
      <c r="BE372" s="175" t="e">
        <f t="shared" si="128"/>
        <v>#DIV/0!</v>
      </c>
      <c r="BH372" s="169"/>
      <c r="BI372" s="169"/>
    </row>
    <row r="373" spans="1:64" ht="42" customHeight="1" x14ac:dyDescent="0.25">
      <c r="A373" s="521"/>
      <c r="B373" s="537"/>
      <c r="C373" s="607" t="s">
        <v>148</v>
      </c>
      <c r="D373" s="313" t="s">
        <v>439</v>
      </c>
      <c r="E373" s="314"/>
      <c r="F373" s="310">
        <f t="shared" ref="F373:U373" si="134">+F374</f>
        <v>5270</v>
      </c>
      <c r="G373" s="310">
        <f t="shared" si="134"/>
        <v>5270</v>
      </c>
      <c r="H373" s="310">
        <f t="shared" si="134"/>
        <v>5270</v>
      </c>
      <c r="I373" s="310">
        <f t="shared" si="134"/>
        <v>5270</v>
      </c>
      <c r="J373" s="310">
        <f t="shared" si="134"/>
        <v>439</v>
      </c>
      <c r="K373" s="310">
        <f t="shared" si="134"/>
        <v>439</v>
      </c>
      <c r="L373" s="310">
        <f t="shared" si="134"/>
        <v>439</v>
      </c>
      <c r="M373" s="310">
        <f t="shared" si="134"/>
        <v>439</v>
      </c>
      <c r="N373" s="310">
        <f t="shared" si="134"/>
        <v>439</v>
      </c>
      <c r="O373" s="310">
        <f t="shared" si="134"/>
        <v>439</v>
      </c>
      <c r="P373" s="310">
        <f t="shared" si="134"/>
        <v>439</v>
      </c>
      <c r="Q373" s="310">
        <f t="shared" si="134"/>
        <v>439</v>
      </c>
      <c r="R373" s="310">
        <f t="shared" si="134"/>
        <v>439</v>
      </c>
      <c r="S373" s="310">
        <f t="shared" si="134"/>
        <v>439</v>
      </c>
      <c r="T373" s="310">
        <f t="shared" si="134"/>
        <v>440</v>
      </c>
      <c r="U373" s="310">
        <f t="shared" si="134"/>
        <v>440</v>
      </c>
      <c r="AC373" s="176">
        <f>+AE373+AF373+AH373+AJ373+AL373+AN373+AP373+AR373+AT373+AV373+AX373+AZ373+BB373</f>
        <v>374140</v>
      </c>
      <c r="AD373" s="177">
        <f>+AG373+AI373+AK373+AM373+AO373+AQ373+AS373+AU373+AW373+AY373+BA373+BC373</f>
        <v>0</v>
      </c>
      <c r="AE373" s="234">
        <v>374140</v>
      </c>
      <c r="AF373" s="178"/>
      <c r="AG373" s="235"/>
      <c r="AH373" s="178"/>
      <c r="AI373" s="235"/>
      <c r="AJ373" s="178"/>
      <c r="AK373" s="236"/>
      <c r="AL373" s="178"/>
      <c r="AM373" s="238"/>
      <c r="AN373" s="178"/>
      <c r="AO373" s="238"/>
      <c r="AP373" s="178"/>
      <c r="AQ373" s="237"/>
      <c r="AR373" s="178"/>
      <c r="AS373" s="237"/>
      <c r="AT373" s="178"/>
      <c r="AU373" s="237"/>
      <c r="AV373" s="178"/>
      <c r="AW373" s="237"/>
      <c r="AX373" s="178"/>
      <c r="AY373" s="237"/>
      <c r="AZ373" s="178"/>
      <c r="BA373" s="237"/>
      <c r="BB373" s="178"/>
      <c r="BC373" s="84"/>
      <c r="BD373" s="204">
        <f t="shared" si="127"/>
        <v>0</v>
      </c>
      <c r="BE373" s="175">
        <f t="shared" si="128"/>
        <v>0</v>
      </c>
      <c r="BH373" s="181">
        <f>+BK373-AC373</f>
        <v>-374140</v>
      </c>
      <c r="BI373" s="181">
        <f>+BL373-AD373</f>
        <v>0</v>
      </c>
      <c r="BJ373" s="208"/>
      <c r="BK373" s="181"/>
      <c r="BL373" s="181"/>
    </row>
    <row r="374" spans="1:64" ht="42" customHeight="1" x14ac:dyDescent="0.25">
      <c r="A374" s="521"/>
      <c r="B374" s="537"/>
      <c r="C374" s="607"/>
      <c r="D374" s="21" t="s">
        <v>470</v>
      </c>
      <c r="E374" s="9" t="s">
        <v>101</v>
      </c>
      <c r="F374" s="310">
        <f>SUM(J374:U374)</f>
        <v>5270</v>
      </c>
      <c r="G374" s="344">
        <v>5270</v>
      </c>
      <c r="H374" s="344">
        <v>5270</v>
      </c>
      <c r="I374" s="344">
        <v>5270</v>
      </c>
      <c r="J374" s="278">
        <v>439</v>
      </c>
      <c r="K374" s="278">
        <v>439</v>
      </c>
      <c r="L374" s="334">
        <v>439</v>
      </c>
      <c r="M374" s="334">
        <v>439</v>
      </c>
      <c r="N374" s="334">
        <v>439</v>
      </c>
      <c r="O374" s="334">
        <v>439</v>
      </c>
      <c r="P374" s="334">
        <v>439</v>
      </c>
      <c r="Q374" s="334">
        <v>439</v>
      </c>
      <c r="R374" s="334">
        <v>439</v>
      </c>
      <c r="S374" s="334">
        <v>439</v>
      </c>
      <c r="T374" s="334">
        <v>440</v>
      </c>
      <c r="U374" s="278">
        <v>440</v>
      </c>
      <c r="AC374" s="176"/>
      <c r="AD374" s="177"/>
      <c r="AE374" s="234"/>
      <c r="AF374" s="178"/>
      <c r="AG374" s="235"/>
      <c r="AH374" s="178"/>
      <c r="AI374" s="235"/>
      <c r="AJ374" s="178"/>
      <c r="AK374" s="236"/>
      <c r="AL374" s="178"/>
      <c r="AM374" s="238"/>
      <c r="AN374" s="178"/>
      <c r="AO374" s="238"/>
      <c r="AP374" s="178"/>
      <c r="AQ374" s="237"/>
      <c r="AR374" s="178"/>
      <c r="AS374" s="237"/>
      <c r="AT374" s="178"/>
      <c r="AU374" s="237"/>
      <c r="AV374" s="178"/>
      <c r="AW374" s="237"/>
      <c r="AX374" s="178"/>
      <c r="AY374" s="237"/>
      <c r="AZ374" s="178"/>
      <c r="BA374" s="237"/>
      <c r="BB374" s="178"/>
      <c r="BC374" s="84"/>
      <c r="BD374" s="204">
        <f t="shared" si="127"/>
        <v>0</v>
      </c>
      <c r="BE374" s="175" t="e">
        <f t="shared" si="128"/>
        <v>#DIV/0!</v>
      </c>
      <c r="BH374" s="169"/>
      <c r="BI374" s="169"/>
    </row>
    <row r="375" spans="1:64" ht="42" customHeight="1" x14ac:dyDescent="0.25">
      <c r="A375" s="521"/>
      <c r="B375" s="537"/>
      <c r="C375" s="526" t="s">
        <v>791</v>
      </c>
      <c r="D375" s="313" t="s">
        <v>439</v>
      </c>
      <c r="E375" s="314"/>
      <c r="F375" s="310">
        <f t="shared" ref="F375:U375" si="135">+F376</f>
        <v>3456</v>
      </c>
      <c r="G375" s="310">
        <f t="shared" si="135"/>
        <v>3456</v>
      </c>
      <c r="H375" s="310">
        <f t="shared" si="135"/>
        <v>3456</v>
      </c>
      <c r="I375" s="310">
        <f t="shared" si="135"/>
        <v>3456</v>
      </c>
      <c r="J375" s="310">
        <f t="shared" si="135"/>
        <v>288</v>
      </c>
      <c r="K375" s="310">
        <f t="shared" si="135"/>
        <v>288</v>
      </c>
      <c r="L375" s="310">
        <f t="shared" si="135"/>
        <v>288</v>
      </c>
      <c r="M375" s="310">
        <f t="shared" si="135"/>
        <v>288</v>
      </c>
      <c r="N375" s="310">
        <f t="shared" si="135"/>
        <v>288</v>
      </c>
      <c r="O375" s="310">
        <f t="shared" si="135"/>
        <v>288</v>
      </c>
      <c r="P375" s="310">
        <f t="shared" si="135"/>
        <v>288</v>
      </c>
      <c r="Q375" s="310">
        <f t="shared" si="135"/>
        <v>288</v>
      </c>
      <c r="R375" s="310">
        <f t="shared" si="135"/>
        <v>288</v>
      </c>
      <c r="S375" s="310">
        <f t="shared" si="135"/>
        <v>288</v>
      </c>
      <c r="T375" s="310">
        <f t="shared" si="135"/>
        <v>288</v>
      </c>
      <c r="U375" s="310">
        <f t="shared" si="135"/>
        <v>288</v>
      </c>
      <c r="AC375" s="176">
        <f>+AE375+AF375+AH375+AJ375+AL375+AN375+AP375+AR375+AT375+AV375+AX375+AZ375+BB375</f>
        <v>530496</v>
      </c>
      <c r="AD375" s="177">
        <f>+AG375+AI375+AK375+AM375+AO375+AQ375+AS375+AU375+AW375+AY375+BA375+BC375</f>
        <v>0</v>
      </c>
      <c r="AE375" s="234">
        <v>530496</v>
      </c>
      <c r="AF375" s="178"/>
      <c r="AG375" s="235"/>
      <c r="AH375" s="178"/>
      <c r="AI375" s="235"/>
      <c r="AJ375" s="178"/>
      <c r="AK375" s="236"/>
      <c r="AL375" s="178"/>
      <c r="AM375" s="238"/>
      <c r="AN375" s="178"/>
      <c r="AO375" s="238"/>
      <c r="AP375" s="178"/>
      <c r="AQ375" s="237"/>
      <c r="AR375" s="178"/>
      <c r="AS375" s="237"/>
      <c r="AT375" s="178"/>
      <c r="AU375" s="237"/>
      <c r="AV375" s="178"/>
      <c r="AW375" s="237"/>
      <c r="AX375" s="178"/>
      <c r="AY375" s="237"/>
      <c r="AZ375" s="178"/>
      <c r="BA375" s="237"/>
      <c r="BB375" s="178"/>
      <c r="BC375" s="84"/>
      <c r="BD375" s="204">
        <f t="shared" si="127"/>
        <v>0</v>
      </c>
      <c r="BE375" s="175">
        <f t="shared" si="128"/>
        <v>0</v>
      </c>
      <c r="BH375" s="181">
        <f>+BK375-AC375</f>
        <v>-530496</v>
      </c>
      <c r="BI375" s="181">
        <f>+BL375-AD375</f>
        <v>0</v>
      </c>
      <c r="BJ375" s="208"/>
      <c r="BK375" s="181"/>
      <c r="BL375" s="181"/>
    </row>
    <row r="376" spans="1:64" ht="99.75" customHeight="1" x14ac:dyDescent="0.25">
      <c r="A376" s="521"/>
      <c r="B376" s="538"/>
      <c r="C376" s="528"/>
      <c r="D376" s="37" t="s">
        <v>530</v>
      </c>
      <c r="E376" s="9" t="s">
        <v>101</v>
      </c>
      <c r="F376" s="310">
        <f>SUM(J376:U376)</f>
        <v>3456</v>
      </c>
      <c r="G376" s="343">
        <v>3456</v>
      </c>
      <c r="H376" s="343">
        <v>3456</v>
      </c>
      <c r="I376" s="343">
        <v>3456</v>
      </c>
      <c r="J376" s="278">
        <v>288</v>
      </c>
      <c r="K376" s="278">
        <v>288</v>
      </c>
      <c r="L376" s="278">
        <v>288</v>
      </c>
      <c r="M376" s="278">
        <v>288</v>
      </c>
      <c r="N376" s="278">
        <v>288</v>
      </c>
      <c r="O376" s="278">
        <v>288</v>
      </c>
      <c r="P376" s="278">
        <v>288</v>
      </c>
      <c r="Q376" s="278">
        <v>288</v>
      </c>
      <c r="R376" s="278">
        <v>288</v>
      </c>
      <c r="S376" s="278">
        <v>288</v>
      </c>
      <c r="T376" s="278">
        <v>288</v>
      </c>
      <c r="U376" s="278">
        <v>288</v>
      </c>
      <c r="AC376" s="176"/>
      <c r="AD376" s="177"/>
      <c r="AE376" s="234"/>
      <c r="AF376" s="178"/>
      <c r="AG376" s="235"/>
      <c r="AH376" s="178"/>
      <c r="AI376" s="235"/>
      <c r="AJ376" s="178"/>
      <c r="AK376" s="236"/>
      <c r="AL376" s="178"/>
      <c r="AM376" s="238"/>
      <c r="AN376" s="178"/>
      <c r="AO376" s="238"/>
      <c r="AP376" s="178"/>
      <c r="AQ376" s="237"/>
      <c r="AR376" s="178"/>
      <c r="AS376" s="237"/>
      <c r="AT376" s="178"/>
      <c r="AU376" s="237"/>
      <c r="AV376" s="178"/>
      <c r="AW376" s="237"/>
      <c r="AX376" s="178"/>
      <c r="AY376" s="237"/>
      <c r="AZ376" s="178"/>
      <c r="BA376" s="237"/>
      <c r="BB376" s="178"/>
      <c r="BC376" s="84"/>
      <c r="BD376" s="204">
        <f t="shared" si="127"/>
        <v>0</v>
      </c>
      <c r="BE376" s="175" t="e">
        <f t="shared" si="128"/>
        <v>#DIV/0!</v>
      </c>
      <c r="BH376" s="169"/>
      <c r="BI376" s="169"/>
    </row>
    <row r="377" spans="1:64" ht="50.25" customHeight="1" x14ac:dyDescent="0.25">
      <c r="A377" s="521"/>
      <c r="B377" s="526" t="s">
        <v>786</v>
      </c>
      <c r="C377" s="542" t="s">
        <v>792</v>
      </c>
      <c r="D377" s="313" t="s">
        <v>439</v>
      </c>
      <c r="E377" s="314"/>
      <c r="F377" s="310">
        <f>SUM(F378:F380)</f>
        <v>18459</v>
      </c>
      <c r="G377" s="310">
        <f t="shared" ref="G377:U377" si="136">SUM(G378:G380)</f>
        <v>18459</v>
      </c>
      <c r="H377" s="310">
        <f t="shared" si="136"/>
        <v>18459</v>
      </c>
      <c r="I377" s="310">
        <f t="shared" si="136"/>
        <v>18459</v>
      </c>
      <c r="J377" s="310">
        <f t="shared" si="136"/>
        <v>1538</v>
      </c>
      <c r="K377" s="310">
        <f t="shared" si="136"/>
        <v>1538</v>
      </c>
      <c r="L377" s="310">
        <f t="shared" si="136"/>
        <v>1538</v>
      </c>
      <c r="M377" s="310">
        <f t="shared" si="136"/>
        <v>1538</v>
      </c>
      <c r="N377" s="310">
        <f t="shared" si="136"/>
        <v>1538</v>
      </c>
      <c r="O377" s="310">
        <f t="shared" si="136"/>
        <v>1539</v>
      </c>
      <c r="P377" s="310">
        <f t="shared" si="136"/>
        <v>1538</v>
      </c>
      <c r="Q377" s="310">
        <f t="shared" si="136"/>
        <v>1538</v>
      </c>
      <c r="R377" s="310">
        <f t="shared" si="136"/>
        <v>1538</v>
      </c>
      <c r="S377" s="310">
        <f t="shared" si="136"/>
        <v>1538</v>
      </c>
      <c r="T377" s="310">
        <f t="shared" si="136"/>
        <v>1539</v>
      </c>
      <c r="U377" s="310">
        <f t="shared" si="136"/>
        <v>1539</v>
      </c>
      <c r="AC377" s="176">
        <f>+AE377+AF377+AH377+AJ377+AL377+AN377+AP377+AR377+AT377+AV377+AX377+AZ377+BB377</f>
        <v>2879729</v>
      </c>
      <c r="AD377" s="177">
        <f>+AG377+AI377+AK377+AM377+AO377+AQ377+AS377+AU377+AW377+AY377+BA377+BC377</f>
        <v>0</v>
      </c>
      <c r="AE377" s="234">
        <v>2879729</v>
      </c>
      <c r="AF377" s="178"/>
      <c r="AG377" s="235"/>
      <c r="AH377" s="178"/>
      <c r="AI377" s="235"/>
      <c r="AJ377" s="178"/>
      <c r="AK377" s="236"/>
      <c r="AL377" s="178"/>
      <c r="AM377" s="238"/>
      <c r="AN377" s="178"/>
      <c r="AO377" s="238"/>
      <c r="AP377" s="178"/>
      <c r="AQ377" s="237"/>
      <c r="AR377" s="178"/>
      <c r="AS377" s="237"/>
      <c r="AT377" s="178"/>
      <c r="AU377" s="237"/>
      <c r="AV377" s="178"/>
      <c r="AW377" s="237"/>
      <c r="AX377" s="178"/>
      <c r="AY377" s="237"/>
      <c r="AZ377" s="178"/>
      <c r="BA377" s="237"/>
      <c r="BB377" s="178"/>
      <c r="BC377" s="84"/>
      <c r="BD377" s="204">
        <f t="shared" si="127"/>
        <v>0</v>
      </c>
      <c r="BE377" s="175">
        <f t="shared" si="128"/>
        <v>0</v>
      </c>
      <c r="BH377" s="181">
        <f>+BK377-AC377</f>
        <v>-2879729</v>
      </c>
      <c r="BI377" s="181">
        <f>+BL377-AD377</f>
        <v>0</v>
      </c>
      <c r="BJ377" s="208"/>
      <c r="BK377" s="181"/>
      <c r="BL377" s="181"/>
    </row>
    <row r="378" spans="1:64" ht="60" customHeight="1" x14ac:dyDescent="0.25">
      <c r="A378" s="521"/>
      <c r="B378" s="527"/>
      <c r="C378" s="543"/>
      <c r="D378" s="326" t="s">
        <v>806</v>
      </c>
      <c r="E378" s="280" t="s">
        <v>641</v>
      </c>
      <c r="F378" s="310">
        <f t="shared" ref="F378:F380" si="137">SUM(J378:U378)</f>
        <v>8179</v>
      </c>
      <c r="G378" s="279">
        <v>8179</v>
      </c>
      <c r="H378" s="279">
        <v>8179</v>
      </c>
      <c r="I378" s="279">
        <v>8179</v>
      </c>
      <c r="J378" s="278">
        <v>681</v>
      </c>
      <c r="K378" s="281">
        <v>681</v>
      </c>
      <c r="L378" s="281">
        <v>681</v>
      </c>
      <c r="M378" s="281">
        <v>681</v>
      </c>
      <c r="N378" s="278">
        <v>681</v>
      </c>
      <c r="O378" s="281">
        <v>682</v>
      </c>
      <c r="P378" s="281">
        <v>682</v>
      </c>
      <c r="Q378" s="281">
        <v>682</v>
      </c>
      <c r="R378" s="278">
        <v>682</v>
      </c>
      <c r="S378" s="281">
        <v>682</v>
      </c>
      <c r="T378" s="281">
        <v>682</v>
      </c>
      <c r="U378" s="278">
        <v>682</v>
      </c>
      <c r="AC378" s="176"/>
      <c r="AD378" s="177"/>
      <c r="AE378" s="234"/>
      <c r="AF378" s="178"/>
      <c r="AG378" s="235"/>
      <c r="AH378" s="178"/>
      <c r="AI378" s="235"/>
      <c r="AJ378" s="178"/>
      <c r="AK378" s="236"/>
      <c r="AL378" s="178"/>
      <c r="AM378" s="238"/>
      <c r="AN378" s="178"/>
      <c r="AO378" s="238"/>
      <c r="AP378" s="178"/>
      <c r="AQ378" s="237"/>
      <c r="AR378" s="178"/>
      <c r="AS378" s="237"/>
      <c r="AT378" s="178"/>
      <c r="AU378" s="237"/>
      <c r="AV378" s="178"/>
      <c r="AW378" s="237"/>
      <c r="AX378" s="178"/>
      <c r="AY378" s="237"/>
      <c r="AZ378" s="178"/>
      <c r="BA378" s="237"/>
      <c r="BB378" s="178"/>
      <c r="BC378" s="84"/>
      <c r="BD378" s="204">
        <f t="shared" si="127"/>
        <v>0</v>
      </c>
      <c r="BE378" s="175" t="e">
        <f t="shared" si="128"/>
        <v>#DIV/0!</v>
      </c>
      <c r="BF378" s="274"/>
      <c r="BG378" s="193"/>
      <c r="BH378" s="169"/>
      <c r="BI378" s="169"/>
    </row>
    <row r="379" spans="1:64" ht="60" customHeight="1" x14ac:dyDescent="0.25">
      <c r="A379" s="521"/>
      <c r="B379" s="527"/>
      <c r="C379" s="543"/>
      <c r="D379" s="327" t="s">
        <v>633</v>
      </c>
      <c r="E379" s="280" t="s">
        <v>101</v>
      </c>
      <c r="F379" s="310">
        <f t="shared" si="137"/>
        <v>1154</v>
      </c>
      <c r="G379" s="346">
        <v>1154</v>
      </c>
      <c r="H379" s="346">
        <v>1154</v>
      </c>
      <c r="I379" s="346">
        <v>1154</v>
      </c>
      <c r="J379" s="281">
        <v>96</v>
      </c>
      <c r="K379" s="281">
        <v>96</v>
      </c>
      <c r="L379" s="281">
        <v>96</v>
      </c>
      <c r="M379" s="281">
        <v>96</v>
      </c>
      <c r="N379" s="281">
        <v>96</v>
      </c>
      <c r="O379" s="281">
        <v>96</v>
      </c>
      <c r="P379" s="281">
        <v>96</v>
      </c>
      <c r="Q379" s="281">
        <v>96</v>
      </c>
      <c r="R379" s="281">
        <v>96</v>
      </c>
      <c r="S379" s="281">
        <v>96</v>
      </c>
      <c r="T379" s="281">
        <v>97</v>
      </c>
      <c r="U379" s="278">
        <v>97</v>
      </c>
      <c r="AC379" s="176"/>
      <c r="AD379" s="177"/>
      <c r="AE379" s="234"/>
      <c r="AF379" s="178"/>
      <c r="AG379" s="235"/>
      <c r="AH379" s="178"/>
      <c r="AI379" s="235"/>
      <c r="AJ379" s="178"/>
      <c r="AK379" s="236"/>
      <c r="AL379" s="178"/>
      <c r="AM379" s="238"/>
      <c r="AN379" s="178"/>
      <c r="AO379" s="238"/>
      <c r="AP379" s="178"/>
      <c r="AQ379" s="237"/>
      <c r="AR379" s="178"/>
      <c r="AS379" s="237"/>
      <c r="AT379" s="178"/>
      <c r="AU379" s="237"/>
      <c r="AV379" s="178"/>
      <c r="AW379" s="237"/>
      <c r="AX379" s="178"/>
      <c r="AY379" s="237"/>
      <c r="AZ379" s="178"/>
      <c r="BA379" s="237"/>
      <c r="BB379" s="178"/>
      <c r="BC379" s="84"/>
      <c r="BD379" s="204">
        <f t="shared" si="127"/>
        <v>0</v>
      </c>
      <c r="BE379" s="175" t="e">
        <f t="shared" si="128"/>
        <v>#DIV/0!</v>
      </c>
      <c r="BH379" s="169"/>
      <c r="BI379" s="169"/>
    </row>
    <row r="380" spans="1:64" ht="60" customHeight="1" x14ac:dyDescent="0.25">
      <c r="A380" s="521"/>
      <c r="B380" s="528"/>
      <c r="C380" s="544"/>
      <c r="D380" s="327" t="s">
        <v>634</v>
      </c>
      <c r="E380" s="280" t="s">
        <v>101</v>
      </c>
      <c r="F380" s="310">
        <f t="shared" si="137"/>
        <v>9126</v>
      </c>
      <c r="G380" s="346">
        <v>9126</v>
      </c>
      <c r="H380" s="346">
        <v>9126</v>
      </c>
      <c r="I380" s="346">
        <v>9126</v>
      </c>
      <c r="J380" s="281">
        <v>761</v>
      </c>
      <c r="K380" s="281">
        <v>761</v>
      </c>
      <c r="L380" s="281">
        <v>761</v>
      </c>
      <c r="M380" s="281">
        <v>761</v>
      </c>
      <c r="N380" s="281">
        <v>761</v>
      </c>
      <c r="O380" s="281">
        <v>761</v>
      </c>
      <c r="P380" s="281">
        <v>760</v>
      </c>
      <c r="Q380" s="281">
        <v>760</v>
      </c>
      <c r="R380" s="281">
        <v>760</v>
      </c>
      <c r="S380" s="281">
        <v>760</v>
      </c>
      <c r="T380" s="281">
        <v>760</v>
      </c>
      <c r="U380" s="278">
        <v>760</v>
      </c>
      <c r="AC380" s="176"/>
      <c r="AD380" s="177"/>
      <c r="AE380" s="234"/>
      <c r="AF380" s="178"/>
      <c r="AG380" s="235"/>
      <c r="AH380" s="178"/>
      <c r="AI380" s="235"/>
      <c r="AJ380" s="178"/>
      <c r="AK380" s="236"/>
      <c r="AL380" s="178"/>
      <c r="AM380" s="238"/>
      <c r="AN380" s="178"/>
      <c r="AO380" s="238"/>
      <c r="AP380" s="178"/>
      <c r="AQ380" s="237"/>
      <c r="AR380" s="178"/>
      <c r="AS380" s="237"/>
      <c r="AT380" s="178"/>
      <c r="AU380" s="237"/>
      <c r="AV380" s="178"/>
      <c r="AW380" s="237"/>
      <c r="AX380" s="178"/>
      <c r="AY380" s="237"/>
      <c r="AZ380" s="178"/>
      <c r="BA380" s="237"/>
      <c r="BB380" s="178"/>
      <c r="BC380" s="84"/>
      <c r="BD380" s="204">
        <f t="shared" si="127"/>
        <v>0</v>
      </c>
      <c r="BE380" s="175" t="e">
        <f t="shared" si="128"/>
        <v>#DIV/0!</v>
      </c>
      <c r="BH380" s="169"/>
      <c r="BI380" s="169"/>
    </row>
    <row r="381" spans="1:64" ht="60" customHeight="1" x14ac:dyDescent="0.25">
      <c r="A381" s="521"/>
      <c r="B381" s="536" t="s">
        <v>787</v>
      </c>
      <c r="C381" s="559" t="s">
        <v>851</v>
      </c>
      <c r="D381" s="560"/>
      <c r="E381" s="561"/>
      <c r="F381" s="310">
        <f>+F382+F386+F384</f>
        <v>2399</v>
      </c>
      <c r="G381" s="310">
        <f t="shared" ref="G381:U381" si="138">+G382+G386+G384</f>
        <v>2399</v>
      </c>
      <c r="H381" s="310">
        <f t="shared" si="138"/>
        <v>2399</v>
      </c>
      <c r="I381" s="310">
        <f t="shared" si="138"/>
        <v>2399</v>
      </c>
      <c r="J381" s="310">
        <f t="shared" si="138"/>
        <v>199</v>
      </c>
      <c r="K381" s="310">
        <f t="shared" si="138"/>
        <v>199</v>
      </c>
      <c r="L381" s="310">
        <f t="shared" si="138"/>
        <v>203</v>
      </c>
      <c r="M381" s="310">
        <f t="shared" si="138"/>
        <v>199</v>
      </c>
      <c r="N381" s="310">
        <f t="shared" si="138"/>
        <v>199</v>
      </c>
      <c r="O381" s="310">
        <f t="shared" si="138"/>
        <v>202</v>
      </c>
      <c r="P381" s="310">
        <f t="shared" si="138"/>
        <v>198</v>
      </c>
      <c r="Q381" s="310">
        <f t="shared" si="138"/>
        <v>198</v>
      </c>
      <c r="R381" s="310">
        <f t="shared" si="138"/>
        <v>202</v>
      </c>
      <c r="S381" s="310">
        <f t="shared" si="138"/>
        <v>198</v>
      </c>
      <c r="T381" s="310">
        <f t="shared" si="138"/>
        <v>199</v>
      </c>
      <c r="U381" s="310">
        <f t="shared" si="138"/>
        <v>203</v>
      </c>
      <c r="AC381" s="176"/>
      <c r="AD381" s="177"/>
      <c r="AE381" s="234"/>
      <c r="AF381" s="178"/>
      <c r="AG381" s="235"/>
      <c r="AH381" s="178"/>
      <c r="AI381" s="235"/>
      <c r="AJ381" s="178"/>
      <c r="AK381" s="236"/>
      <c r="AL381" s="178"/>
      <c r="AM381" s="238"/>
      <c r="AN381" s="178"/>
      <c r="AO381" s="238"/>
      <c r="AP381" s="178"/>
      <c r="AQ381" s="237"/>
      <c r="AR381" s="178"/>
      <c r="AS381" s="237"/>
      <c r="AT381" s="178"/>
      <c r="AU381" s="237"/>
      <c r="AV381" s="178"/>
      <c r="AW381" s="237"/>
      <c r="AX381" s="178"/>
      <c r="AY381" s="237"/>
      <c r="AZ381" s="178"/>
      <c r="BA381" s="237"/>
      <c r="BB381" s="178"/>
      <c r="BC381" s="84"/>
      <c r="BD381" s="204">
        <f t="shared" si="127"/>
        <v>0</v>
      </c>
      <c r="BE381" s="175" t="e">
        <f t="shared" si="128"/>
        <v>#DIV/0!</v>
      </c>
      <c r="BH381" s="169"/>
      <c r="BI381" s="169"/>
    </row>
    <row r="382" spans="1:64" ht="60" customHeight="1" x14ac:dyDescent="0.25">
      <c r="A382" s="521"/>
      <c r="B382" s="537"/>
      <c r="C382" s="607" t="s">
        <v>149</v>
      </c>
      <c r="D382" s="306" t="s">
        <v>439</v>
      </c>
      <c r="E382" s="306"/>
      <c r="F382" s="310">
        <f t="shared" ref="F382:U382" si="139">+F383</f>
        <v>1274</v>
      </c>
      <c r="G382" s="310">
        <f t="shared" si="139"/>
        <v>1274</v>
      </c>
      <c r="H382" s="310">
        <f t="shared" si="139"/>
        <v>1274</v>
      </c>
      <c r="I382" s="310">
        <f t="shared" si="139"/>
        <v>1274</v>
      </c>
      <c r="J382" s="310">
        <f t="shared" si="139"/>
        <v>106</v>
      </c>
      <c r="K382" s="310">
        <f t="shared" si="139"/>
        <v>106</v>
      </c>
      <c r="L382" s="310">
        <f t="shared" si="139"/>
        <v>106</v>
      </c>
      <c r="M382" s="310">
        <f t="shared" si="139"/>
        <v>106</v>
      </c>
      <c r="N382" s="310">
        <f t="shared" si="139"/>
        <v>106</v>
      </c>
      <c r="O382" s="310">
        <f t="shared" si="139"/>
        <v>106</v>
      </c>
      <c r="P382" s="310">
        <f t="shared" si="139"/>
        <v>106</v>
      </c>
      <c r="Q382" s="310">
        <f t="shared" si="139"/>
        <v>106</v>
      </c>
      <c r="R382" s="310">
        <f t="shared" si="139"/>
        <v>106</v>
      </c>
      <c r="S382" s="310">
        <f t="shared" si="139"/>
        <v>106</v>
      </c>
      <c r="T382" s="310">
        <f t="shared" si="139"/>
        <v>107</v>
      </c>
      <c r="U382" s="310">
        <f t="shared" si="139"/>
        <v>107</v>
      </c>
      <c r="V382" s="109"/>
      <c r="W382" s="109"/>
      <c r="X382" s="109"/>
      <c r="Y382" s="109"/>
      <c r="Z382" s="109"/>
      <c r="AC382" s="176">
        <f>+AE382+AF382+AH382+AJ382+AL382+AN382+AP382+AR382+AT382+AV382+AX382+AZ382+BB382</f>
        <v>955983</v>
      </c>
      <c r="AD382" s="177">
        <f>+AG382+AI382+AK382+AM382+AO382+AQ382+AS382+AU382+AW382+AY382+BA382+BC382</f>
        <v>0</v>
      </c>
      <c r="AE382" s="234">
        <v>955983</v>
      </c>
      <c r="AF382" s="178"/>
      <c r="AG382" s="235"/>
      <c r="AH382" s="178"/>
      <c r="AI382" s="235"/>
      <c r="AJ382" s="178"/>
      <c r="AK382" s="236"/>
      <c r="AL382" s="178"/>
      <c r="AM382" s="238"/>
      <c r="AN382" s="178"/>
      <c r="AO382" s="238"/>
      <c r="AP382" s="178"/>
      <c r="AQ382" s="237"/>
      <c r="AR382" s="178"/>
      <c r="AS382" s="237"/>
      <c r="AT382" s="178"/>
      <c r="AU382" s="237"/>
      <c r="AV382" s="178"/>
      <c r="AW382" s="237"/>
      <c r="AX382" s="178"/>
      <c r="AY382" s="237"/>
      <c r="AZ382" s="178"/>
      <c r="BA382" s="237"/>
      <c r="BB382" s="178"/>
      <c r="BC382" s="84"/>
      <c r="BD382" s="204">
        <f t="shared" si="127"/>
        <v>0</v>
      </c>
      <c r="BE382" s="175">
        <f t="shared" si="128"/>
        <v>0</v>
      </c>
      <c r="BH382" s="181">
        <f>+BK382-AC382</f>
        <v>-955983</v>
      </c>
      <c r="BI382" s="181">
        <f>+BL382-AD382</f>
        <v>0</v>
      </c>
      <c r="BJ382" s="208"/>
      <c r="BK382" s="181"/>
      <c r="BL382" s="181"/>
    </row>
    <row r="383" spans="1:64" ht="60" customHeight="1" x14ac:dyDescent="0.25">
      <c r="A383" s="521"/>
      <c r="B383" s="537"/>
      <c r="C383" s="607"/>
      <c r="D383" s="32" t="s">
        <v>471</v>
      </c>
      <c r="E383" s="9" t="s">
        <v>101</v>
      </c>
      <c r="F383" s="310">
        <f t="shared" ref="F383" si="140">SUM(J383:U383)</f>
        <v>1274</v>
      </c>
      <c r="G383" s="343">
        <v>1274</v>
      </c>
      <c r="H383" s="343">
        <v>1274</v>
      </c>
      <c r="I383" s="343">
        <v>1274</v>
      </c>
      <c r="J383" s="278">
        <v>106</v>
      </c>
      <c r="K383" s="278">
        <v>106</v>
      </c>
      <c r="L383" s="278">
        <v>106</v>
      </c>
      <c r="M383" s="278">
        <v>106</v>
      </c>
      <c r="N383" s="278">
        <v>106</v>
      </c>
      <c r="O383" s="278">
        <v>106</v>
      </c>
      <c r="P383" s="278">
        <v>106</v>
      </c>
      <c r="Q383" s="278">
        <v>106</v>
      </c>
      <c r="R383" s="278">
        <v>106</v>
      </c>
      <c r="S383" s="278">
        <v>106</v>
      </c>
      <c r="T383" s="278">
        <v>107</v>
      </c>
      <c r="U383" s="278">
        <v>107</v>
      </c>
      <c r="AC383" s="176"/>
      <c r="AD383" s="177"/>
      <c r="AE383" s="234"/>
      <c r="AF383" s="178"/>
      <c r="AG383" s="235"/>
      <c r="AH383" s="178"/>
      <c r="AI383" s="235"/>
      <c r="AJ383" s="178"/>
      <c r="AK383" s="236"/>
      <c r="AL383" s="178"/>
      <c r="AM383" s="238"/>
      <c r="AN383" s="178"/>
      <c r="AO383" s="238"/>
      <c r="AP383" s="178"/>
      <c r="AQ383" s="237"/>
      <c r="AR383" s="178"/>
      <c r="AS383" s="237"/>
      <c r="AT383" s="178"/>
      <c r="AU383" s="237"/>
      <c r="AV383" s="178"/>
      <c r="AW383" s="237"/>
      <c r="AX383" s="178"/>
      <c r="AY383" s="237"/>
      <c r="AZ383" s="178"/>
      <c r="BA383" s="237"/>
      <c r="BB383" s="178"/>
      <c r="BC383" s="84"/>
      <c r="BD383" s="204">
        <f t="shared" si="127"/>
        <v>0</v>
      </c>
      <c r="BE383" s="175" t="e">
        <f t="shared" si="128"/>
        <v>#DIV/0!</v>
      </c>
      <c r="BF383" s="193"/>
      <c r="BH383" s="169"/>
      <c r="BI383" s="169"/>
    </row>
    <row r="384" spans="1:64" ht="60" customHeight="1" x14ac:dyDescent="0.25">
      <c r="A384" s="521"/>
      <c r="B384" s="537"/>
      <c r="C384" s="857" t="s">
        <v>793</v>
      </c>
      <c r="D384" s="306" t="s">
        <v>439</v>
      </c>
      <c r="E384" s="306"/>
      <c r="F384" s="310">
        <f>+F385</f>
        <v>16</v>
      </c>
      <c r="G384" s="310">
        <f t="shared" ref="G384:U384" si="141">+G385</f>
        <v>16</v>
      </c>
      <c r="H384" s="310">
        <f t="shared" si="141"/>
        <v>16</v>
      </c>
      <c r="I384" s="310">
        <f t="shared" si="141"/>
        <v>16</v>
      </c>
      <c r="J384" s="310">
        <f t="shared" si="141"/>
        <v>0</v>
      </c>
      <c r="K384" s="310">
        <f t="shared" si="141"/>
        <v>0</v>
      </c>
      <c r="L384" s="310">
        <f t="shared" si="141"/>
        <v>4</v>
      </c>
      <c r="M384" s="310">
        <f t="shared" si="141"/>
        <v>0</v>
      </c>
      <c r="N384" s="310">
        <f t="shared" si="141"/>
        <v>0</v>
      </c>
      <c r="O384" s="310">
        <f t="shared" si="141"/>
        <v>4</v>
      </c>
      <c r="P384" s="310">
        <f t="shared" si="141"/>
        <v>0</v>
      </c>
      <c r="Q384" s="310">
        <f t="shared" si="141"/>
        <v>0</v>
      </c>
      <c r="R384" s="310">
        <f t="shared" si="141"/>
        <v>4</v>
      </c>
      <c r="S384" s="310">
        <f t="shared" si="141"/>
        <v>0</v>
      </c>
      <c r="T384" s="310">
        <f t="shared" si="141"/>
        <v>0</v>
      </c>
      <c r="U384" s="310">
        <f t="shared" si="141"/>
        <v>4</v>
      </c>
      <c r="AC384" s="176"/>
      <c r="AD384" s="177"/>
      <c r="AE384" s="234"/>
      <c r="AF384" s="178"/>
      <c r="AG384" s="235"/>
      <c r="AH384" s="178"/>
      <c r="AI384" s="235"/>
      <c r="AJ384" s="178"/>
      <c r="AK384" s="236"/>
      <c r="AL384" s="178"/>
      <c r="AM384" s="238"/>
      <c r="AN384" s="178"/>
      <c r="AO384" s="238"/>
      <c r="AP384" s="178"/>
      <c r="AQ384" s="237"/>
      <c r="AR384" s="178"/>
      <c r="AS384" s="237"/>
      <c r="AT384" s="178"/>
      <c r="AU384" s="237"/>
      <c r="AV384" s="178"/>
      <c r="AW384" s="237"/>
      <c r="AX384" s="178"/>
      <c r="AY384" s="237"/>
      <c r="AZ384" s="178"/>
      <c r="BA384" s="237"/>
      <c r="BB384" s="178"/>
      <c r="BC384" s="84"/>
      <c r="BD384" s="204"/>
      <c r="BE384" s="175"/>
      <c r="BF384" s="193"/>
      <c r="BH384" s="181">
        <f>+BK384-AC384</f>
        <v>0</v>
      </c>
      <c r="BI384" s="181">
        <f>+BL384-AD384</f>
        <v>0</v>
      </c>
      <c r="BJ384" s="208"/>
      <c r="BK384" s="181"/>
      <c r="BL384" s="181"/>
    </row>
    <row r="385" spans="1:65" ht="60" customHeight="1" x14ac:dyDescent="0.25">
      <c r="A385" s="521"/>
      <c r="B385" s="537"/>
      <c r="C385" s="857"/>
      <c r="D385" s="325" t="s">
        <v>873</v>
      </c>
      <c r="E385" s="9" t="s">
        <v>101</v>
      </c>
      <c r="F385" s="310">
        <f>SUM(J385:U385)</f>
        <v>16</v>
      </c>
      <c r="G385" s="351">
        <v>16</v>
      </c>
      <c r="H385" s="352">
        <v>16</v>
      </c>
      <c r="I385" s="352">
        <v>16</v>
      </c>
      <c r="J385" s="351">
        <v>0</v>
      </c>
      <c r="K385" s="351">
        <v>0</v>
      </c>
      <c r="L385" s="351">
        <v>4</v>
      </c>
      <c r="M385" s="351">
        <v>0</v>
      </c>
      <c r="N385" s="351">
        <v>0</v>
      </c>
      <c r="O385" s="351">
        <v>4</v>
      </c>
      <c r="P385" s="351">
        <v>0</v>
      </c>
      <c r="Q385" s="351">
        <v>0</v>
      </c>
      <c r="R385" s="351">
        <v>4</v>
      </c>
      <c r="S385" s="351">
        <v>0</v>
      </c>
      <c r="T385" s="351">
        <v>0</v>
      </c>
      <c r="U385" s="351">
        <v>4</v>
      </c>
      <c r="AC385" s="176"/>
      <c r="AD385" s="177"/>
      <c r="AE385" s="234"/>
      <c r="AF385" s="178"/>
      <c r="AG385" s="235"/>
      <c r="AH385" s="178"/>
      <c r="AI385" s="235"/>
      <c r="AJ385" s="178"/>
      <c r="AK385" s="236"/>
      <c r="AL385" s="178"/>
      <c r="AM385" s="238"/>
      <c r="AN385" s="178"/>
      <c r="AO385" s="238"/>
      <c r="AP385" s="178"/>
      <c r="AQ385" s="237"/>
      <c r="AR385" s="178"/>
      <c r="AS385" s="237"/>
      <c r="AT385" s="178"/>
      <c r="AU385" s="237"/>
      <c r="AV385" s="178"/>
      <c r="AW385" s="237"/>
      <c r="AX385" s="178"/>
      <c r="AY385" s="237"/>
      <c r="AZ385" s="178"/>
      <c r="BA385" s="237"/>
      <c r="BB385" s="178"/>
      <c r="BC385" s="84"/>
      <c r="BD385" s="204"/>
      <c r="BE385" s="175"/>
      <c r="BF385" s="193"/>
      <c r="BH385" s="169"/>
      <c r="BI385" s="169"/>
    </row>
    <row r="386" spans="1:65" ht="60" customHeight="1" x14ac:dyDescent="0.25">
      <c r="A386" s="521"/>
      <c r="B386" s="537"/>
      <c r="C386" s="857" t="s">
        <v>794</v>
      </c>
      <c r="D386" s="306" t="s">
        <v>439</v>
      </c>
      <c r="E386" s="306"/>
      <c r="F386" s="310">
        <f t="shared" ref="F386:U386" si="142">+F387</f>
        <v>1109</v>
      </c>
      <c r="G386" s="310">
        <f t="shared" si="142"/>
        <v>1109</v>
      </c>
      <c r="H386" s="310">
        <f t="shared" si="142"/>
        <v>1109</v>
      </c>
      <c r="I386" s="310">
        <f t="shared" si="142"/>
        <v>1109</v>
      </c>
      <c r="J386" s="310">
        <f t="shared" si="142"/>
        <v>93</v>
      </c>
      <c r="K386" s="310">
        <f t="shared" si="142"/>
        <v>93</v>
      </c>
      <c r="L386" s="310">
        <f t="shared" si="142"/>
        <v>93</v>
      </c>
      <c r="M386" s="310">
        <f t="shared" si="142"/>
        <v>93</v>
      </c>
      <c r="N386" s="310">
        <f t="shared" si="142"/>
        <v>93</v>
      </c>
      <c r="O386" s="310">
        <f t="shared" si="142"/>
        <v>92</v>
      </c>
      <c r="P386" s="310">
        <f t="shared" si="142"/>
        <v>92</v>
      </c>
      <c r="Q386" s="310">
        <f t="shared" si="142"/>
        <v>92</v>
      </c>
      <c r="R386" s="310">
        <f t="shared" si="142"/>
        <v>92</v>
      </c>
      <c r="S386" s="310">
        <f t="shared" si="142"/>
        <v>92</v>
      </c>
      <c r="T386" s="310">
        <f t="shared" si="142"/>
        <v>92</v>
      </c>
      <c r="U386" s="310">
        <f t="shared" si="142"/>
        <v>92</v>
      </c>
      <c r="AC386" s="176">
        <f>+AE386+AF386+AH386+AJ386+AL386+AN386+AP386+AR386+AT386+AV386+AX386+AZ386+BB386</f>
        <v>0</v>
      </c>
      <c r="AD386" s="177">
        <f>+AG386+AI386+AK386+AM386+AO386+AQ386+AS386+AU386+AW386+AY386+BA386+BC386</f>
        <v>0</v>
      </c>
      <c r="AE386" s="234">
        <v>0</v>
      </c>
      <c r="AF386" s="178"/>
      <c r="AG386" s="235"/>
      <c r="AH386" s="178"/>
      <c r="AI386" s="235"/>
      <c r="AJ386" s="178"/>
      <c r="AK386" s="236"/>
      <c r="AL386" s="178"/>
      <c r="AM386" s="238"/>
      <c r="AN386" s="178"/>
      <c r="AO386" s="238"/>
      <c r="AP386" s="178"/>
      <c r="AQ386" s="237"/>
      <c r="AR386" s="178"/>
      <c r="AS386" s="237"/>
      <c r="AT386" s="178"/>
      <c r="AU386" s="237"/>
      <c r="AV386" s="178"/>
      <c r="AW386" s="237"/>
      <c r="AX386" s="178"/>
      <c r="AY386" s="237"/>
      <c r="AZ386" s="178"/>
      <c r="BA386" s="237"/>
      <c r="BB386" s="178"/>
      <c r="BC386" s="84"/>
      <c r="BD386" s="204">
        <f t="shared" si="127"/>
        <v>0</v>
      </c>
      <c r="BE386" s="175" t="e">
        <f t="shared" si="128"/>
        <v>#DIV/0!</v>
      </c>
      <c r="BH386" s="181">
        <f>+BK386-AC386</f>
        <v>0</v>
      </c>
      <c r="BI386" s="181">
        <f>+BL386-AD386</f>
        <v>0</v>
      </c>
      <c r="BJ386" s="208"/>
      <c r="BK386" s="181"/>
      <c r="BL386" s="181"/>
    </row>
    <row r="387" spans="1:65" ht="60" customHeight="1" x14ac:dyDescent="0.25">
      <c r="A387" s="521"/>
      <c r="B387" s="538"/>
      <c r="C387" s="857"/>
      <c r="D387" s="62" t="s">
        <v>808</v>
      </c>
      <c r="E387" s="9" t="s">
        <v>60</v>
      </c>
      <c r="F387" s="310">
        <f>SUM(J387:U387)</f>
        <v>1109</v>
      </c>
      <c r="G387" s="343">
        <v>1109</v>
      </c>
      <c r="H387" s="343">
        <v>1109</v>
      </c>
      <c r="I387" s="343">
        <v>1109</v>
      </c>
      <c r="J387" s="278">
        <v>93</v>
      </c>
      <c r="K387" s="278">
        <v>93</v>
      </c>
      <c r="L387" s="278">
        <v>93</v>
      </c>
      <c r="M387" s="278">
        <v>93</v>
      </c>
      <c r="N387" s="278">
        <v>93</v>
      </c>
      <c r="O387" s="278">
        <v>92</v>
      </c>
      <c r="P387" s="278">
        <v>92</v>
      </c>
      <c r="Q387" s="278">
        <v>92</v>
      </c>
      <c r="R387" s="278">
        <v>92</v>
      </c>
      <c r="S387" s="278">
        <v>92</v>
      </c>
      <c r="T387" s="278">
        <v>92</v>
      </c>
      <c r="U387" s="278">
        <v>92</v>
      </c>
      <c r="AC387" s="176"/>
      <c r="AD387" s="177"/>
      <c r="AE387" s="234"/>
      <c r="AF387" s="178"/>
      <c r="AG387" s="235"/>
      <c r="AH387" s="178"/>
      <c r="AI387" s="235"/>
      <c r="AJ387" s="178"/>
      <c r="AK387" s="236"/>
      <c r="AL387" s="178"/>
      <c r="AM387" s="238"/>
      <c r="AN387" s="178"/>
      <c r="AO387" s="238"/>
      <c r="AP387" s="178"/>
      <c r="AQ387" s="237"/>
      <c r="AR387" s="178"/>
      <c r="AS387" s="237"/>
      <c r="AT387" s="178"/>
      <c r="AU387" s="237"/>
      <c r="AV387" s="178"/>
      <c r="AW387" s="237"/>
      <c r="AX387" s="178"/>
      <c r="AY387" s="237"/>
      <c r="AZ387" s="178"/>
      <c r="BA387" s="237"/>
      <c r="BB387" s="178"/>
      <c r="BC387" s="84"/>
      <c r="BD387" s="204">
        <f t="shared" si="127"/>
        <v>0</v>
      </c>
      <c r="BE387" s="175" t="e">
        <f t="shared" si="128"/>
        <v>#DIV/0!</v>
      </c>
      <c r="BH387" s="169"/>
      <c r="BI387" s="169"/>
    </row>
    <row r="388" spans="1:65" ht="60" customHeight="1" x14ac:dyDescent="0.25">
      <c r="A388" s="521"/>
      <c r="B388" s="536" t="s">
        <v>788</v>
      </c>
      <c r="C388" s="559" t="s">
        <v>851</v>
      </c>
      <c r="D388" s="560"/>
      <c r="E388" s="561"/>
      <c r="F388" s="323">
        <f>+F389+F391</f>
        <v>3000</v>
      </c>
      <c r="G388" s="323">
        <f t="shared" ref="G388:U388" si="143">+G389+G391</f>
        <v>3000</v>
      </c>
      <c r="H388" s="323">
        <f t="shared" si="143"/>
        <v>3000</v>
      </c>
      <c r="I388" s="323">
        <f t="shared" si="143"/>
        <v>3000</v>
      </c>
      <c r="J388" s="323">
        <f t="shared" si="143"/>
        <v>250</v>
      </c>
      <c r="K388" s="323">
        <f t="shared" si="143"/>
        <v>250</v>
      </c>
      <c r="L388" s="323">
        <f t="shared" si="143"/>
        <v>250</v>
      </c>
      <c r="M388" s="323">
        <f t="shared" si="143"/>
        <v>250</v>
      </c>
      <c r="N388" s="323">
        <f t="shared" si="143"/>
        <v>250</v>
      </c>
      <c r="O388" s="323">
        <f t="shared" si="143"/>
        <v>250</v>
      </c>
      <c r="P388" s="323">
        <f t="shared" si="143"/>
        <v>250</v>
      </c>
      <c r="Q388" s="323">
        <f t="shared" si="143"/>
        <v>250</v>
      </c>
      <c r="R388" s="323">
        <f t="shared" si="143"/>
        <v>250</v>
      </c>
      <c r="S388" s="323">
        <f t="shared" si="143"/>
        <v>250</v>
      </c>
      <c r="T388" s="323">
        <f t="shared" si="143"/>
        <v>250</v>
      </c>
      <c r="U388" s="323">
        <f t="shared" si="143"/>
        <v>250</v>
      </c>
      <c r="X388" s="44">
        <v>3000700</v>
      </c>
      <c r="Y388" s="5" t="s">
        <v>472</v>
      </c>
      <c r="AC388" s="176"/>
      <c r="AD388" s="177"/>
      <c r="AE388" s="234"/>
      <c r="AF388" s="178"/>
      <c r="AG388" s="179"/>
      <c r="AH388" s="178"/>
      <c r="AI388" s="179"/>
      <c r="AJ388" s="178"/>
      <c r="AK388" s="179"/>
      <c r="AL388" s="178"/>
      <c r="AM388" s="238"/>
      <c r="AN388" s="178"/>
      <c r="AO388" s="238"/>
      <c r="AP388" s="178"/>
      <c r="AQ388" s="84"/>
      <c r="AR388" s="178"/>
      <c r="AS388" s="84"/>
      <c r="AT388" s="178"/>
      <c r="AU388" s="84"/>
      <c r="AV388" s="178"/>
      <c r="AW388" s="84"/>
      <c r="AX388" s="178"/>
      <c r="AY388" s="84"/>
      <c r="AZ388" s="178"/>
      <c r="BA388" s="84"/>
      <c r="BB388" s="178"/>
      <c r="BC388" s="84"/>
      <c r="BD388" s="204">
        <f t="shared" si="127"/>
        <v>0</v>
      </c>
      <c r="BE388" s="175" t="e">
        <f t="shared" si="128"/>
        <v>#DIV/0!</v>
      </c>
      <c r="BH388" s="169"/>
      <c r="BI388" s="169"/>
    </row>
    <row r="389" spans="1:65" ht="60" customHeight="1" x14ac:dyDescent="0.25">
      <c r="A389" s="521"/>
      <c r="B389" s="537"/>
      <c r="C389" s="858" t="s">
        <v>795</v>
      </c>
      <c r="D389" s="313" t="s">
        <v>439</v>
      </c>
      <c r="E389" s="314"/>
      <c r="F389" s="310">
        <f t="shared" ref="F389:U389" si="144">+F390</f>
        <v>1200</v>
      </c>
      <c r="G389" s="310">
        <f t="shared" si="144"/>
        <v>1200</v>
      </c>
      <c r="H389" s="310">
        <f t="shared" si="144"/>
        <v>1200</v>
      </c>
      <c r="I389" s="310">
        <f t="shared" si="144"/>
        <v>1200</v>
      </c>
      <c r="J389" s="310">
        <f t="shared" si="144"/>
        <v>100</v>
      </c>
      <c r="K389" s="310">
        <f t="shared" si="144"/>
        <v>100</v>
      </c>
      <c r="L389" s="310">
        <f t="shared" si="144"/>
        <v>100</v>
      </c>
      <c r="M389" s="310">
        <f t="shared" si="144"/>
        <v>100</v>
      </c>
      <c r="N389" s="310">
        <f t="shared" si="144"/>
        <v>100</v>
      </c>
      <c r="O389" s="310">
        <f t="shared" si="144"/>
        <v>100</v>
      </c>
      <c r="P389" s="310">
        <f t="shared" si="144"/>
        <v>100</v>
      </c>
      <c r="Q389" s="310">
        <f t="shared" si="144"/>
        <v>100</v>
      </c>
      <c r="R389" s="310">
        <f t="shared" si="144"/>
        <v>100</v>
      </c>
      <c r="S389" s="310">
        <f t="shared" si="144"/>
        <v>100</v>
      </c>
      <c r="T389" s="310">
        <f t="shared" si="144"/>
        <v>100</v>
      </c>
      <c r="U389" s="310">
        <f t="shared" si="144"/>
        <v>100</v>
      </c>
      <c r="X389" s="44">
        <v>3000881</v>
      </c>
      <c r="Y389" s="5" t="s">
        <v>473</v>
      </c>
      <c r="AC389" s="176">
        <f>+AE389+AF389+AH389+AJ389+AL389+AN389+AP389+AR389+AT389+AV389+AX389+AZ389+BB389</f>
        <v>179671</v>
      </c>
      <c r="AD389" s="177">
        <f>+AG389+AI389+AK389+AM389+AO389+AQ389+AS389+AU389+AW389+AY389+BA389+BC389</f>
        <v>0</v>
      </c>
      <c r="AE389" s="234">
        <v>179671</v>
      </c>
      <c r="AF389" s="178"/>
      <c r="AG389" s="235"/>
      <c r="AH389" s="178"/>
      <c r="AI389" s="235"/>
      <c r="AJ389" s="178"/>
      <c r="AK389" s="236"/>
      <c r="AL389" s="178"/>
      <c r="AM389" s="238"/>
      <c r="AN389" s="178"/>
      <c r="AO389" s="238"/>
      <c r="AP389" s="178"/>
      <c r="AQ389" s="237"/>
      <c r="AR389" s="178"/>
      <c r="AS389" s="237"/>
      <c r="AT389" s="178"/>
      <c r="AU389" s="237"/>
      <c r="AV389" s="178"/>
      <c r="AW389" s="237"/>
      <c r="AX389" s="178"/>
      <c r="AY389" s="237"/>
      <c r="AZ389" s="178"/>
      <c r="BA389" s="237"/>
      <c r="BB389" s="178"/>
      <c r="BC389" s="84"/>
      <c r="BD389" s="204">
        <f t="shared" si="127"/>
        <v>0</v>
      </c>
      <c r="BE389" s="175">
        <f t="shared" si="128"/>
        <v>0</v>
      </c>
      <c r="BH389" s="181">
        <f>+BK389-AC389</f>
        <v>-179671</v>
      </c>
      <c r="BI389" s="181">
        <f>+BL389-AD389</f>
        <v>0</v>
      </c>
      <c r="BJ389" s="208"/>
      <c r="BK389" s="181"/>
      <c r="BL389" s="181"/>
    </row>
    <row r="390" spans="1:65" ht="60" customHeight="1" x14ac:dyDescent="0.25">
      <c r="A390" s="521"/>
      <c r="B390" s="537"/>
      <c r="C390" s="859"/>
      <c r="D390" s="53" t="s">
        <v>807</v>
      </c>
      <c r="E390" s="9" t="s">
        <v>60</v>
      </c>
      <c r="F390" s="310">
        <f>SUM(J390:U390)</f>
        <v>1200</v>
      </c>
      <c r="G390" s="343">
        <v>1200</v>
      </c>
      <c r="H390" s="343">
        <v>1200</v>
      </c>
      <c r="I390" s="343">
        <v>1200</v>
      </c>
      <c r="J390" s="278">
        <v>100</v>
      </c>
      <c r="K390" s="278">
        <v>100</v>
      </c>
      <c r="L390" s="278">
        <v>100</v>
      </c>
      <c r="M390" s="278">
        <v>100</v>
      </c>
      <c r="N390" s="278">
        <v>100</v>
      </c>
      <c r="O390" s="278">
        <v>100</v>
      </c>
      <c r="P390" s="278">
        <v>100</v>
      </c>
      <c r="Q390" s="278">
        <v>100</v>
      </c>
      <c r="R390" s="278">
        <v>100</v>
      </c>
      <c r="S390" s="278">
        <v>100</v>
      </c>
      <c r="T390" s="278">
        <v>100</v>
      </c>
      <c r="U390" s="278">
        <v>100</v>
      </c>
      <c r="Y390" s="44" t="s">
        <v>498</v>
      </c>
      <c r="AC390" s="176"/>
      <c r="AD390" s="177"/>
      <c r="AE390" s="234"/>
      <c r="AF390" s="178"/>
      <c r="AG390" s="235"/>
      <c r="AH390" s="178"/>
      <c r="AI390" s="235"/>
      <c r="AJ390" s="178"/>
      <c r="AK390" s="236"/>
      <c r="AL390" s="178"/>
      <c r="AM390" s="238"/>
      <c r="AN390" s="178"/>
      <c r="AO390" s="238"/>
      <c r="AP390" s="178"/>
      <c r="AQ390" s="237"/>
      <c r="AR390" s="178"/>
      <c r="AS390" s="237"/>
      <c r="AT390" s="178"/>
      <c r="AU390" s="237"/>
      <c r="AV390" s="178"/>
      <c r="AW390" s="237"/>
      <c r="AX390" s="178"/>
      <c r="AY390" s="237"/>
      <c r="AZ390" s="178"/>
      <c r="BA390" s="237"/>
      <c r="BB390" s="178"/>
      <c r="BC390" s="84"/>
      <c r="BD390" s="204">
        <f t="shared" si="127"/>
        <v>0</v>
      </c>
      <c r="BE390" s="175" t="e">
        <f t="shared" si="128"/>
        <v>#DIV/0!</v>
      </c>
      <c r="BH390" s="169"/>
      <c r="BI390" s="169"/>
    </row>
    <row r="391" spans="1:65" ht="45" customHeight="1" x14ac:dyDescent="0.25">
      <c r="A391" s="521"/>
      <c r="B391" s="537"/>
      <c r="C391" s="863" t="s">
        <v>796</v>
      </c>
      <c r="D391" s="313" t="s">
        <v>439</v>
      </c>
      <c r="E391" s="314"/>
      <c r="F391" s="310">
        <f t="shared" ref="F391:U391" si="145">+F392</f>
        <v>1800</v>
      </c>
      <c r="G391" s="310">
        <f t="shared" si="145"/>
        <v>1800</v>
      </c>
      <c r="H391" s="310">
        <f t="shared" si="145"/>
        <v>1800</v>
      </c>
      <c r="I391" s="310">
        <f t="shared" si="145"/>
        <v>1800</v>
      </c>
      <c r="J391" s="310">
        <f t="shared" si="145"/>
        <v>150</v>
      </c>
      <c r="K391" s="310">
        <f t="shared" si="145"/>
        <v>150</v>
      </c>
      <c r="L391" s="310">
        <f t="shared" si="145"/>
        <v>150</v>
      </c>
      <c r="M391" s="310">
        <f t="shared" si="145"/>
        <v>150</v>
      </c>
      <c r="N391" s="310">
        <f t="shared" si="145"/>
        <v>150</v>
      </c>
      <c r="O391" s="310">
        <f t="shared" si="145"/>
        <v>150</v>
      </c>
      <c r="P391" s="310">
        <f t="shared" si="145"/>
        <v>150</v>
      </c>
      <c r="Q391" s="310">
        <f t="shared" si="145"/>
        <v>150</v>
      </c>
      <c r="R391" s="310">
        <f t="shared" si="145"/>
        <v>150</v>
      </c>
      <c r="S391" s="310">
        <f t="shared" si="145"/>
        <v>150</v>
      </c>
      <c r="T391" s="310">
        <f t="shared" si="145"/>
        <v>150</v>
      </c>
      <c r="U391" s="310">
        <f t="shared" si="145"/>
        <v>150</v>
      </c>
      <c r="X391" s="44">
        <v>3000699</v>
      </c>
      <c r="Y391" s="5" t="s">
        <v>525</v>
      </c>
      <c r="AA391" s="183" t="s">
        <v>17</v>
      </c>
      <c r="AB391" s="184">
        <f>SUM(AC362:AC394)</f>
        <v>5363269</v>
      </c>
      <c r="AC391" s="176">
        <f>+AE391+AF391+AH391+AJ391+AL391+AN391+AP391+AR391+AT391+AV391+AX391+AZ391+BB391</f>
        <v>327954</v>
      </c>
      <c r="AD391" s="177">
        <f>+AG391+AI391+AK391+AM391+AO391+AQ391+AS391+AU391+AW391+AY391+BA391+BC391</f>
        <v>0</v>
      </c>
      <c r="AE391" s="234">
        <v>327954</v>
      </c>
      <c r="AF391" s="178"/>
      <c r="AG391" s="235"/>
      <c r="AH391" s="178"/>
      <c r="AI391" s="235"/>
      <c r="AJ391" s="178"/>
      <c r="AK391" s="236"/>
      <c r="AL391" s="178"/>
      <c r="AM391" s="238"/>
      <c r="AN391" s="178"/>
      <c r="AO391" s="238"/>
      <c r="AP391" s="178"/>
      <c r="AQ391" s="237"/>
      <c r="AR391" s="178"/>
      <c r="AS391" s="237"/>
      <c r="AT391" s="178"/>
      <c r="AU391" s="237"/>
      <c r="AV391" s="178"/>
      <c r="AW391" s="237"/>
      <c r="AX391" s="178"/>
      <c r="AY391" s="237"/>
      <c r="AZ391" s="178"/>
      <c r="BA391" s="237"/>
      <c r="BB391" s="178"/>
      <c r="BC391" s="84"/>
      <c r="BD391" s="204">
        <f t="shared" si="127"/>
        <v>0</v>
      </c>
      <c r="BE391" s="175">
        <f t="shared" si="128"/>
        <v>0</v>
      </c>
      <c r="BH391" s="181">
        <f>+BK391-AC391</f>
        <v>-327954</v>
      </c>
      <c r="BI391" s="181">
        <f>+BL391-AD391</f>
        <v>0</v>
      </c>
      <c r="BJ391" s="208"/>
      <c r="BK391" s="181"/>
      <c r="BL391" s="181"/>
    </row>
    <row r="392" spans="1:65" ht="66.75" customHeight="1" x14ac:dyDescent="0.25">
      <c r="A392" s="521"/>
      <c r="B392" s="537"/>
      <c r="C392" s="864"/>
      <c r="D392" s="49" t="s">
        <v>544</v>
      </c>
      <c r="E392" s="41" t="s">
        <v>101</v>
      </c>
      <c r="F392" s="310">
        <f>SUM(J392:U392)</f>
        <v>1800</v>
      </c>
      <c r="G392" s="343">
        <v>1800</v>
      </c>
      <c r="H392" s="343">
        <v>1800</v>
      </c>
      <c r="I392" s="343">
        <v>1800</v>
      </c>
      <c r="J392" s="278">
        <v>150</v>
      </c>
      <c r="K392" s="278">
        <v>150</v>
      </c>
      <c r="L392" s="278">
        <v>150</v>
      </c>
      <c r="M392" s="278">
        <v>150</v>
      </c>
      <c r="N392" s="278">
        <v>150</v>
      </c>
      <c r="O392" s="278">
        <v>150</v>
      </c>
      <c r="P392" s="278">
        <v>150</v>
      </c>
      <c r="Q392" s="278">
        <v>150</v>
      </c>
      <c r="R392" s="278">
        <v>150</v>
      </c>
      <c r="S392" s="278">
        <v>150</v>
      </c>
      <c r="T392" s="278">
        <v>150</v>
      </c>
      <c r="U392" s="278">
        <v>150</v>
      </c>
      <c r="Y392" s="44"/>
      <c r="AA392" s="183" t="s">
        <v>638</v>
      </c>
      <c r="AB392" s="184">
        <f>SUM(AD362:AD394)</f>
        <v>0</v>
      </c>
      <c r="AC392" s="176"/>
      <c r="AD392" s="177"/>
      <c r="AE392" s="176"/>
      <c r="AF392" s="178"/>
      <c r="AG392" s="235"/>
      <c r="AH392" s="178"/>
      <c r="AI392" s="235"/>
      <c r="AJ392" s="178"/>
      <c r="AK392" s="236"/>
      <c r="AL392" s="178"/>
      <c r="AM392" s="238"/>
      <c r="AN392" s="178"/>
      <c r="AO392" s="238"/>
      <c r="AP392" s="178"/>
      <c r="AQ392" s="237"/>
      <c r="AR392" s="178"/>
      <c r="AS392" s="237"/>
      <c r="AT392" s="178"/>
      <c r="AU392" s="237"/>
      <c r="AV392" s="178"/>
      <c r="AW392" s="237"/>
      <c r="AX392" s="178"/>
      <c r="AY392" s="237"/>
      <c r="AZ392" s="178"/>
      <c r="BA392" s="237"/>
      <c r="BB392" s="178"/>
      <c r="BC392" s="84"/>
      <c r="BD392" s="204">
        <f t="shared" si="127"/>
        <v>0</v>
      </c>
      <c r="BE392" s="175" t="e">
        <f t="shared" si="128"/>
        <v>#DIV/0!</v>
      </c>
      <c r="BF392" s="193"/>
      <c r="BH392" s="169"/>
      <c r="BI392" s="169"/>
    </row>
    <row r="393" spans="1:65" ht="37.5" customHeight="1" x14ac:dyDescent="0.25">
      <c r="A393" s="565" t="s">
        <v>599</v>
      </c>
      <c r="B393" s="566"/>
      <c r="C393" s="566"/>
      <c r="D393" s="566"/>
      <c r="E393" s="566"/>
      <c r="F393" s="567"/>
      <c r="G393" s="113"/>
      <c r="H393" s="113"/>
      <c r="I393" s="112"/>
      <c r="J393" s="113"/>
      <c r="K393" s="113"/>
      <c r="L393" s="113"/>
      <c r="M393" s="113"/>
      <c r="N393" s="113"/>
      <c r="O393" s="113"/>
      <c r="P393" s="113"/>
      <c r="Q393" s="113"/>
      <c r="R393" s="113"/>
      <c r="S393" s="113"/>
      <c r="T393" s="113"/>
      <c r="U393" s="113"/>
      <c r="Y393" s="44"/>
      <c r="AC393" s="89"/>
      <c r="AD393" s="213"/>
      <c r="AE393" s="89"/>
      <c r="AF393" s="89"/>
      <c r="AG393" s="213"/>
      <c r="AH393" s="89"/>
      <c r="AI393" s="213"/>
      <c r="AJ393" s="89"/>
      <c r="AK393" s="213"/>
      <c r="AL393" s="89"/>
      <c r="AM393" s="213"/>
      <c r="AN393" s="89"/>
      <c r="AO393" s="213"/>
      <c r="AP393" s="89"/>
      <c r="AQ393" s="89"/>
      <c r="AR393" s="89"/>
      <c r="AS393" s="89"/>
      <c r="AT393" s="89"/>
      <c r="AU393" s="89"/>
      <c r="AV393" s="89"/>
      <c r="AW393" s="89"/>
      <c r="AX393" s="89"/>
      <c r="AY393" s="89"/>
      <c r="AZ393" s="89"/>
      <c r="BA393" s="89"/>
      <c r="BB393" s="89"/>
      <c r="BC393" s="89"/>
      <c r="BD393" s="213"/>
      <c r="BE393" s="213"/>
      <c r="BH393" s="169"/>
      <c r="BI393" s="169"/>
    </row>
    <row r="394" spans="1:65" ht="17.25" customHeight="1" x14ac:dyDescent="0.25">
      <c r="A394" s="16"/>
      <c r="B394" s="10"/>
      <c r="C394" s="16"/>
      <c r="D394" s="16"/>
      <c r="E394" s="17"/>
      <c r="F394" s="111"/>
      <c r="G394" s="112"/>
      <c r="H394" s="112"/>
      <c r="I394" s="112"/>
      <c r="J394" s="113"/>
      <c r="K394" s="113"/>
      <c r="L394" s="113"/>
      <c r="M394" s="113"/>
      <c r="N394" s="113"/>
      <c r="O394" s="113"/>
      <c r="P394" s="113"/>
      <c r="Q394" s="113"/>
      <c r="R394" s="113"/>
      <c r="S394" s="113"/>
      <c r="T394" s="113"/>
      <c r="U394" s="113"/>
      <c r="Y394" s="44"/>
      <c r="AC394" s="89"/>
      <c r="AD394" s="213"/>
      <c r="AE394" s="89"/>
      <c r="AF394" s="89"/>
      <c r="AG394" s="213"/>
      <c r="AH394" s="89"/>
      <c r="AI394" s="213"/>
      <c r="AJ394" s="89"/>
      <c r="AK394" s="213"/>
      <c r="AL394" s="89"/>
      <c r="AM394" s="213"/>
      <c r="AN394" s="89"/>
      <c r="AO394" s="213"/>
      <c r="AP394" s="89"/>
      <c r="AQ394" s="89"/>
      <c r="AR394" s="89"/>
      <c r="AS394" s="89"/>
      <c r="AT394" s="89"/>
      <c r="AU394" s="89"/>
      <c r="AV394" s="89"/>
      <c r="AW394" s="89"/>
      <c r="AX394" s="89"/>
      <c r="AY394" s="89"/>
      <c r="AZ394" s="89"/>
      <c r="BA394" s="89"/>
      <c r="BB394" s="89"/>
      <c r="BC394" s="89"/>
      <c r="BD394" s="213"/>
      <c r="BE394" s="213"/>
      <c r="BH394" s="169"/>
      <c r="BI394" s="169"/>
    </row>
    <row r="395" spans="1:65" x14ac:dyDescent="0.25">
      <c r="A395" s="16"/>
      <c r="B395" s="10"/>
      <c r="C395" s="16"/>
      <c r="D395" s="16"/>
      <c r="E395" s="17"/>
      <c r="F395" s="111"/>
      <c r="G395" s="112"/>
      <c r="H395" s="112"/>
      <c r="I395" s="112"/>
      <c r="J395" s="113"/>
      <c r="K395" s="113"/>
      <c r="L395" s="113"/>
      <c r="M395" s="113"/>
      <c r="N395" s="113"/>
      <c r="O395" s="113"/>
      <c r="P395" s="113"/>
      <c r="Q395" s="113"/>
      <c r="R395" s="113"/>
      <c r="S395" s="113"/>
      <c r="T395" s="113"/>
      <c r="U395" s="113"/>
      <c r="AC395" s="89"/>
      <c r="AD395" s="213"/>
      <c r="AE395" s="89"/>
      <c r="AF395" s="89"/>
      <c r="AG395" s="89"/>
      <c r="AH395" s="89"/>
      <c r="AI395" s="213"/>
      <c r="AJ395" s="89"/>
      <c r="AK395" s="213"/>
      <c r="AL395" s="89"/>
      <c r="AM395" s="89"/>
      <c r="AN395" s="89"/>
      <c r="AO395" s="213"/>
      <c r="AP395" s="89"/>
      <c r="AQ395" s="89"/>
      <c r="AR395" s="89"/>
      <c r="AS395" s="89"/>
      <c r="AT395" s="89"/>
      <c r="AU395" s="89"/>
      <c r="AV395" s="89"/>
      <c r="AW395" s="89"/>
      <c r="AX395" s="89"/>
      <c r="AY395" s="89"/>
      <c r="AZ395" s="89"/>
      <c r="BA395" s="89"/>
      <c r="BB395" s="89"/>
      <c r="BC395" s="89"/>
      <c r="BD395" s="213"/>
      <c r="BE395" s="213"/>
      <c r="BH395" s="169"/>
      <c r="BI395" s="169"/>
    </row>
    <row r="396" spans="1:65" ht="23.25" x14ac:dyDescent="0.35">
      <c r="A396" s="16"/>
      <c r="B396" s="10"/>
      <c r="C396" s="16"/>
      <c r="D396" s="16"/>
      <c r="E396" s="17"/>
      <c r="F396" s="111"/>
      <c r="G396" s="112"/>
      <c r="H396" s="112"/>
      <c r="I396" s="112"/>
      <c r="J396" s="113"/>
      <c r="K396" s="113"/>
      <c r="L396" s="113"/>
      <c r="M396" s="113"/>
      <c r="N396" s="113"/>
      <c r="O396" s="113"/>
      <c r="P396" s="113"/>
      <c r="Q396" s="113"/>
      <c r="R396" s="113"/>
      <c r="S396" s="113"/>
      <c r="T396" s="113"/>
      <c r="U396" s="113"/>
      <c r="AA396" s="172"/>
      <c r="AB396" s="172"/>
      <c r="BF396" s="172"/>
      <c r="BG396" s="172"/>
      <c r="BH396" s="169"/>
      <c r="BI396" s="169"/>
      <c r="BM396" s="172"/>
    </row>
    <row r="397" spans="1:65" x14ac:dyDescent="0.25">
      <c r="A397" s="23" t="s">
        <v>8</v>
      </c>
      <c r="B397" s="519" t="s">
        <v>180</v>
      </c>
      <c r="C397" s="519"/>
      <c r="D397" s="519"/>
      <c r="E397" s="17"/>
      <c r="F397" s="111"/>
      <c r="G397" s="112"/>
      <c r="H397" s="112"/>
      <c r="I397" s="112"/>
      <c r="J397" s="113"/>
      <c r="K397" s="113"/>
      <c r="L397" s="113"/>
      <c r="M397" s="113"/>
      <c r="N397" s="113"/>
      <c r="O397" s="113"/>
      <c r="P397" s="113"/>
      <c r="Q397" s="113"/>
      <c r="R397" s="113"/>
      <c r="S397" s="113"/>
      <c r="T397" s="113"/>
      <c r="U397" s="113"/>
      <c r="BH397" s="169"/>
      <c r="BI397" s="169"/>
    </row>
    <row r="398" spans="1:65" x14ac:dyDescent="0.25">
      <c r="A398" s="18" t="s">
        <v>181</v>
      </c>
      <c r="B398" s="534" t="s">
        <v>831</v>
      </c>
      <c r="C398" s="534"/>
      <c r="D398" s="534"/>
      <c r="E398" s="534"/>
      <c r="F398" s="534"/>
      <c r="G398" s="534"/>
      <c r="H398" s="534"/>
      <c r="I398" s="114"/>
      <c r="J398" s="115"/>
      <c r="K398" s="115"/>
      <c r="L398" s="115"/>
      <c r="M398" s="115"/>
      <c r="N398" s="115"/>
      <c r="O398" s="115"/>
      <c r="P398" s="115"/>
      <c r="Q398" s="115"/>
      <c r="R398" s="115"/>
      <c r="S398" s="115"/>
      <c r="T398" s="115"/>
      <c r="U398" s="115"/>
      <c r="BH398" s="169"/>
      <c r="BI398" s="169"/>
    </row>
    <row r="399" spans="1:65" ht="25.5" customHeight="1" x14ac:dyDescent="0.25">
      <c r="A399" s="16"/>
      <c r="B399" s="307" t="s">
        <v>182</v>
      </c>
      <c r="C399" s="534" t="s">
        <v>832</v>
      </c>
      <c r="D399" s="534"/>
      <c r="E399" s="534"/>
      <c r="F399" s="534"/>
      <c r="G399" s="534"/>
      <c r="H399" s="534"/>
      <c r="I399" s="114"/>
      <c r="J399" s="115"/>
      <c r="K399" s="115"/>
      <c r="L399" s="115"/>
      <c r="M399" s="115"/>
      <c r="N399" s="115"/>
      <c r="O399" s="115"/>
      <c r="P399" s="115"/>
      <c r="Q399" s="115"/>
      <c r="R399" s="115"/>
      <c r="S399" s="115"/>
      <c r="T399" s="115"/>
      <c r="U399" s="115"/>
      <c r="BF399" s="193"/>
      <c r="BH399" s="169"/>
      <c r="BI399" s="169"/>
    </row>
    <row r="400" spans="1:65" ht="21.75" customHeight="1" x14ac:dyDescent="0.25">
      <c r="A400" s="536" t="s">
        <v>12</v>
      </c>
      <c r="B400" s="526" t="s">
        <v>13</v>
      </c>
      <c r="C400" s="526" t="s">
        <v>14</v>
      </c>
      <c r="D400" s="542" t="s">
        <v>15</v>
      </c>
      <c r="E400" s="589" t="s">
        <v>16</v>
      </c>
      <c r="F400" s="570" t="s">
        <v>660</v>
      </c>
      <c r="G400" s="540" t="s">
        <v>433</v>
      </c>
      <c r="H400" s="541"/>
      <c r="I400" s="541"/>
      <c r="J400" s="535" t="s">
        <v>662</v>
      </c>
      <c r="K400" s="535"/>
      <c r="L400" s="535"/>
      <c r="M400" s="535"/>
      <c r="N400" s="535"/>
      <c r="O400" s="535"/>
      <c r="P400" s="535"/>
      <c r="Q400" s="535"/>
      <c r="R400" s="535"/>
      <c r="S400" s="535"/>
      <c r="T400" s="535"/>
      <c r="U400" s="535"/>
      <c r="AC400" s="604" t="s">
        <v>640</v>
      </c>
      <c r="AD400" s="166"/>
      <c r="AE400" s="604" t="s">
        <v>640</v>
      </c>
      <c r="AF400" s="599" t="s">
        <v>612</v>
      </c>
      <c r="AG400" s="680"/>
      <c r="AH400" s="680"/>
      <c r="AI400" s="680"/>
      <c r="AJ400" s="680"/>
      <c r="AK400" s="680"/>
      <c r="AL400" s="680"/>
      <c r="AM400" s="680"/>
      <c r="AN400" s="680"/>
      <c r="AO400" s="680"/>
      <c r="AP400" s="680"/>
      <c r="AQ400" s="680"/>
      <c r="AR400" s="680"/>
      <c r="AS400" s="680"/>
      <c r="AT400" s="680"/>
      <c r="AU400" s="680"/>
      <c r="AV400" s="680"/>
      <c r="AW400" s="680"/>
      <c r="AX400" s="680"/>
      <c r="AY400" s="680"/>
      <c r="AZ400" s="680"/>
      <c r="BA400" s="680"/>
      <c r="BB400" s="600"/>
      <c r="BC400" s="167"/>
      <c r="BD400" s="168"/>
      <c r="BE400" s="168"/>
      <c r="BH400" s="169"/>
      <c r="BI400" s="169"/>
    </row>
    <row r="401" spans="1:64" ht="27.75" customHeight="1" x14ac:dyDescent="0.25">
      <c r="A401" s="537"/>
      <c r="B401" s="527"/>
      <c r="C401" s="527"/>
      <c r="D401" s="543"/>
      <c r="E401" s="590"/>
      <c r="F401" s="571"/>
      <c r="G401" s="556" t="s">
        <v>661</v>
      </c>
      <c r="H401" s="556"/>
      <c r="I401" s="540"/>
      <c r="J401" s="535" t="s">
        <v>526</v>
      </c>
      <c r="K401" s="535"/>
      <c r="L401" s="535"/>
      <c r="M401" s="535"/>
      <c r="N401" s="535"/>
      <c r="O401" s="535"/>
      <c r="P401" s="535"/>
      <c r="Q401" s="535"/>
      <c r="R401" s="535"/>
      <c r="S401" s="535"/>
      <c r="T401" s="535"/>
      <c r="U401" s="535"/>
      <c r="AC401" s="605"/>
      <c r="AD401" s="171"/>
      <c r="AE401" s="605"/>
      <c r="AF401" s="599" t="s">
        <v>600</v>
      </c>
      <c r="AG401" s="600"/>
      <c r="AH401" s="599" t="s">
        <v>601</v>
      </c>
      <c r="AI401" s="600"/>
      <c r="AJ401" s="599" t="s">
        <v>602</v>
      </c>
      <c r="AK401" s="600"/>
      <c r="AL401" s="599" t="s">
        <v>603</v>
      </c>
      <c r="AM401" s="600"/>
      <c r="AN401" s="599" t="s">
        <v>604</v>
      </c>
      <c r="AO401" s="600"/>
      <c r="AP401" s="599" t="s">
        <v>605</v>
      </c>
      <c r="AQ401" s="600"/>
      <c r="AR401" s="599" t="s">
        <v>606</v>
      </c>
      <c r="AS401" s="600"/>
      <c r="AT401" s="599" t="s">
        <v>607</v>
      </c>
      <c r="AU401" s="600"/>
      <c r="AV401" s="599" t="s">
        <v>608</v>
      </c>
      <c r="AW401" s="600"/>
      <c r="AX401" s="599" t="s">
        <v>609</v>
      </c>
      <c r="AY401" s="600"/>
      <c r="AZ401" s="599" t="s">
        <v>610</v>
      </c>
      <c r="BA401" s="600"/>
      <c r="BB401" s="599" t="s">
        <v>611</v>
      </c>
      <c r="BC401" s="600"/>
      <c r="BD401" s="682" t="s">
        <v>614</v>
      </c>
      <c r="BE401" s="683" t="s">
        <v>613</v>
      </c>
      <c r="BH401" s="169"/>
      <c r="BI401" s="169"/>
    </row>
    <row r="402" spans="1:64" ht="27" customHeight="1" x14ac:dyDescent="0.25">
      <c r="A402" s="537"/>
      <c r="B402" s="527"/>
      <c r="C402" s="527"/>
      <c r="D402" s="543"/>
      <c r="E402" s="590"/>
      <c r="F402" s="571"/>
      <c r="G402" s="585">
        <v>2024</v>
      </c>
      <c r="H402" s="585">
        <v>2025</v>
      </c>
      <c r="I402" s="585">
        <v>2026</v>
      </c>
      <c r="J402" s="308"/>
      <c r="K402" s="308"/>
      <c r="L402" s="308"/>
      <c r="M402" s="308"/>
      <c r="N402" s="308"/>
      <c r="O402" s="308"/>
      <c r="P402" s="308"/>
      <c r="Q402" s="308"/>
      <c r="R402" s="308"/>
      <c r="S402" s="308"/>
      <c r="T402" s="308"/>
      <c r="U402" s="308"/>
      <c r="AC402" s="605"/>
      <c r="AD402" s="171"/>
      <c r="AE402" s="605"/>
      <c r="AF402" s="598" t="s">
        <v>615</v>
      </c>
      <c r="AG402" s="596" t="s">
        <v>616</v>
      </c>
      <c r="AH402" s="598" t="s">
        <v>615</v>
      </c>
      <c r="AI402" s="596" t="s">
        <v>616</v>
      </c>
      <c r="AJ402" s="598" t="s">
        <v>615</v>
      </c>
      <c r="AK402" s="596" t="s">
        <v>616</v>
      </c>
      <c r="AL402" s="598" t="s">
        <v>615</v>
      </c>
      <c r="AM402" s="596" t="s">
        <v>616</v>
      </c>
      <c r="AN402" s="598" t="s">
        <v>615</v>
      </c>
      <c r="AO402" s="596" t="s">
        <v>616</v>
      </c>
      <c r="AP402" s="598" t="s">
        <v>615</v>
      </c>
      <c r="AQ402" s="596" t="s">
        <v>616</v>
      </c>
      <c r="AR402" s="598" t="s">
        <v>615</v>
      </c>
      <c r="AS402" s="596" t="s">
        <v>616</v>
      </c>
      <c r="AT402" s="598" t="s">
        <v>615</v>
      </c>
      <c r="AU402" s="596" t="s">
        <v>616</v>
      </c>
      <c r="AV402" s="598" t="s">
        <v>615</v>
      </c>
      <c r="AW402" s="596" t="s">
        <v>616</v>
      </c>
      <c r="AX402" s="598" t="s">
        <v>615</v>
      </c>
      <c r="AY402" s="596" t="s">
        <v>616</v>
      </c>
      <c r="AZ402" s="598" t="s">
        <v>615</v>
      </c>
      <c r="BA402" s="596" t="s">
        <v>616</v>
      </c>
      <c r="BB402" s="598" t="s">
        <v>615</v>
      </c>
      <c r="BC402" s="596" t="s">
        <v>616</v>
      </c>
      <c r="BD402" s="682"/>
      <c r="BE402" s="683"/>
      <c r="BH402" s="169"/>
      <c r="BI402" s="169"/>
    </row>
    <row r="403" spans="1:64" ht="51" customHeight="1" x14ac:dyDescent="0.25">
      <c r="A403" s="538"/>
      <c r="B403" s="528"/>
      <c r="C403" s="528"/>
      <c r="D403" s="544"/>
      <c r="E403" s="591"/>
      <c r="F403" s="572"/>
      <c r="G403" s="586"/>
      <c r="H403" s="586"/>
      <c r="I403" s="586"/>
      <c r="J403" s="309" t="s">
        <v>499</v>
      </c>
      <c r="K403" s="309" t="s">
        <v>500</v>
      </c>
      <c r="L403" s="309" t="s">
        <v>501</v>
      </c>
      <c r="M403" s="309" t="s">
        <v>502</v>
      </c>
      <c r="N403" s="309" t="s">
        <v>503</v>
      </c>
      <c r="O403" s="309" t="s">
        <v>504</v>
      </c>
      <c r="P403" s="309" t="s">
        <v>505</v>
      </c>
      <c r="Q403" s="309" t="s">
        <v>506</v>
      </c>
      <c r="R403" s="309" t="s">
        <v>507</v>
      </c>
      <c r="S403" s="309" t="s">
        <v>508</v>
      </c>
      <c r="T403" s="309" t="s">
        <v>509</v>
      </c>
      <c r="U403" s="309" t="s">
        <v>510</v>
      </c>
      <c r="AC403" s="606"/>
      <c r="AD403" s="174"/>
      <c r="AE403" s="606"/>
      <c r="AF403" s="598"/>
      <c r="AG403" s="597"/>
      <c r="AH403" s="598"/>
      <c r="AI403" s="597"/>
      <c r="AJ403" s="598"/>
      <c r="AK403" s="597"/>
      <c r="AL403" s="598"/>
      <c r="AM403" s="597"/>
      <c r="AN403" s="598"/>
      <c r="AO403" s="597"/>
      <c r="AP403" s="598"/>
      <c r="AQ403" s="597"/>
      <c r="AR403" s="598"/>
      <c r="AS403" s="597"/>
      <c r="AT403" s="598"/>
      <c r="AU403" s="597"/>
      <c r="AV403" s="598"/>
      <c r="AW403" s="597"/>
      <c r="AX403" s="598"/>
      <c r="AY403" s="597"/>
      <c r="AZ403" s="598"/>
      <c r="BA403" s="597"/>
      <c r="BB403" s="598"/>
      <c r="BC403" s="597"/>
      <c r="BD403" s="682"/>
      <c r="BE403" s="683"/>
      <c r="BH403" s="169"/>
      <c r="BI403" s="169"/>
    </row>
    <row r="404" spans="1:64" ht="51" customHeight="1" x14ac:dyDescent="0.25">
      <c r="A404" s="536" t="s">
        <v>592</v>
      </c>
      <c r="B404" s="526" t="s">
        <v>446</v>
      </c>
      <c r="C404" s="559" t="s">
        <v>851</v>
      </c>
      <c r="D404" s="560"/>
      <c r="E404" s="561"/>
      <c r="F404" s="310">
        <f>+F405+F407</f>
        <v>24</v>
      </c>
      <c r="G404" s="310">
        <f t="shared" ref="G404:U404" si="146">+G405+G407</f>
        <v>24</v>
      </c>
      <c r="H404" s="310">
        <f t="shared" si="146"/>
        <v>24</v>
      </c>
      <c r="I404" s="310">
        <f t="shared" si="146"/>
        <v>24</v>
      </c>
      <c r="J404" s="310">
        <f t="shared" si="146"/>
        <v>14</v>
      </c>
      <c r="K404" s="310">
        <f t="shared" si="146"/>
        <v>0</v>
      </c>
      <c r="L404" s="310">
        <f t="shared" si="146"/>
        <v>9</v>
      </c>
      <c r="M404" s="310">
        <f t="shared" si="146"/>
        <v>0</v>
      </c>
      <c r="N404" s="310">
        <f t="shared" si="146"/>
        <v>0</v>
      </c>
      <c r="O404" s="310">
        <f t="shared" si="146"/>
        <v>0</v>
      </c>
      <c r="P404" s="310">
        <f t="shared" si="146"/>
        <v>0</v>
      </c>
      <c r="Q404" s="310">
        <f t="shared" si="146"/>
        <v>0</v>
      </c>
      <c r="R404" s="310">
        <f t="shared" si="146"/>
        <v>0</v>
      </c>
      <c r="S404" s="310">
        <f t="shared" si="146"/>
        <v>0</v>
      </c>
      <c r="T404" s="310">
        <f t="shared" si="146"/>
        <v>1</v>
      </c>
      <c r="U404" s="310">
        <f t="shared" si="146"/>
        <v>0</v>
      </c>
      <c r="AC404" s="176"/>
      <c r="AD404" s="177"/>
      <c r="AE404" s="176"/>
      <c r="AF404" s="239"/>
      <c r="AG404" s="240"/>
      <c r="AH404" s="239"/>
      <c r="AI404" s="240"/>
      <c r="AJ404" s="239"/>
      <c r="AK404" s="240"/>
      <c r="AL404" s="239"/>
      <c r="AM404" s="240"/>
      <c r="AN404" s="239"/>
      <c r="AO404" s="240"/>
      <c r="AP404" s="239"/>
      <c r="AQ404" s="240"/>
      <c r="AR404" s="239"/>
      <c r="AS404" s="240"/>
      <c r="AT404" s="239"/>
      <c r="AU404" s="240"/>
      <c r="AV404" s="239"/>
      <c r="AW404" s="240"/>
      <c r="AX404" s="239"/>
      <c r="AY404" s="240"/>
      <c r="AZ404" s="239"/>
      <c r="BA404" s="240"/>
      <c r="BB404" s="239"/>
      <c r="BC404" s="240"/>
      <c r="BD404" s="204"/>
      <c r="BE404" s="175"/>
      <c r="BH404" s="181">
        <f>+BK404-AC404</f>
        <v>0</v>
      </c>
      <c r="BI404" s="181">
        <f>+BL404-AD404</f>
        <v>0</v>
      </c>
      <c r="BJ404" s="208"/>
      <c r="BK404" s="181"/>
      <c r="BL404" s="181"/>
    </row>
    <row r="405" spans="1:64" s="47" customFormat="1" ht="48.75" customHeight="1" x14ac:dyDescent="0.25">
      <c r="A405" s="537"/>
      <c r="B405" s="527"/>
      <c r="C405" s="607" t="s">
        <v>183</v>
      </c>
      <c r="D405" s="306" t="s">
        <v>439</v>
      </c>
      <c r="E405" s="306"/>
      <c r="F405" s="310">
        <f>+F406</f>
        <v>18</v>
      </c>
      <c r="G405" s="310">
        <f t="shared" ref="G405:U405" si="147">+G406</f>
        <v>18</v>
      </c>
      <c r="H405" s="310">
        <f t="shared" si="147"/>
        <v>18</v>
      </c>
      <c r="I405" s="310">
        <f t="shared" si="147"/>
        <v>18</v>
      </c>
      <c r="J405" s="310">
        <f t="shared" si="147"/>
        <v>9</v>
      </c>
      <c r="K405" s="310">
        <f t="shared" si="147"/>
        <v>0</v>
      </c>
      <c r="L405" s="310">
        <f t="shared" si="147"/>
        <v>9</v>
      </c>
      <c r="M405" s="310">
        <f t="shared" si="147"/>
        <v>0</v>
      </c>
      <c r="N405" s="310">
        <f t="shared" si="147"/>
        <v>0</v>
      </c>
      <c r="O405" s="310">
        <f t="shared" si="147"/>
        <v>0</v>
      </c>
      <c r="P405" s="310">
        <f t="shared" si="147"/>
        <v>0</v>
      </c>
      <c r="Q405" s="310">
        <f t="shared" si="147"/>
        <v>0</v>
      </c>
      <c r="R405" s="310">
        <f t="shared" si="147"/>
        <v>0</v>
      </c>
      <c r="S405" s="310">
        <f t="shared" si="147"/>
        <v>0</v>
      </c>
      <c r="T405" s="310">
        <f t="shared" si="147"/>
        <v>0</v>
      </c>
      <c r="U405" s="310">
        <f t="shared" si="147"/>
        <v>0</v>
      </c>
      <c r="Y405" s="6"/>
      <c r="Z405" s="6"/>
      <c r="AC405" s="176">
        <f>+AE405+AF405+AH405+AJ405+AL405+AN405+AP405+AR405+AT405+AV405+AX405+AZ405+BB405</f>
        <v>952</v>
      </c>
      <c r="AD405" s="177">
        <f>+AG405+AI405+AK405+AM405+AO405+AQ405+AS405+AU405+AW405+AY405+BA405+BC405</f>
        <v>0</v>
      </c>
      <c r="AE405" s="176">
        <v>952</v>
      </c>
      <c r="AF405" s="206"/>
      <c r="AG405" s="207"/>
      <c r="AH405" s="206"/>
      <c r="AI405" s="207"/>
      <c r="AJ405" s="206"/>
      <c r="AK405" s="241"/>
      <c r="AL405" s="206"/>
      <c r="AM405" s="240"/>
      <c r="AN405" s="206"/>
      <c r="AO405" s="83"/>
      <c r="AP405" s="206"/>
      <c r="AQ405" s="83"/>
      <c r="AR405" s="206"/>
      <c r="AS405" s="83"/>
      <c r="AT405" s="206"/>
      <c r="AU405" s="83"/>
      <c r="AV405" s="206"/>
      <c r="AW405" s="83"/>
      <c r="AX405" s="206"/>
      <c r="AY405" s="83"/>
      <c r="AZ405" s="206"/>
      <c r="BA405" s="83"/>
      <c r="BB405" s="206"/>
      <c r="BC405" s="83"/>
      <c r="BD405" s="204">
        <f t="shared" ref="BD405:BD425" si="148">+AG405+AI405+AK405+AM405+AO405+AQ405+AS405+AU405+AW405+AY405+BA405+BC405</f>
        <v>0</v>
      </c>
      <c r="BE405" s="175">
        <f t="shared" ref="BE405:BE425" si="149">+BD405/AC405*100</f>
        <v>0</v>
      </c>
      <c r="BH405" s="169"/>
      <c r="BI405" s="169"/>
      <c r="BJ405" s="170"/>
      <c r="BK405" s="169"/>
      <c r="BL405" s="169"/>
    </row>
    <row r="406" spans="1:64" ht="52.5" customHeight="1" x14ac:dyDescent="0.25">
      <c r="A406" s="537"/>
      <c r="B406" s="527"/>
      <c r="C406" s="607"/>
      <c r="D406" s="53" t="s">
        <v>810</v>
      </c>
      <c r="E406" s="9" t="s">
        <v>184</v>
      </c>
      <c r="F406" s="310">
        <f>SUM(J406:U406)</f>
        <v>18</v>
      </c>
      <c r="G406" s="278">
        <v>18</v>
      </c>
      <c r="H406" s="278">
        <v>18</v>
      </c>
      <c r="I406" s="278">
        <v>18</v>
      </c>
      <c r="J406" s="278">
        <v>9</v>
      </c>
      <c r="K406" s="278">
        <v>0</v>
      </c>
      <c r="L406" s="278">
        <v>9</v>
      </c>
      <c r="M406" s="278">
        <v>0</v>
      </c>
      <c r="N406" s="278">
        <v>0</v>
      </c>
      <c r="O406" s="278">
        <v>0</v>
      </c>
      <c r="P406" s="278">
        <v>0</v>
      </c>
      <c r="Q406" s="278">
        <v>0</v>
      </c>
      <c r="R406" s="278">
        <v>0</v>
      </c>
      <c r="S406" s="278">
        <v>0</v>
      </c>
      <c r="T406" s="278">
        <v>0</v>
      </c>
      <c r="U406" s="278">
        <v>0</v>
      </c>
      <c r="AC406" s="176"/>
      <c r="AD406" s="177"/>
      <c r="AE406" s="176"/>
      <c r="AF406" s="206"/>
      <c r="AG406" s="207"/>
      <c r="AH406" s="206"/>
      <c r="AI406" s="207"/>
      <c r="AJ406" s="206"/>
      <c r="AK406" s="241"/>
      <c r="AL406" s="206"/>
      <c r="AM406" s="240"/>
      <c r="AN406" s="206"/>
      <c r="AO406" s="83"/>
      <c r="AP406" s="206"/>
      <c r="AQ406" s="83"/>
      <c r="AR406" s="206"/>
      <c r="AS406" s="83"/>
      <c r="AT406" s="206"/>
      <c r="AU406" s="83"/>
      <c r="AV406" s="206"/>
      <c r="AW406" s="83"/>
      <c r="AX406" s="206"/>
      <c r="AY406" s="83"/>
      <c r="AZ406" s="206"/>
      <c r="BA406" s="83"/>
      <c r="BB406" s="206"/>
      <c r="BC406" s="83"/>
      <c r="BD406" s="204">
        <f t="shared" si="148"/>
        <v>0</v>
      </c>
      <c r="BE406" s="175" t="e">
        <f t="shared" si="149"/>
        <v>#DIV/0!</v>
      </c>
      <c r="BF406" s="193"/>
      <c r="BH406" s="169"/>
      <c r="BI406" s="169"/>
    </row>
    <row r="407" spans="1:64" ht="49.5" customHeight="1" x14ac:dyDescent="0.25">
      <c r="A407" s="537"/>
      <c r="B407" s="527"/>
      <c r="C407" s="607" t="s">
        <v>185</v>
      </c>
      <c r="D407" s="306" t="s">
        <v>439</v>
      </c>
      <c r="E407" s="306"/>
      <c r="F407" s="310">
        <f>+F408</f>
        <v>6</v>
      </c>
      <c r="G407" s="310">
        <f t="shared" ref="G407:U407" si="150">+G408</f>
        <v>6</v>
      </c>
      <c r="H407" s="310">
        <f t="shared" si="150"/>
        <v>6</v>
      </c>
      <c r="I407" s="310">
        <f t="shared" si="150"/>
        <v>6</v>
      </c>
      <c r="J407" s="310">
        <f t="shared" si="150"/>
        <v>5</v>
      </c>
      <c r="K407" s="310">
        <f t="shared" si="150"/>
        <v>0</v>
      </c>
      <c r="L407" s="310">
        <f t="shared" si="150"/>
        <v>0</v>
      </c>
      <c r="M407" s="310">
        <f t="shared" si="150"/>
        <v>0</v>
      </c>
      <c r="N407" s="310">
        <f t="shared" si="150"/>
        <v>0</v>
      </c>
      <c r="O407" s="310">
        <f t="shared" si="150"/>
        <v>0</v>
      </c>
      <c r="P407" s="310">
        <f t="shared" si="150"/>
        <v>0</v>
      </c>
      <c r="Q407" s="310">
        <f t="shared" si="150"/>
        <v>0</v>
      </c>
      <c r="R407" s="310">
        <f t="shared" si="150"/>
        <v>0</v>
      </c>
      <c r="S407" s="310">
        <f t="shared" si="150"/>
        <v>0</v>
      </c>
      <c r="T407" s="310">
        <f t="shared" si="150"/>
        <v>1</v>
      </c>
      <c r="U407" s="310">
        <f t="shared" si="150"/>
        <v>0</v>
      </c>
      <c r="AC407" s="176">
        <f>+AE407+AF407+AH407+AJ407+AL407+AN407+AP407+AR407+AT407+AV407+AX407+AZ407+BB407</f>
        <v>21921</v>
      </c>
      <c r="AD407" s="177">
        <f>+AG407+AI407+AK407+AM407+AO407+AQ407+AS407+AU407+AW407+AY407+BA407+BC407</f>
        <v>0</v>
      </c>
      <c r="AE407" s="176">
        <v>21921</v>
      </c>
      <c r="AF407" s="206"/>
      <c r="AG407" s="207"/>
      <c r="AH407" s="206"/>
      <c r="AI407" s="207"/>
      <c r="AJ407" s="206"/>
      <c r="AK407" s="241"/>
      <c r="AL407" s="206"/>
      <c r="AM407" s="240"/>
      <c r="AN407" s="206"/>
      <c r="AO407" s="83"/>
      <c r="AP407" s="206"/>
      <c r="AQ407" s="83"/>
      <c r="AR407" s="206"/>
      <c r="AS407" s="83"/>
      <c r="AT407" s="206"/>
      <c r="AU407" s="83"/>
      <c r="AV407" s="206"/>
      <c r="AW407" s="83"/>
      <c r="AX407" s="206"/>
      <c r="AY407" s="83"/>
      <c r="AZ407" s="206"/>
      <c r="BA407" s="83"/>
      <c r="BB407" s="206"/>
      <c r="BC407" s="83"/>
      <c r="BD407" s="204">
        <f t="shared" si="148"/>
        <v>0</v>
      </c>
      <c r="BE407" s="175">
        <f t="shared" si="149"/>
        <v>0</v>
      </c>
      <c r="BH407" s="181">
        <f>+BK407-AC407</f>
        <v>-21921</v>
      </c>
      <c r="BI407" s="181">
        <f>+BL407-AD407</f>
        <v>0</v>
      </c>
      <c r="BJ407" s="208"/>
      <c r="BK407" s="181"/>
      <c r="BL407" s="181"/>
    </row>
    <row r="408" spans="1:64" ht="55.5" customHeight="1" x14ac:dyDescent="0.25">
      <c r="A408" s="537"/>
      <c r="B408" s="527"/>
      <c r="C408" s="607"/>
      <c r="D408" s="53" t="s">
        <v>811</v>
      </c>
      <c r="E408" s="9" t="s">
        <v>184</v>
      </c>
      <c r="F408" s="310">
        <f>SUM(J408:U408)</f>
        <v>6</v>
      </c>
      <c r="G408" s="278">
        <v>6</v>
      </c>
      <c r="H408" s="278">
        <v>6</v>
      </c>
      <c r="I408" s="278">
        <v>6</v>
      </c>
      <c r="J408" s="278">
        <v>5</v>
      </c>
      <c r="K408" s="278">
        <v>0</v>
      </c>
      <c r="L408" s="278">
        <v>0</v>
      </c>
      <c r="M408" s="278">
        <v>0</v>
      </c>
      <c r="N408" s="278">
        <v>0</v>
      </c>
      <c r="O408" s="278">
        <v>0</v>
      </c>
      <c r="P408" s="278">
        <v>0</v>
      </c>
      <c r="Q408" s="278">
        <v>0</v>
      </c>
      <c r="R408" s="278">
        <v>0</v>
      </c>
      <c r="S408" s="278">
        <v>0</v>
      </c>
      <c r="T408" s="278">
        <v>1</v>
      </c>
      <c r="U408" s="278">
        <v>0</v>
      </c>
      <c r="AC408" s="176"/>
      <c r="AD408" s="177"/>
      <c r="AE408" s="176"/>
      <c r="AF408" s="206"/>
      <c r="AG408" s="207"/>
      <c r="AH408" s="206"/>
      <c r="AI408" s="207"/>
      <c r="AJ408" s="206"/>
      <c r="AK408" s="241"/>
      <c r="AL408" s="206"/>
      <c r="AM408" s="240"/>
      <c r="AN408" s="206"/>
      <c r="AO408" s="179"/>
      <c r="AP408" s="206"/>
      <c r="AQ408" s="83"/>
      <c r="AR408" s="206"/>
      <c r="AS408" s="83"/>
      <c r="AT408" s="206"/>
      <c r="AU408" s="83"/>
      <c r="AV408" s="206"/>
      <c r="AW408" s="83"/>
      <c r="AX408" s="206"/>
      <c r="AY408" s="83"/>
      <c r="AZ408" s="206"/>
      <c r="BA408" s="83"/>
      <c r="BB408" s="206"/>
      <c r="BC408" s="83"/>
      <c r="BD408" s="204">
        <f t="shared" si="148"/>
        <v>0</v>
      </c>
      <c r="BE408" s="175" t="e">
        <f t="shared" si="149"/>
        <v>#DIV/0!</v>
      </c>
      <c r="BH408" s="169"/>
      <c r="BI408" s="169"/>
    </row>
    <row r="409" spans="1:64" ht="55.5" customHeight="1" x14ac:dyDescent="0.25">
      <c r="A409" s="537"/>
      <c r="B409" s="526" t="s">
        <v>753</v>
      </c>
      <c r="C409" s="559" t="s">
        <v>851</v>
      </c>
      <c r="D409" s="560"/>
      <c r="E409" s="561"/>
      <c r="F409" s="310">
        <f>+F410+F412+F414+F416</f>
        <v>27</v>
      </c>
      <c r="G409" s="310">
        <f t="shared" ref="G409:U409" si="151">+G410+G412+G414+G416</f>
        <v>23</v>
      </c>
      <c r="H409" s="310">
        <f t="shared" si="151"/>
        <v>23</v>
      </c>
      <c r="I409" s="310">
        <f t="shared" si="151"/>
        <v>23</v>
      </c>
      <c r="J409" s="310">
        <f t="shared" si="151"/>
        <v>5</v>
      </c>
      <c r="K409" s="310">
        <f t="shared" si="151"/>
        <v>1</v>
      </c>
      <c r="L409" s="310">
        <f t="shared" si="151"/>
        <v>1</v>
      </c>
      <c r="M409" s="310">
        <f t="shared" si="151"/>
        <v>5</v>
      </c>
      <c r="N409" s="310">
        <f t="shared" si="151"/>
        <v>6</v>
      </c>
      <c r="O409" s="310">
        <f t="shared" si="151"/>
        <v>1</v>
      </c>
      <c r="P409" s="310">
        <f t="shared" si="151"/>
        <v>1</v>
      </c>
      <c r="Q409" s="310">
        <f t="shared" si="151"/>
        <v>2</v>
      </c>
      <c r="R409" s="310">
        <f t="shared" si="151"/>
        <v>1</v>
      </c>
      <c r="S409" s="310">
        <f t="shared" si="151"/>
        <v>1</v>
      </c>
      <c r="T409" s="310">
        <f t="shared" si="151"/>
        <v>2</v>
      </c>
      <c r="U409" s="310">
        <f t="shared" si="151"/>
        <v>1</v>
      </c>
      <c r="AC409" s="176"/>
      <c r="AD409" s="177"/>
      <c r="AE409" s="176"/>
      <c r="AF409" s="206"/>
      <c r="AG409" s="207"/>
      <c r="AH409" s="206"/>
      <c r="AI409" s="207"/>
      <c r="AJ409" s="206"/>
      <c r="AK409" s="241"/>
      <c r="AL409" s="206"/>
      <c r="AM409" s="240"/>
      <c r="AN409" s="206"/>
      <c r="AO409" s="83"/>
      <c r="AP409" s="206"/>
      <c r="AQ409" s="83"/>
      <c r="AR409" s="206"/>
      <c r="AS409" s="83"/>
      <c r="AT409" s="206"/>
      <c r="AU409" s="83"/>
      <c r="AV409" s="206"/>
      <c r="AW409" s="83"/>
      <c r="AX409" s="206"/>
      <c r="AY409" s="83"/>
      <c r="AZ409" s="206"/>
      <c r="BA409" s="83"/>
      <c r="BB409" s="206"/>
      <c r="BC409" s="83"/>
      <c r="BD409" s="204">
        <f t="shared" si="148"/>
        <v>0</v>
      </c>
      <c r="BE409" s="175" t="e">
        <f t="shared" si="149"/>
        <v>#DIV/0!</v>
      </c>
      <c r="BH409" s="169"/>
      <c r="BI409" s="169"/>
    </row>
    <row r="410" spans="1:64" ht="43.5" customHeight="1" x14ac:dyDescent="0.25">
      <c r="A410" s="537"/>
      <c r="B410" s="527"/>
      <c r="C410" s="607" t="s">
        <v>186</v>
      </c>
      <c r="D410" s="521" t="s">
        <v>17</v>
      </c>
      <c r="E410" s="521"/>
      <c r="F410" s="310">
        <f t="shared" ref="F410:U410" si="152">SUM(F411)</f>
        <v>3</v>
      </c>
      <c r="G410" s="310">
        <f t="shared" si="152"/>
        <v>3</v>
      </c>
      <c r="H410" s="310">
        <f t="shared" si="152"/>
        <v>3</v>
      </c>
      <c r="I410" s="310">
        <f t="shared" si="152"/>
        <v>3</v>
      </c>
      <c r="J410" s="310">
        <f t="shared" si="152"/>
        <v>0</v>
      </c>
      <c r="K410" s="310">
        <f t="shared" si="152"/>
        <v>0</v>
      </c>
      <c r="L410" s="310">
        <f t="shared" si="152"/>
        <v>0</v>
      </c>
      <c r="M410" s="310">
        <f t="shared" si="152"/>
        <v>0</v>
      </c>
      <c r="N410" s="310">
        <f t="shared" si="152"/>
        <v>1</v>
      </c>
      <c r="O410" s="310">
        <f t="shared" si="152"/>
        <v>0</v>
      </c>
      <c r="P410" s="310">
        <f t="shared" si="152"/>
        <v>0</v>
      </c>
      <c r="Q410" s="310">
        <f t="shared" si="152"/>
        <v>1</v>
      </c>
      <c r="R410" s="310">
        <f t="shared" si="152"/>
        <v>0</v>
      </c>
      <c r="S410" s="310">
        <f t="shared" si="152"/>
        <v>0</v>
      </c>
      <c r="T410" s="310">
        <f t="shared" si="152"/>
        <v>1</v>
      </c>
      <c r="U410" s="310">
        <f t="shared" si="152"/>
        <v>0</v>
      </c>
      <c r="AC410" s="176">
        <f>+AE410+AF410+AH410+AJ410+AL410+AN410+AP410+AR410+AT410+AV410+AX410+AZ410+BB410</f>
        <v>5401</v>
      </c>
      <c r="AD410" s="177">
        <f>+AG410+AI410+AK410+AM410+AO410+AQ410+AS410+AU410+AW410+AY410+BA410+BC410</f>
        <v>0</v>
      </c>
      <c r="AE410" s="176">
        <v>5401</v>
      </c>
      <c r="AF410" s="206"/>
      <c r="AG410" s="207"/>
      <c r="AH410" s="206"/>
      <c r="AI410" s="207"/>
      <c r="AJ410" s="206"/>
      <c r="AK410" s="241"/>
      <c r="AL410" s="206"/>
      <c r="AM410" s="240"/>
      <c r="AN410" s="206"/>
      <c r="AO410" s="83"/>
      <c r="AP410" s="206"/>
      <c r="AQ410" s="83"/>
      <c r="AR410" s="206"/>
      <c r="AS410" s="83"/>
      <c r="AT410" s="206"/>
      <c r="AU410" s="83"/>
      <c r="AV410" s="206"/>
      <c r="AW410" s="83"/>
      <c r="AX410" s="206"/>
      <c r="AY410" s="83"/>
      <c r="AZ410" s="206"/>
      <c r="BA410" s="83"/>
      <c r="BB410" s="206"/>
      <c r="BC410" s="83"/>
      <c r="BD410" s="204">
        <f t="shared" si="148"/>
        <v>0</v>
      </c>
      <c r="BE410" s="175">
        <f t="shared" si="149"/>
        <v>0</v>
      </c>
      <c r="BH410" s="181">
        <f>+BK410-AC410</f>
        <v>-5401</v>
      </c>
      <c r="BI410" s="181">
        <f>+BL410-AD410</f>
        <v>0</v>
      </c>
      <c r="BJ410" s="208"/>
      <c r="BK410" s="181"/>
      <c r="BL410" s="181"/>
    </row>
    <row r="411" spans="1:64" ht="51.75" customHeight="1" x14ac:dyDescent="0.25">
      <c r="A411" s="537"/>
      <c r="B411" s="527"/>
      <c r="C411" s="607"/>
      <c r="D411" s="53" t="s">
        <v>813</v>
      </c>
      <c r="E411" s="9" t="s">
        <v>187</v>
      </c>
      <c r="F411" s="310">
        <f>SUM(J411:U411)</f>
        <v>3</v>
      </c>
      <c r="G411" s="278">
        <v>3</v>
      </c>
      <c r="H411" s="278">
        <v>3</v>
      </c>
      <c r="I411" s="278">
        <v>3</v>
      </c>
      <c r="J411" s="278">
        <v>0</v>
      </c>
      <c r="K411" s="278">
        <v>0</v>
      </c>
      <c r="L411" s="278">
        <v>0</v>
      </c>
      <c r="M411" s="278">
        <v>0</v>
      </c>
      <c r="N411" s="278">
        <v>1</v>
      </c>
      <c r="O411" s="278">
        <v>0</v>
      </c>
      <c r="P411" s="278">
        <v>0</v>
      </c>
      <c r="Q411" s="278">
        <v>1</v>
      </c>
      <c r="R411" s="278">
        <v>0</v>
      </c>
      <c r="S411" s="278">
        <v>0</v>
      </c>
      <c r="T411" s="278">
        <v>1</v>
      </c>
      <c r="U411" s="278">
        <v>0</v>
      </c>
      <c r="AC411" s="176"/>
      <c r="AD411" s="177"/>
      <c r="AE411" s="176"/>
      <c r="AF411" s="206"/>
      <c r="AG411" s="207"/>
      <c r="AH411" s="206"/>
      <c r="AI411" s="207"/>
      <c r="AJ411" s="206"/>
      <c r="AK411" s="241"/>
      <c r="AL411" s="206"/>
      <c r="AM411" s="240"/>
      <c r="AN411" s="206"/>
      <c r="AO411" s="83"/>
      <c r="AP411" s="206"/>
      <c r="AQ411" s="83"/>
      <c r="AR411" s="206"/>
      <c r="AS411" s="83"/>
      <c r="AT411" s="206"/>
      <c r="AU411" s="83"/>
      <c r="AV411" s="206"/>
      <c r="AW411" s="83"/>
      <c r="AX411" s="206"/>
      <c r="AY411" s="83"/>
      <c r="AZ411" s="206"/>
      <c r="BA411" s="83"/>
      <c r="BB411" s="206"/>
      <c r="BC411" s="83"/>
      <c r="BD411" s="204">
        <f t="shared" si="148"/>
        <v>0</v>
      </c>
      <c r="BE411" s="175" t="e">
        <f t="shared" si="149"/>
        <v>#DIV/0!</v>
      </c>
      <c r="BH411" s="169"/>
      <c r="BI411" s="169"/>
    </row>
    <row r="412" spans="1:64" ht="43.5" customHeight="1" x14ac:dyDescent="0.25">
      <c r="A412" s="537"/>
      <c r="B412" s="527"/>
      <c r="C412" s="607" t="s">
        <v>188</v>
      </c>
      <c r="D412" s="521" t="s">
        <v>17</v>
      </c>
      <c r="E412" s="521"/>
      <c r="F412" s="310">
        <f t="shared" ref="F412:U412" si="153">SUM(F413)</f>
        <v>8</v>
      </c>
      <c r="G412" s="310">
        <f t="shared" si="153"/>
        <v>4</v>
      </c>
      <c r="H412" s="310">
        <f t="shared" si="153"/>
        <v>4</v>
      </c>
      <c r="I412" s="310">
        <f t="shared" si="153"/>
        <v>4</v>
      </c>
      <c r="J412" s="310">
        <f t="shared" si="153"/>
        <v>4</v>
      </c>
      <c r="K412" s="310">
        <f t="shared" si="153"/>
        <v>0</v>
      </c>
      <c r="L412" s="310">
        <f t="shared" si="153"/>
        <v>0</v>
      </c>
      <c r="M412" s="310">
        <f t="shared" si="153"/>
        <v>0</v>
      </c>
      <c r="N412" s="310">
        <f t="shared" si="153"/>
        <v>4</v>
      </c>
      <c r="O412" s="310">
        <f t="shared" si="153"/>
        <v>0</v>
      </c>
      <c r="P412" s="310">
        <f t="shared" si="153"/>
        <v>0</v>
      </c>
      <c r="Q412" s="310">
        <f t="shared" si="153"/>
        <v>0</v>
      </c>
      <c r="R412" s="310">
        <f t="shared" si="153"/>
        <v>0</v>
      </c>
      <c r="S412" s="310">
        <f t="shared" si="153"/>
        <v>0</v>
      </c>
      <c r="T412" s="310">
        <f t="shared" si="153"/>
        <v>0</v>
      </c>
      <c r="U412" s="310">
        <f t="shared" si="153"/>
        <v>0</v>
      </c>
      <c r="AC412" s="176">
        <f>+AE412+AF412+AH412+AJ412+AL412+AN412+AP412+AR412+AT412+AV412+AX412+AZ412+BB412</f>
        <v>16099</v>
      </c>
      <c r="AD412" s="177">
        <f>+AG412+AI412+AK412+AM412+AO412+AQ412+AS412+AU412+AW412+AY412+BA412+BC412</f>
        <v>0</v>
      </c>
      <c r="AE412" s="176">
        <v>16099</v>
      </c>
      <c r="AF412" s="206"/>
      <c r="AG412" s="207"/>
      <c r="AH412" s="206"/>
      <c r="AI412" s="207"/>
      <c r="AJ412" s="206"/>
      <c r="AK412" s="241"/>
      <c r="AL412" s="206"/>
      <c r="AM412" s="240"/>
      <c r="AN412" s="206"/>
      <c r="AO412" s="83"/>
      <c r="AP412" s="206"/>
      <c r="AQ412" s="83"/>
      <c r="AR412" s="206"/>
      <c r="AS412" s="83"/>
      <c r="AT412" s="206"/>
      <c r="AU412" s="83"/>
      <c r="AV412" s="206"/>
      <c r="AW412" s="83"/>
      <c r="AX412" s="206"/>
      <c r="AY412" s="83"/>
      <c r="AZ412" s="206"/>
      <c r="BA412" s="83"/>
      <c r="BB412" s="206"/>
      <c r="BC412" s="83"/>
      <c r="BD412" s="204">
        <f t="shared" si="148"/>
        <v>0</v>
      </c>
      <c r="BE412" s="175">
        <f t="shared" si="149"/>
        <v>0</v>
      </c>
      <c r="BH412" s="181">
        <f>+BK412-AC412</f>
        <v>-16099</v>
      </c>
      <c r="BI412" s="181">
        <f>+BL412-AD412</f>
        <v>0</v>
      </c>
      <c r="BJ412" s="208"/>
      <c r="BK412" s="181"/>
      <c r="BL412" s="181"/>
    </row>
    <row r="413" spans="1:64" ht="51.75" customHeight="1" x14ac:dyDescent="0.25">
      <c r="A413" s="537"/>
      <c r="B413" s="527"/>
      <c r="C413" s="607"/>
      <c r="D413" s="53" t="s">
        <v>814</v>
      </c>
      <c r="E413" s="9" t="s">
        <v>189</v>
      </c>
      <c r="F413" s="310">
        <f>SUM(J413:U413)</f>
        <v>8</v>
      </c>
      <c r="G413" s="278">
        <v>4</v>
      </c>
      <c r="H413" s="278">
        <v>4</v>
      </c>
      <c r="I413" s="278">
        <v>4</v>
      </c>
      <c r="J413" s="278">
        <v>4</v>
      </c>
      <c r="K413" s="278">
        <v>0</v>
      </c>
      <c r="L413" s="278">
        <v>0</v>
      </c>
      <c r="M413" s="278">
        <v>0</v>
      </c>
      <c r="N413" s="278">
        <v>4</v>
      </c>
      <c r="O413" s="278">
        <v>0</v>
      </c>
      <c r="P413" s="278">
        <v>0</v>
      </c>
      <c r="Q413" s="278">
        <v>0</v>
      </c>
      <c r="R413" s="278">
        <v>0</v>
      </c>
      <c r="S413" s="278">
        <v>0</v>
      </c>
      <c r="T413" s="278">
        <v>0</v>
      </c>
      <c r="U413" s="278">
        <v>0</v>
      </c>
      <c r="AC413" s="176"/>
      <c r="AD413" s="177"/>
      <c r="AE413" s="176"/>
      <c r="AF413" s="206"/>
      <c r="AG413" s="207"/>
      <c r="AH413" s="206"/>
      <c r="AI413" s="207"/>
      <c r="AJ413" s="206"/>
      <c r="AK413" s="241"/>
      <c r="AL413" s="206"/>
      <c r="AM413" s="240"/>
      <c r="AN413" s="206"/>
      <c r="AO413" s="83"/>
      <c r="AP413" s="206"/>
      <c r="AQ413" s="83"/>
      <c r="AR413" s="206"/>
      <c r="AS413" s="83"/>
      <c r="AT413" s="206"/>
      <c r="AU413" s="83"/>
      <c r="AV413" s="206"/>
      <c r="AW413" s="83"/>
      <c r="AX413" s="206"/>
      <c r="AY413" s="83"/>
      <c r="AZ413" s="206"/>
      <c r="BA413" s="83"/>
      <c r="BB413" s="206"/>
      <c r="BC413" s="83"/>
      <c r="BD413" s="204">
        <f t="shared" si="148"/>
        <v>0</v>
      </c>
      <c r="BE413" s="175" t="e">
        <f t="shared" si="149"/>
        <v>#DIV/0!</v>
      </c>
      <c r="BH413" s="169"/>
      <c r="BI413" s="169"/>
    </row>
    <row r="414" spans="1:64" ht="58.5" customHeight="1" x14ac:dyDescent="0.25">
      <c r="A414" s="537"/>
      <c r="B414" s="527"/>
      <c r="C414" s="607" t="s">
        <v>190</v>
      </c>
      <c r="D414" s="306" t="s">
        <v>439</v>
      </c>
      <c r="E414" s="306"/>
      <c r="F414" s="310">
        <f t="shared" ref="F414:U414" si="154">+F415</f>
        <v>4</v>
      </c>
      <c r="G414" s="310">
        <f t="shared" si="154"/>
        <v>4</v>
      </c>
      <c r="H414" s="310">
        <f t="shared" si="154"/>
        <v>4</v>
      </c>
      <c r="I414" s="310">
        <f t="shared" si="154"/>
        <v>4</v>
      </c>
      <c r="J414" s="310">
        <f t="shared" si="154"/>
        <v>0</v>
      </c>
      <c r="K414" s="310">
        <f t="shared" si="154"/>
        <v>0</v>
      </c>
      <c r="L414" s="310">
        <f t="shared" si="154"/>
        <v>0</v>
      </c>
      <c r="M414" s="310">
        <f t="shared" si="154"/>
        <v>4</v>
      </c>
      <c r="N414" s="310">
        <f t="shared" si="154"/>
        <v>0</v>
      </c>
      <c r="O414" s="310">
        <f t="shared" si="154"/>
        <v>0</v>
      </c>
      <c r="P414" s="310">
        <f t="shared" si="154"/>
        <v>0</v>
      </c>
      <c r="Q414" s="310">
        <f t="shared" si="154"/>
        <v>0</v>
      </c>
      <c r="R414" s="310">
        <f t="shared" si="154"/>
        <v>0</v>
      </c>
      <c r="S414" s="310">
        <f t="shared" si="154"/>
        <v>0</v>
      </c>
      <c r="T414" s="310">
        <f t="shared" si="154"/>
        <v>0</v>
      </c>
      <c r="U414" s="310">
        <f t="shared" si="154"/>
        <v>0</v>
      </c>
      <c r="AC414" s="176">
        <f>+AE414+AF414+AH414+AJ414+AL414+AN414+AP414+AR414+AT414+AV414+AX414+AZ414+BB414</f>
        <v>61191</v>
      </c>
      <c r="AD414" s="177">
        <f>+AG414+AI414+AK414+AM414+AO414+AQ414+AS414+AU414+AW414+AY414+BA414+BC414</f>
        <v>0</v>
      </c>
      <c r="AE414" s="176">
        <v>61191</v>
      </c>
      <c r="AF414" s="206"/>
      <c r="AG414" s="207"/>
      <c r="AH414" s="206"/>
      <c r="AI414" s="207"/>
      <c r="AJ414" s="206"/>
      <c r="AK414" s="241"/>
      <c r="AL414" s="206"/>
      <c r="AM414" s="240"/>
      <c r="AN414" s="206"/>
      <c r="AO414" s="207"/>
      <c r="AP414" s="206"/>
      <c r="AQ414" s="83"/>
      <c r="AR414" s="206"/>
      <c r="AS414" s="83"/>
      <c r="AT414" s="206"/>
      <c r="AU414" s="83"/>
      <c r="AV414" s="206"/>
      <c r="AW414" s="83"/>
      <c r="AX414" s="206"/>
      <c r="AY414" s="83"/>
      <c r="AZ414" s="206"/>
      <c r="BA414" s="83"/>
      <c r="BB414" s="206"/>
      <c r="BC414" s="83"/>
      <c r="BD414" s="204">
        <f t="shared" si="148"/>
        <v>0</v>
      </c>
      <c r="BE414" s="175">
        <f t="shared" si="149"/>
        <v>0</v>
      </c>
      <c r="BH414" s="181">
        <f>+BK414-AC414</f>
        <v>-61191</v>
      </c>
      <c r="BI414" s="181">
        <f>+BL414-AD414</f>
        <v>0</v>
      </c>
      <c r="BJ414" s="208"/>
      <c r="BK414" s="181"/>
      <c r="BL414" s="181"/>
    </row>
    <row r="415" spans="1:64" ht="68.25" customHeight="1" x14ac:dyDescent="0.25">
      <c r="A415" s="537"/>
      <c r="B415" s="527"/>
      <c r="C415" s="607"/>
      <c r="D415" s="53" t="s">
        <v>815</v>
      </c>
      <c r="E415" s="9" t="s">
        <v>477</v>
      </c>
      <c r="F415" s="310">
        <f>SUM(J415:U415)</f>
        <v>4</v>
      </c>
      <c r="G415" s="278">
        <v>4</v>
      </c>
      <c r="H415" s="278">
        <v>4</v>
      </c>
      <c r="I415" s="278">
        <v>4</v>
      </c>
      <c r="J415" s="278">
        <v>0</v>
      </c>
      <c r="K415" s="278">
        <v>0</v>
      </c>
      <c r="L415" s="278">
        <v>0</v>
      </c>
      <c r="M415" s="278">
        <v>4</v>
      </c>
      <c r="N415" s="278">
        <v>0</v>
      </c>
      <c r="O415" s="278">
        <v>0</v>
      </c>
      <c r="P415" s="278">
        <v>0</v>
      </c>
      <c r="Q415" s="278">
        <v>0</v>
      </c>
      <c r="R415" s="278">
        <v>0</v>
      </c>
      <c r="S415" s="278">
        <v>0</v>
      </c>
      <c r="T415" s="278">
        <v>0</v>
      </c>
      <c r="U415" s="278">
        <v>0</v>
      </c>
      <c r="AC415" s="176"/>
      <c r="AD415" s="177"/>
      <c r="AE415" s="176"/>
      <c r="AF415" s="206"/>
      <c r="AG415" s="207"/>
      <c r="AH415" s="206"/>
      <c r="AI415" s="207"/>
      <c r="AJ415" s="206"/>
      <c r="AK415" s="241"/>
      <c r="AL415" s="206"/>
      <c r="AM415" s="240"/>
      <c r="AN415" s="206"/>
      <c r="AO415" s="207"/>
      <c r="AP415" s="206"/>
      <c r="AQ415" s="83"/>
      <c r="AR415" s="206"/>
      <c r="AS415" s="83"/>
      <c r="AT415" s="206"/>
      <c r="AU415" s="83"/>
      <c r="AV415" s="206"/>
      <c r="AW415" s="83"/>
      <c r="AX415" s="206"/>
      <c r="AY415" s="83"/>
      <c r="AZ415" s="206"/>
      <c r="BA415" s="83"/>
      <c r="BB415" s="206"/>
      <c r="BC415" s="83"/>
      <c r="BD415" s="204">
        <f t="shared" si="148"/>
        <v>0</v>
      </c>
      <c r="BE415" s="175" t="e">
        <f t="shared" si="149"/>
        <v>#DIV/0!</v>
      </c>
      <c r="BH415" s="169"/>
      <c r="BI415" s="169"/>
    </row>
    <row r="416" spans="1:64" ht="55.5" customHeight="1" x14ac:dyDescent="0.25">
      <c r="A416" s="537"/>
      <c r="B416" s="527"/>
      <c r="C416" s="607" t="s">
        <v>191</v>
      </c>
      <c r="D416" s="306" t="s">
        <v>439</v>
      </c>
      <c r="E416" s="306"/>
      <c r="F416" s="310">
        <f t="shared" ref="F416:U418" si="155">+F417</f>
        <v>12</v>
      </c>
      <c r="G416" s="310">
        <f t="shared" si="155"/>
        <v>12</v>
      </c>
      <c r="H416" s="310">
        <f t="shared" si="155"/>
        <v>12</v>
      </c>
      <c r="I416" s="310">
        <f t="shared" si="155"/>
        <v>12</v>
      </c>
      <c r="J416" s="310">
        <f t="shared" si="155"/>
        <v>1</v>
      </c>
      <c r="K416" s="310">
        <f t="shared" si="155"/>
        <v>1</v>
      </c>
      <c r="L416" s="310">
        <f t="shared" si="155"/>
        <v>1</v>
      </c>
      <c r="M416" s="310">
        <f t="shared" si="155"/>
        <v>1</v>
      </c>
      <c r="N416" s="310">
        <f t="shared" si="155"/>
        <v>1</v>
      </c>
      <c r="O416" s="310">
        <f t="shared" si="155"/>
        <v>1</v>
      </c>
      <c r="P416" s="310">
        <f t="shared" si="155"/>
        <v>1</v>
      </c>
      <c r="Q416" s="310">
        <f t="shared" si="155"/>
        <v>1</v>
      </c>
      <c r="R416" s="310">
        <f t="shared" si="155"/>
        <v>1</v>
      </c>
      <c r="S416" s="310">
        <f t="shared" si="155"/>
        <v>1</v>
      </c>
      <c r="T416" s="310">
        <f t="shared" si="155"/>
        <v>1</v>
      </c>
      <c r="U416" s="310">
        <f t="shared" si="155"/>
        <v>1</v>
      </c>
      <c r="AC416" s="176">
        <f>+AE416+AF416+AH416+AJ416+AL416+AN416+AP416+AR416+AT416+AV416+AX416+AZ416+BB416</f>
        <v>23197</v>
      </c>
      <c r="AD416" s="177">
        <f>+AG416+AI416+AK416+AM416+AO416+AQ416+AS416+AU416+AW416+AY416+BA416+BC416</f>
        <v>0</v>
      </c>
      <c r="AE416" s="176">
        <v>23197</v>
      </c>
      <c r="AF416" s="206"/>
      <c r="AG416" s="207"/>
      <c r="AH416" s="206"/>
      <c r="AI416" s="207"/>
      <c r="AJ416" s="206"/>
      <c r="AK416" s="241"/>
      <c r="AL416" s="206"/>
      <c r="AM416" s="240"/>
      <c r="AN416" s="206"/>
      <c r="AO416" s="207"/>
      <c r="AP416" s="206"/>
      <c r="AQ416" s="83"/>
      <c r="AR416" s="206"/>
      <c r="AS416" s="83"/>
      <c r="AT416" s="206"/>
      <c r="AU416" s="83"/>
      <c r="AV416" s="206"/>
      <c r="AW416" s="83"/>
      <c r="AX416" s="206"/>
      <c r="AY416" s="83"/>
      <c r="AZ416" s="206"/>
      <c r="BA416" s="83"/>
      <c r="BB416" s="206"/>
      <c r="BC416" s="83"/>
      <c r="BD416" s="204">
        <f t="shared" si="148"/>
        <v>0</v>
      </c>
      <c r="BE416" s="175">
        <f t="shared" si="149"/>
        <v>0</v>
      </c>
      <c r="BH416" s="181">
        <f>+BK416-AC416</f>
        <v>-23197</v>
      </c>
      <c r="BI416" s="181">
        <f>+BL416-AD416</f>
        <v>0</v>
      </c>
      <c r="BJ416" s="208"/>
      <c r="BK416" s="181"/>
      <c r="BL416" s="181"/>
    </row>
    <row r="417" spans="1:64" ht="51.75" customHeight="1" x14ac:dyDescent="0.25">
      <c r="A417" s="537"/>
      <c r="B417" s="527"/>
      <c r="C417" s="607"/>
      <c r="D417" s="53" t="s">
        <v>816</v>
      </c>
      <c r="E417" s="9" t="s">
        <v>187</v>
      </c>
      <c r="F417" s="310">
        <f>SUM(J417:U417)</f>
        <v>12</v>
      </c>
      <c r="G417" s="278">
        <v>12</v>
      </c>
      <c r="H417" s="278">
        <v>12</v>
      </c>
      <c r="I417" s="278">
        <v>12</v>
      </c>
      <c r="J417" s="278">
        <v>1</v>
      </c>
      <c r="K417" s="278">
        <v>1</v>
      </c>
      <c r="L417" s="278">
        <v>1</v>
      </c>
      <c r="M417" s="278">
        <v>1</v>
      </c>
      <c r="N417" s="278">
        <v>1</v>
      </c>
      <c r="O417" s="278">
        <v>1</v>
      </c>
      <c r="P417" s="278">
        <v>1</v>
      </c>
      <c r="Q417" s="278">
        <v>1</v>
      </c>
      <c r="R417" s="278">
        <v>1</v>
      </c>
      <c r="S417" s="278">
        <v>1</v>
      </c>
      <c r="T417" s="278">
        <v>1</v>
      </c>
      <c r="U417" s="278">
        <v>1</v>
      </c>
      <c r="AC417" s="176"/>
      <c r="AD417" s="177"/>
      <c r="AE417" s="176"/>
      <c r="AF417" s="206"/>
      <c r="AG417" s="207"/>
      <c r="AH417" s="206"/>
      <c r="AI417" s="207"/>
      <c r="AJ417" s="206"/>
      <c r="AK417" s="241"/>
      <c r="AL417" s="206"/>
      <c r="AM417" s="240"/>
      <c r="AN417" s="206"/>
      <c r="AO417" s="179"/>
      <c r="AP417" s="206"/>
      <c r="AQ417" s="83"/>
      <c r="AR417" s="206"/>
      <c r="AS417" s="83"/>
      <c r="AT417" s="206"/>
      <c r="AU417" s="83"/>
      <c r="AV417" s="206"/>
      <c r="AW417" s="83"/>
      <c r="AX417" s="206"/>
      <c r="AY417" s="83"/>
      <c r="AZ417" s="206"/>
      <c r="BA417" s="83"/>
      <c r="BB417" s="206"/>
      <c r="BC417" s="83"/>
      <c r="BD417" s="204">
        <f t="shared" si="148"/>
        <v>0</v>
      </c>
      <c r="BE417" s="175" t="e">
        <f t="shared" si="149"/>
        <v>#DIV/0!</v>
      </c>
      <c r="BH417" s="169"/>
      <c r="BI417" s="169"/>
    </row>
    <row r="418" spans="1:64" ht="51.75" customHeight="1" x14ac:dyDescent="0.25">
      <c r="A418" s="537"/>
      <c r="B418" s="527"/>
      <c r="C418" s="526" t="s">
        <v>756</v>
      </c>
      <c r="D418" s="306" t="s">
        <v>439</v>
      </c>
      <c r="E418" s="306"/>
      <c r="F418" s="310">
        <f t="shared" si="155"/>
        <v>2</v>
      </c>
      <c r="G418" s="310">
        <f t="shared" si="155"/>
        <v>2</v>
      </c>
      <c r="H418" s="310">
        <f t="shared" si="155"/>
        <v>2</v>
      </c>
      <c r="I418" s="310">
        <f t="shared" si="155"/>
        <v>2</v>
      </c>
      <c r="J418" s="310">
        <f t="shared" si="155"/>
        <v>0</v>
      </c>
      <c r="K418" s="310">
        <f t="shared" si="155"/>
        <v>0</v>
      </c>
      <c r="L418" s="310">
        <f t="shared" si="155"/>
        <v>0</v>
      </c>
      <c r="M418" s="310">
        <f t="shared" si="155"/>
        <v>1</v>
      </c>
      <c r="N418" s="310">
        <f t="shared" si="155"/>
        <v>0</v>
      </c>
      <c r="O418" s="310">
        <f t="shared" si="155"/>
        <v>1</v>
      </c>
      <c r="P418" s="310">
        <f t="shared" si="155"/>
        <v>0</v>
      </c>
      <c r="Q418" s="310">
        <f t="shared" si="155"/>
        <v>0</v>
      </c>
      <c r="R418" s="310">
        <f t="shared" si="155"/>
        <v>0</v>
      </c>
      <c r="S418" s="310">
        <f t="shared" si="155"/>
        <v>0</v>
      </c>
      <c r="T418" s="310">
        <f t="shared" si="155"/>
        <v>0</v>
      </c>
      <c r="U418" s="310">
        <f t="shared" si="155"/>
        <v>0</v>
      </c>
      <c r="AC418" s="176"/>
      <c r="AD418" s="177"/>
      <c r="AE418" s="176"/>
      <c r="AF418" s="206"/>
      <c r="AG418" s="207"/>
      <c r="AH418" s="206"/>
      <c r="AI418" s="207"/>
      <c r="AJ418" s="206"/>
      <c r="AK418" s="241"/>
      <c r="AL418" s="206"/>
      <c r="AM418" s="240"/>
      <c r="AN418" s="206"/>
      <c r="AO418" s="179"/>
      <c r="AP418" s="206"/>
      <c r="AQ418" s="83"/>
      <c r="AR418" s="206"/>
      <c r="AS418" s="83"/>
      <c r="AT418" s="206"/>
      <c r="AU418" s="83"/>
      <c r="AV418" s="206"/>
      <c r="AW418" s="83"/>
      <c r="AX418" s="206"/>
      <c r="AY418" s="83"/>
      <c r="AZ418" s="206"/>
      <c r="BA418" s="83"/>
      <c r="BB418" s="206"/>
      <c r="BC418" s="83"/>
      <c r="BD418" s="204"/>
      <c r="BE418" s="175"/>
      <c r="BH418" s="169"/>
      <c r="BI418" s="169"/>
    </row>
    <row r="419" spans="1:64" ht="51.75" customHeight="1" x14ac:dyDescent="0.25">
      <c r="A419" s="537"/>
      <c r="B419" s="528"/>
      <c r="C419" s="528"/>
      <c r="D419" s="316" t="s">
        <v>830</v>
      </c>
      <c r="E419" s="9" t="s">
        <v>757</v>
      </c>
      <c r="F419" s="310">
        <f>SUM(J419:U419)</f>
        <v>2</v>
      </c>
      <c r="G419" s="278">
        <v>2</v>
      </c>
      <c r="H419" s="278">
        <v>2</v>
      </c>
      <c r="I419" s="278">
        <v>2</v>
      </c>
      <c r="J419" s="278">
        <v>0</v>
      </c>
      <c r="K419" s="278">
        <v>0</v>
      </c>
      <c r="L419" s="278">
        <v>0</v>
      </c>
      <c r="M419" s="278">
        <v>1</v>
      </c>
      <c r="N419" s="278">
        <v>0</v>
      </c>
      <c r="O419" s="278">
        <v>1</v>
      </c>
      <c r="P419" s="278">
        <v>0</v>
      </c>
      <c r="Q419" s="278">
        <v>0</v>
      </c>
      <c r="R419" s="278">
        <v>0</v>
      </c>
      <c r="S419" s="278">
        <v>0</v>
      </c>
      <c r="T419" s="278">
        <v>0</v>
      </c>
      <c r="U419" s="278">
        <v>0</v>
      </c>
      <c r="AC419" s="176"/>
      <c r="AD419" s="177"/>
      <c r="AE419" s="176"/>
      <c r="AF419" s="206"/>
      <c r="AG419" s="207"/>
      <c r="AH419" s="206"/>
      <c r="AI419" s="207"/>
      <c r="AJ419" s="206"/>
      <c r="AK419" s="241"/>
      <c r="AL419" s="206"/>
      <c r="AM419" s="240"/>
      <c r="AN419" s="206"/>
      <c r="AO419" s="179"/>
      <c r="AP419" s="206"/>
      <c r="AQ419" s="83"/>
      <c r="AR419" s="206"/>
      <c r="AS419" s="83"/>
      <c r="AT419" s="206"/>
      <c r="AU419" s="83"/>
      <c r="AV419" s="206"/>
      <c r="AW419" s="83"/>
      <c r="AX419" s="206"/>
      <c r="AY419" s="83"/>
      <c r="AZ419" s="206"/>
      <c r="BA419" s="83"/>
      <c r="BB419" s="206"/>
      <c r="BC419" s="83"/>
      <c r="BD419" s="204"/>
      <c r="BE419" s="175"/>
      <c r="BH419" s="169"/>
      <c r="BI419" s="169"/>
    </row>
    <row r="420" spans="1:64" ht="51.75" customHeight="1" x14ac:dyDescent="0.25">
      <c r="A420" s="537"/>
      <c r="B420" s="521" t="s">
        <v>754</v>
      </c>
      <c r="C420" s="607" t="s">
        <v>758</v>
      </c>
      <c r="D420" s="306" t="s">
        <v>439</v>
      </c>
      <c r="E420" s="306"/>
      <c r="F420" s="310">
        <f t="shared" ref="F420:U420" si="156">+F421</f>
        <v>90</v>
      </c>
      <c r="G420" s="310">
        <f t="shared" si="156"/>
        <v>90</v>
      </c>
      <c r="H420" s="310">
        <f t="shared" si="156"/>
        <v>90</v>
      </c>
      <c r="I420" s="310">
        <f t="shared" si="156"/>
        <v>90</v>
      </c>
      <c r="J420" s="310">
        <f t="shared" si="156"/>
        <v>0</v>
      </c>
      <c r="K420" s="310">
        <f t="shared" si="156"/>
        <v>90</v>
      </c>
      <c r="L420" s="310">
        <f t="shared" si="156"/>
        <v>0</v>
      </c>
      <c r="M420" s="310">
        <f t="shared" si="156"/>
        <v>0</v>
      </c>
      <c r="N420" s="310">
        <f t="shared" si="156"/>
        <v>0</v>
      </c>
      <c r="O420" s="310">
        <f t="shared" si="156"/>
        <v>0</v>
      </c>
      <c r="P420" s="310">
        <f t="shared" si="156"/>
        <v>0</v>
      </c>
      <c r="Q420" s="310">
        <f t="shared" si="156"/>
        <v>0</v>
      </c>
      <c r="R420" s="310">
        <f t="shared" si="156"/>
        <v>0</v>
      </c>
      <c r="S420" s="310">
        <f t="shared" si="156"/>
        <v>0</v>
      </c>
      <c r="T420" s="310">
        <f t="shared" si="156"/>
        <v>0</v>
      </c>
      <c r="U420" s="310">
        <f t="shared" si="156"/>
        <v>0</v>
      </c>
      <c r="AC420" s="176">
        <f>+AE420+AF420+AH420+AJ420+AL420+AN420+AP420+AR420+AT420+AV420+AX420+AZ420+BB420</f>
        <v>10040</v>
      </c>
      <c r="AD420" s="177">
        <f>+AG420+AI420+AK420+AM420+AO420+AQ420+AS420+AU420+AW420+AY420+BA420+BC420</f>
        <v>0</v>
      </c>
      <c r="AE420" s="176">
        <v>10040</v>
      </c>
      <c r="AF420" s="206"/>
      <c r="AG420" s="207"/>
      <c r="AH420" s="206"/>
      <c r="AI420" s="207"/>
      <c r="AJ420" s="206"/>
      <c r="AK420" s="241"/>
      <c r="AL420" s="206"/>
      <c r="AM420" s="240"/>
      <c r="AN420" s="206"/>
      <c r="AO420" s="83"/>
      <c r="AP420" s="206"/>
      <c r="AQ420" s="83"/>
      <c r="AR420" s="206"/>
      <c r="AS420" s="83"/>
      <c r="AT420" s="206"/>
      <c r="AU420" s="83"/>
      <c r="AV420" s="206"/>
      <c r="AW420" s="83"/>
      <c r="AX420" s="206"/>
      <c r="AY420" s="83"/>
      <c r="AZ420" s="206"/>
      <c r="BA420" s="83"/>
      <c r="BB420" s="206"/>
      <c r="BC420" s="83"/>
      <c r="BD420" s="204">
        <f t="shared" si="148"/>
        <v>0</v>
      </c>
      <c r="BE420" s="175">
        <f t="shared" si="149"/>
        <v>0</v>
      </c>
      <c r="BH420" s="181">
        <f>+BK420-AC420</f>
        <v>-10040</v>
      </c>
      <c r="BI420" s="181">
        <f>+BL420-AD420</f>
        <v>0</v>
      </c>
      <c r="BJ420" s="208"/>
      <c r="BK420" s="181"/>
      <c r="BL420" s="181"/>
    </row>
    <row r="421" spans="1:64" ht="51.75" customHeight="1" x14ac:dyDescent="0.25">
      <c r="A421" s="537"/>
      <c r="B421" s="521"/>
      <c r="C421" s="607"/>
      <c r="D421" s="53" t="s">
        <v>817</v>
      </c>
      <c r="E421" s="9" t="s">
        <v>192</v>
      </c>
      <c r="F421" s="310">
        <f>SUM(J421:U421)</f>
        <v>90</v>
      </c>
      <c r="G421" s="278">
        <v>90</v>
      </c>
      <c r="H421" s="278">
        <v>90</v>
      </c>
      <c r="I421" s="278">
        <v>90</v>
      </c>
      <c r="J421" s="278">
        <v>0</v>
      </c>
      <c r="K421" s="278">
        <v>90</v>
      </c>
      <c r="L421" s="278">
        <v>0</v>
      </c>
      <c r="M421" s="278">
        <v>0</v>
      </c>
      <c r="N421" s="278">
        <v>0</v>
      </c>
      <c r="O421" s="278">
        <v>0</v>
      </c>
      <c r="P421" s="278">
        <v>0</v>
      </c>
      <c r="Q421" s="278">
        <v>0</v>
      </c>
      <c r="R421" s="278">
        <v>0</v>
      </c>
      <c r="S421" s="278">
        <v>0</v>
      </c>
      <c r="T421" s="278">
        <v>0</v>
      </c>
      <c r="U421" s="278">
        <v>0</v>
      </c>
      <c r="V421" s="82"/>
      <c r="W421" s="82"/>
      <c r="AC421" s="176"/>
      <c r="AD421" s="177"/>
      <c r="AE421" s="176"/>
      <c r="AF421" s="206"/>
      <c r="AG421" s="207"/>
      <c r="AH421" s="206"/>
      <c r="AI421" s="207"/>
      <c r="AJ421" s="206"/>
      <c r="AK421" s="241"/>
      <c r="AL421" s="206"/>
      <c r="AM421" s="240"/>
      <c r="AN421" s="206"/>
      <c r="AO421" s="179"/>
      <c r="AP421" s="206"/>
      <c r="AQ421" s="83"/>
      <c r="AR421" s="206"/>
      <c r="AS421" s="83"/>
      <c r="AT421" s="206"/>
      <c r="AU421" s="83"/>
      <c r="AV421" s="206"/>
      <c r="AW421" s="83"/>
      <c r="AX421" s="206"/>
      <c r="AY421" s="83"/>
      <c r="AZ421" s="206"/>
      <c r="BA421" s="83"/>
      <c r="BB421" s="206"/>
      <c r="BC421" s="83"/>
      <c r="BD421" s="204">
        <f t="shared" si="148"/>
        <v>0</v>
      </c>
      <c r="BE421" s="175" t="e">
        <f t="shared" si="149"/>
        <v>#DIV/0!</v>
      </c>
      <c r="BH421" s="169"/>
      <c r="BI421" s="169"/>
    </row>
    <row r="422" spans="1:64" ht="51.75" customHeight="1" x14ac:dyDescent="0.25">
      <c r="A422" s="537"/>
      <c r="B422" s="521" t="s">
        <v>755</v>
      </c>
      <c r="C422" s="607" t="s">
        <v>193</v>
      </c>
      <c r="D422" s="306" t="s">
        <v>439</v>
      </c>
      <c r="E422" s="306"/>
      <c r="F422" s="310">
        <f t="shared" ref="F422:U422" si="157">+F423</f>
        <v>60</v>
      </c>
      <c r="G422" s="310">
        <f t="shared" si="157"/>
        <v>60</v>
      </c>
      <c r="H422" s="310">
        <f t="shared" si="157"/>
        <v>60</v>
      </c>
      <c r="I422" s="310">
        <f t="shared" si="157"/>
        <v>60</v>
      </c>
      <c r="J422" s="310">
        <f t="shared" si="157"/>
        <v>0</v>
      </c>
      <c r="K422" s="310">
        <f t="shared" si="157"/>
        <v>0</v>
      </c>
      <c r="L422" s="310">
        <f t="shared" si="157"/>
        <v>60</v>
      </c>
      <c r="M422" s="310">
        <f t="shared" si="157"/>
        <v>0</v>
      </c>
      <c r="N422" s="310">
        <f t="shared" si="157"/>
        <v>0</v>
      </c>
      <c r="O422" s="310">
        <f t="shared" si="157"/>
        <v>0</v>
      </c>
      <c r="P422" s="310">
        <f t="shared" si="157"/>
        <v>0</v>
      </c>
      <c r="Q422" s="310">
        <f t="shared" si="157"/>
        <v>0</v>
      </c>
      <c r="R422" s="310">
        <f t="shared" si="157"/>
        <v>0</v>
      </c>
      <c r="S422" s="310">
        <f t="shared" si="157"/>
        <v>0</v>
      </c>
      <c r="T422" s="310">
        <f t="shared" si="157"/>
        <v>0</v>
      </c>
      <c r="U422" s="310">
        <f t="shared" si="157"/>
        <v>0</v>
      </c>
      <c r="AC422" s="176">
        <f>+AE422+AF422+AH422+AJ422+AL422+AN422+AP422+AR422+AT422+AV422+AX422+AZ422+BB422</f>
        <v>17166</v>
      </c>
      <c r="AD422" s="177">
        <f>+AG422+AI422+AK422+AM422+AO422+AQ422+AS422+AU422+AW422+AY422+BA422+BC422</f>
        <v>0</v>
      </c>
      <c r="AE422" s="176">
        <v>17166</v>
      </c>
      <c r="AF422" s="206"/>
      <c r="AG422" s="207"/>
      <c r="AH422" s="206"/>
      <c r="AI422" s="207"/>
      <c r="AJ422" s="206"/>
      <c r="AK422" s="241"/>
      <c r="AL422" s="206"/>
      <c r="AM422" s="240"/>
      <c r="AN422" s="206"/>
      <c r="AO422" s="83"/>
      <c r="AP422" s="206"/>
      <c r="AQ422" s="83"/>
      <c r="AR422" s="206"/>
      <c r="AS422" s="83"/>
      <c r="AT422" s="206"/>
      <c r="AU422" s="83"/>
      <c r="AV422" s="206"/>
      <c r="AW422" s="83"/>
      <c r="AX422" s="206"/>
      <c r="AY422" s="83"/>
      <c r="AZ422" s="206"/>
      <c r="BA422" s="83"/>
      <c r="BB422" s="206"/>
      <c r="BC422" s="83"/>
      <c r="BD422" s="204">
        <f t="shared" si="148"/>
        <v>0</v>
      </c>
      <c r="BE422" s="175">
        <f t="shared" si="149"/>
        <v>0</v>
      </c>
      <c r="BH422" s="181">
        <f>+BK422-AC422</f>
        <v>-17166</v>
      </c>
      <c r="BI422" s="181">
        <f>+BL422-AD422</f>
        <v>0</v>
      </c>
      <c r="BJ422" s="208"/>
      <c r="BK422" s="181"/>
      <c r="BL422" s="181"/>
    </row>
    <row r="423" spans="1:64" ht="51.75" customHeight="1" x14ac:dyDescent="0.25">
      <c r="A423" s="537"/>
      <c r="B423" s="521"/>
      <c r="C423" s="607"/>
      <c r="D423" s="53" t="s">
        <v>624</v>
      </c>
      <c r="E423" s="9" t="s">
        <v>192</v>
      </c>
      <c r="F423" s="310">
        <f>SUM(J423:U423)</f>
        <v>60</v>
      </c>
      <c r="G423" s="278">
        <v>60</v>
      </c>
      <c r="H423" s="278">
        <v>60</v>
      </c>
      <c r="I423" s="278">
        <v>60</v>
      </c>
      <c r="J423" s="278">
        <v>0</v>
      </c>
      <c r="K423" s="278">
        <v>0</v>
      </c>
      <c r="L423" s="278">
        <v>60</v>
      </c>
      <c r="M423" s="278">
        <v>0</v>
      </c>
      <c r="N423" s="278">
        <v>0</v>
      </c>
      <c r="O423" s="278">
        <v>0</v>
      </c>
      <c r="P423" s="278">
        <v>0</v>
      </c>
      <c r="Q423" s="278">
        <v>0</v>
      </c>
      <c r="R423" s="278">
        <v>0</v>
      </c>
      <c r="S423" s="278">
        <v>0</v>
      </c>
      <c r="T423" s="278">
        <v>0</v>
      </c>
      <c r="U423" s="278">
        <v>0</v>
      </c>
      <c r="V423" s="82"/>
      <c r="W423" s="82"/>
      <c r="AC423" s="176"/>
      <c r="AD423" s="177"/>
      <c r="AE423" s="176"/>
      <c r="AF423" s="206"/>
      <c r="AG423" s="207"/>
      <c r="AH423" s="206"/>
      <c r="AI423" s="207"/>
      <c r="AJ423" s="206"/>
      <c r="AK423" s="241"/>
      <c r="AL423" s="206"/>
      <c r="AM423" s="240"/>
      <c r="AN423" s="206"/>
      <c r="AO423" s="83"/>
      <c r="AP423" s="206"/>
      <c r="AQ423" s="83"/>
      <c r="AR423" s="206"/>
      <c r="AS423" s="83"/>
      <c r="AT423" s="206"/>
      <c r="AU423" s="83"/>
      <c r="AV423" s="206"/>
      <c r="AW423" s="83"/>
      <c r="AX423" s="206"/>
      <c r="AY423" s="83"/>
      <c r="AZ423" s="206"/>
      <c r="BA423" s="83"/>
      <c r="BB423" s="206"/>
      <c r="BC423" s="83"/>
      <c r="BD423" s="204">
        <f t="shared" si="148"/>
        <v>0</v>
      </c>
      <c r="BE423" s="175" t="e">
        <f t="shared" si="149"/>
        <v>#DIV/0!</v>
      </c>
      <c r="BH423" s="169"/>
      <c r="BI423" s="169"/>
    </row>
    <row r="424" spans="1:64" ht="51.75" customHeight="1" x14ac:dyDescent="0.25">
      <c r="A424" s="537"/>
      <c r="B424" s="527" t="s">
        <v>580</v>
      </c>
      <c r="C424" s="607" t="s">
        <v>194</v>
      </c>
      <c r="D424" s="306" t="s">
        <v>439</v>
      </c>
      <c r="E424" s="306"/>
      <c r="F424" s="310">
        <f t="shared" ref="F424:U424" si="158">+F425</f>
        <v>2</v>
      </c>
      <c r="G424" s="310">
        <f t="shared" si="158"/>
        <v>2</v>
      </c>
      <c r="H424" s="310">
        <f t="shared" si="158"/>
        <v>2</v>
      </c>
      <c r="I424" s="310">
        <f t="shared" si="158"/>
        <v>2</v>
      </c>
      <c r="J424" s="310">
        <f t="shared" si="158"/>
        <v>0</v>
      </c>
      <c r="K424" s="310">
        <f t="shared" si="158"/>
        <v>0</v>
      </c>
      <c r="L424" s="310">
        <f t="shared" si="158"/>
        <v>1</v>
      </c>
      <c r="M424" s="310">
        <f t="shared" si="158"/>
        <v>0</v>
      </c>
      <c r="N424" s="310">
        <f t="shared" si="158"/>
        <v>0</v>
      </c>
      <c r="O424" s="310">
        <f t="shared" si="158"/>
        <v>0</v>
      </c>
      <c r="P424" s="310">
        <f t="shared" si="158"/>
        <v>0</v>
      </c>
      <c r="Q424" s="310">
        <f t="shared" si="158"/>
        <v>0</v>
      </c>
      <c r="R424" s="310">
        <f t="shared" si="158"/>
        <v>1</v>
      </c>
      <c r="S424" s="310">
        <f t="shared" si="158"/>
        <v>0</v>
      </c>
      <c r="T424" s="310">
        <f t="shared" si="158"/>
        <v>0</v>
      </c>
      <c r="U424" s="310">
        <f t="shared" si="158"/>
        <v>0</v>
      </c>
      <c r="AA424" s="183" t="s">
        <v>17</v>
      </c>
      <c r="AB424" s="184">
        <f>SUM(AC341:AC349)</f>
        <v>1500</v>
      </c>
      <c r="AC424" s="176">
        <f>+AE424+AF424+AH424+AJ424+AL424+AN424+AP424+AR424+AT424+AV424+AX424+AZ424+BB424</f>
        <v>58823</v>
      </c>
      <c r="AD424" s="177">
        <f>+AG424+AI424+AK424+AM424+AO424+AQ424+AS424+AU424+AW424+AY424+BA424+BC424</f>
        <v>0</v>
      </c>
      <c r="AE424" s="176">
        <v>58823</v>
      </c>
      <c r="AF424" s="206"/>
      <c r="AG424" s="207"/>
      <c r="AH424" s="206"/>
      <c r="AI424" s="207"/>
      <c r="AJ424" s="206"/>
      <c r="AK424" s="241"/>
      <c r="AL424" s="206"/>
      <c r="AM424" s="240"/>
      <c r="AN424" s="206"/>
      <c r="AO424" s="83"/>
      <c r="AP424" s="206"/>
      <c r="AQ424" s="83"/>
      <c r="AR424" s="206"/>
      <c r="AS424" s="83"/>
      <c r="AT424" s="206"/>
      <c r="AU424" s="83"/>
      <c r="AV424" s="206"/>
      <c r="AW424" s="83"/>
      <c r="AX424" s="206"/>
      <c r="AY424" s="83"/>
      <c r="AZ424" s="206"/>
      <c r="BA424" s="83"/>
      <c r="BB424" s="206"/>
      <c r="BC424" s="83"/>
      <c r="BD424" s="204">
        <f t="shared" si="148"/>
        <v>0</v>
      </c>
      <c r="BE424" s="175">
        <f t="shared" si="149"/>
        <v>0</v>
      </c>
      <c r="BH424" s="181">
        <f>+BK424-AC424</f>
        <v>-58823</v>
      </c>
      <c r="BI424" s="181">
        <f>+BL424-AD424</f>
        <v>0</v>
      </c>
      <c r="BJ424" s="208"/>
      <c r="BK424" s="181"/>
      <c r="BL424" s="181"/>
    </row>
    <row r="425" spans="1:64" ht="51.75" customHeight="1" x14ac:dyDescent="0.25">
      <c r="A425" s="538"/>
      <c r="B425" s="528"/>
      <c r="C425" s="607"/>
      <c r="D425" s="53" t="s">
        <v>623</v>
      </c>
      <c r="E425" s="9" t="s">
        <v>195</v>
      </c>
      <c r="F425" s="310">
        <f>SUM(J425:U425)</f>
        <v>2</v>
      </c>
      <c r="G425" s="278">
        <v>2</v>
      </c>
      <c r="H425" s="278">
        <v>2</v>
      </c>
      <c r="I425" s="278">
        <v>2</v>
      </c>
      <c r="J425" s="278">
        <v>0</v>
      </c>
      <c r="K425" s="278">
        <v>0</v>
      </c>
      <c r="L425" s="278">
        <v>1</v>
      </c>
      <c r="M425" s="278">
        <v>0</v>
      </c>
      <c r="N425" s="278">
        <v>0</v>
      </c>
      <c r="O425" s="278">
        <v>0</v>
      </c>
      <c r="P425" s="278">
        <v>0</v>
      </c>
      <c r="Q425" s="278">
        <v>0</v>
      </c>
      <c r="R425" s="278">
        <v>1</v>
      </c>
      <c r="S425" s="278">
        <v>0</v>
      </c>
      <c r="T425" s="278">
        <v>0</v>
      </c>
      <c r="U425" s="278">
        <v>0</v>
      </c>
      <c r="AA425" s="183" t="s">
        <v>638</v>
      </c>
      <c r="AB425" s="184">
        <f>SUM(AD341:AD349)</f>
        <v>0</v>
      </c>
      <c r="AC425" s="176"/>
      <c r="AD425" s="177"/>
      <c r="AE425" s="176"/>
      <c r="AF425" s="206"/>
      <c r="AG425" s="83"/>
      <c r="AH425" s="206"/>
      <c r="AI425" s="207"/>
      <c r="AJ425" s="206"/>
      <c r="AK425" s="241"/>
      <c r="AL425" s="206"/>
      <c r="AM425" s="83"/>
      <c r="AN425" s="206"/>
      <c r="AO425" s="83"/>
      <c r="AP425" s="206"/>
      <c r="AQ425" s="83"/>
      <c r="AR425" s="206"/>
      <c r="AS425" s="83"/>
      <c r="AT425" s="206"/>
      <c r="AU425" s="83"/>
      <c r="AV425" s="206"/>
      <c r="AW425" s="83"/>
      <c r="AX425" s="206"/>
      <c r="AY425" s="83"/>
      <c r="AZ425" s="206"/>
      <c r="BA425" s="83"/>
      <c r="BB425" s="206"/>
      <c r="BC425" s="83"/>
      <c r="BD425" s="204">
        <f t="shared" si="148"/>
        <v>0</v>
      </c>
      <c r="BE425" s="175" t="e">
        <f t="shared" si="149"/>
        <v>#DIV/0!</v>
      </c>
      <c r="BH425" s="169"/>
      <c r="BI425" s="169"/>
    </row>
    <row r="426" spans="1:64" ht="37.5" customHeight="1" x14ac:dyDescent="0.25">
      <c r="A426" s="574" t="s">
        <v>593</v>
      </c>
      <c r="B426" s="574"/>
      <c r="C426" s="574"/>
      <c r="D426" s="574"/>
      <c r="E426" s="574"/>
      <c r="F426" s="128"/>
      <c r="G426" s="120"/>
      <c r="H426" s="120"/>
      <c r="I426" s="120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BH426" s="169"/>
      <c r="BI426" s="169"/>
    </row>
    <row r="427" spans="1:64" x14ac:dyDescent="0.25">
      <c r="A427" s="16"/>
      <c r="B427" s="10"/>
      <c r="C427" s="16"/>
      <c r="D427" s="16"/>
      <c r="E427" s="10"/>
      <c r="F427" s="108"/>
      <c r="G427" s="116"/>
      <c r="H427" s="116"/>
      <c r="I427" s="116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BH427" s="169"/>
      <c r="BI427" s="169"/>
    </row>
    <row r="428" spans="1:64" x14ac:dyDescent="0.25">
      <c r="A428" s="16"/>
      <c r="B428" s="10"/>
      <c r="C428" s="16"/>
      <c r="D428" s="16"/>
      <c r="E428" s="10"/>
      <c r="F428" s="108"/>
      <c r="G428" s="116"/>
      <c r="H428" s="116"/>
      <c r="I428" s="116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BH428" s="169"/>
      <c r="BI428" s="169"/>
    </row>
    <row r="429" spans="1:64" x14ac:dyDescent="0.25">
      <c r="A429" s="16"/>
      <c r="B429" s="10"/>
      <c r="C429" s="16"/>
      <c r="D429" s="16"/>
      <c r="E429" s="10"/>
      <c r="F429" s="108"/>
      <c r="G429" s="116"/>
      <c r="H429" s="116"/>
      <c r="I429" s="116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BH429" s="169"/>
      <c r="BI429" s="169"/>
    </row>
    <row r="430" spans="1:64" ht="24.95" customHeight="1" x14ac:dyDescent="0.25">
      <c r="A430" s="17"/>
      <c r="B430" s="15"/>
      <c r="C430" s="16"/>
      <c r="D430" s="16"/>
      <c r="E430" s="17"/>
      <c r="F430" s="111"/>
      <c r="G430" s="112"/>
      <c r="H430" s="112"/>
      <c r="I430" s="112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BH430" s="169"/>
      <c r="BI430" s="169"/>
    </row>
    <row r="431" spans="1:64" ht="24.95" customHeight="1" x14ac:dyDescent="0.25">
      <c r="A431" s="23" t="s">
        <v>8</v>
      </c>
      <c r="B431" s="519" t="s">
        <v>197</v>
      </c>
      <c r="C431" s="519"/>
      <c r="D431" s="519"/>
      <c r="E431" s="17"/>
      <c r="F431" s="111"/>
      <c r="G431" s="112"/>
      <c r="H431" s="112"/>
      <c r="I431" s="112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BH431" s="169"/>
      <c r="BI431" s="169"/>
    </row>
    <row r="432" spans="1:64" ht="24.95" customHeight="1" x14ac:dyDescent="0.25">
      <c r="A432" s="18" t="s">
        <v>9</v>
      </c>
      <c r="B432" s="592" t="s">
        <v>10</v>
      </c>
      <c r="C432" s="592"/>
      <c r="D432" s="592"/>
      <c r="E432" s="592"/>
      <c r="F432" s="592"/>
      <c r="G432" s="592"/>
      <c r="H432" s="592"/>
      <c r="I432" s="114"/>
      <c r="J432" s="115"/>
      <c r="K432" s="115"/>
      <c r="L432" s="115"/>
      <c r="M432" s="115"/>
      <c r="N432" s="115"/>
      <c r="O432" s="115"/>
      <c r="P432" s="115"/>
      <c r="Q432" s="115"/>
      <c r="R432" s="115"/>
      <c r="S432" s="115"/>
      <c r="T432" s="115"/>
      <c r="U432" s="115"/>
      <c r="BH432" s="169"/>
      <c r="BI432" s="169"/>
    </row>
    <row r="433" spans="1:95" ht="24.95" customHeight="1" x14ac:dyDescent="0.25">
      <c r="A433" s="16"/>
      <c r="B433" s="307" t="s">
        <v>198</v>
      </c>
      <c r="C433" s="592" t="s">
        <v>199</v>
      </c>
      <c r="D433" s="592"/>
      <c r="E433" s="592"/>
      <c r="F433" s="592"/>
      <c r="G433" s="592"/>
      <c r="H433" s="592"/>
      <c r="I433" s="114"/>
      <c r="J433" s="115"/>
      <c r="K433" s="115"/>
      <c r="L433" s="115"/>
      <c r="M433" s="115"/>
      <c r="N433" s="115"/>
      <c r="O433" s="115"/>
      <c r="P433" s="115"/>
      <c r="Q433" s="115"/>
      <c r="R433" s="115"/>
      <c r="S433" s="115"/>
      <c r="T433" s="115"/>
      <c r="U433" s="115"/>
      <c r="BH433" s="169"/>
      <c r="BI433" s="169"/>
    </row>
    <row r="434" spans="1:95" ht="21.75" customHeight="1" x14ac:dyDescent="0.25">
      <c r="A434" s="536" t="s">
        <v>12</v>
      </c>
      <c r="B434" s="526" t="s">
        <v>13</v>
      </c>
      <c r="C434" s="526" t="s">
        <v>14</v>
      </c>
      <c r="D434" s="542" t="s">
        <v>15</v>
      </c>
      <c r="E434" s="589" t="s">
        <v>16</v>
      </c>
      <c r="F434" s="570" t="s">
        <v>660</v>
      </c>
      <c r="G434" s="540" t="s">
        <v>433</v>
      </c>
      <c r="H434" s="541"/>
      <c r="I434" s="541"/>
      <c r="J434" s="535" t="s">
        <v>662</v>
      </c>
      <c r="K434" s="535"/>
      <c r="L434" s="535"/>
      <c r="M434" s="535"/>
      <c r="N434" s="535"/>
      <c r="O434" s="535"/>
      <c r="P434" s="535"/>
      <c r="Q434" s="535"/>
      <c r="R434" s="535"/>
      <c r="S434" s="535"/>
      <c r="T434" s="535"/>
      <c r="U434" s="535"/>
      <c r="Z434" s="685"/>
      <c r="AA434" s="685"/>
      <c r="AC434" s="604" t="s">
        <v>640</v>
      </c>
      <c r="AD434" s="166"/>
      <c r="AE434" s="604" t="s">
        <v>640</v>
      </c>
      <c r="AF434" s="599" t="s">
        <v>612</v>
      </c>
      <c r="AG434" s="680"/>
      <c r="AH434" s="680"/>
      <c r="AI434" s="680"/>
      <c r="AJ434" s="680"/>
      <c r="AK434" s="680"/>
      <c r="AL434" s="680"/>
      <c r="AM434" s="680"/>
      <c r="AN434" s="680"/>
      <c r="AO434" s="680"/>
      <c r="AP434" s="680"/>
      <c r="AQ434" s="680"/>
      <c r="AR434" s="680"/>
      <c r="AS434" s="680"/>
      <c r="AT434" s="680"/>
      <c r="AU434" s="680"/>
      <c r="AV434" s="680"/>
      <c r="AW434" s="680"/>
      <c r="AX434" s="680"/>
      <c r="AY434" s="680"/>
      <c r="AZ434" s="680"/>
      <c r="BA434" s="680"/>
      <c r="BB434" s="600"/>
      <c r="BC434" s="167"/>
      <c r="BD434" s="168"/>
      <c r="BE434" s="168"/>
      <c r="BH434" s="169"/>
      <c r="BI434" s="169"/>
    </row>
    <row r="435" spans="1:95" ht="27.75" customHeight="1" x14ac:dyDescent="0.25">
      <c r="A435" s="537"/>
      <c r="B435" s="527"/>
      <c r="C435" s="527"/>
      <c r="D435" s="543"/>
      <c r="E435" s="590"/>
      <c r="F435" s="571"/>
      <c r="G435" s="556" t="s">
        <v>661</v>
      </c>
      <c r="H435" s="556"/>
      <c r="I435" s="540"/>
      <c r="J435" s="535" t="s">
        <v>526</v>
      </c>
      <c r="K435" s="535"/>
      <c r="L435" s="535"/>
      <c r="M435" s="535"/>
      <c r="N435" s="535"/>
      <c r="O435" s="535"/>
      <c r="P435" s="535"/>
      <c r="Q435" s="535"/>
      <c r="R435" s="535"/>
      <c r="S435" s="535"/>
      <c r="T435" s="535"/>
      <c r="U435" s="535"/>
      <c r="Z435" s="684"/>
      <c r="AC435" s="605"/>
      <c r="AD435" s="171"/>
      <c r="AE435" s="605"/>
      <c r="AF435" s="599" t="s">
        <v>600</v>
      </c>
      <c r="AG435" s="600"/>
      <c r="AH435" s="599" t="s">
        <v>601</v>
      </c>
      <c r="AI435" s="600"/>
      <c r="AJ435" s="599" t="s">
        <v>602</v>
      </c>
      <c r="AK435" s="600"/>
      <c r="AL435" s="599" t="s">
        <v>603</v>
      </c>
      <c r="AM435" s="600"/>
      <c r="AN435" s="599" t="s">
        <v>604</v>
      </c>
      <c r="AO435" s="600"/>
      <c r="AP435" s="599" t="s">
        <v>605</v>
      </c>
      <c r="AQ435" s="600"/>
      <c r="AR435" s="599" t="s">
        <v>606</v>
      </c>
      <c r="AS435" s="600"/>
      <c r="AT435" s="599" t="s">
        <v>607</v>
      </c>
      <c r="AU435" s="600"/>
      <c r="AV435" s="599" t="s">
        <v>608</v>
      </c>
      <c r="AW435" s="600"/>
      <c r="AX435" s="599" t="s">
        <v>609</v>
      </c>
      <c r="AY435" s="600"/>
      <c r="AZ435" s="599" t="s">
        <v>610</v>
      </c>
      <c r="BA435" s="600"/>
      <c r="BB435" s="599" t="s">
        <v>611</v>
      </c>
      <c r="BC435" s="600"/>
      <c r="BD435" s="682" t="s">
        <v>614</v>
      </c>
      <c r="BE435" s="683" t="s">
        <v>613</v>
      </c>
      <c r="BH435" s="169"/>
      <c r="BI435" s="169"/>
    </row>
    <row r="436" spans="1:95" ht="27" customHeight="1" x14ac:dyDescent="0.25">
      <c r="A436" s="537"/>
      <c r="B436" s="527"/>
      <c r="C436" s="527"/>
      <c r="D436" s="543"/>
      <c r="E436" s="590"/>
      <c r="F436" s="571"/>
      <c r="G436" s="585">
        <v>2024</v>
      </c>
      <c r="H436" s="585">
        <v>2025</v>
      </c>
      <c r="I436" s="585">
        <v>2026</v>
      </c>
      <c r="J436" s="308"/>
      <c r="K436" s="308"/>
      <c r="L436" s="308"/>
      <c r="M436" s="308"/>
      <c r="N436" s="308"/>
      <c r="O436" s="308"/>
      <c r="P436" s="308"/>
      <c r="Q436" s="308"/>
      <c r="R436" s="308"/>
      <c r="S436" s="308"/>
      <c r="T436" s="308"/>
      <c r="U436" s="308"/>
      <c r="Z436" s="684"/>
      <c r="AC436" s="605"/>
      <c r="AD436" s="171"/>
      <c r="AE436" s="605"/>
      <c r="AF436" s="598" t="s">
        <v>615</v>
      </c>
      <c r="AG436" s="596" t="s">
        <v>616</v>
      </c>
      <c r="AH436" s="598" t="s">
        <v>615</v>
      </c>
      <c r="AI436" s="596" t="s">
        <v>616</v>
      </c>
      <c r="AJ436" s="598" t="s">
        <v>615</v>
      </c>
      <c r="AK436" s="596" t="s">
        <v>616</v>
      </c>
      <c r="AL436" s="598" t="s">
        <v>615</v>
      </c>
      <c r="AM436" s="596" t="s">
        <v>616</v>
      </c>
      <c r="AN436" s="598" t="s">
        <v>615</v>
      </c>
      <c r="AO436" s="596" t="s">
        <v>616</v>
      </c>
      <c r="AP436" s="598" t="s">
        <v>615</v>
      </c>
      <c r="AQ436" s="596" t="s">
        <v>616</v>
      </c>
      <c r="AR436" s="598" t="s">
        <v>615</v>
      </c>
      <c r="AS436" s="596" t="s">
        <v>616</v>
      </c>
      <c r="AT436" s="598" t="s">
        <v>615</v>
      </c>
      <c r="AU436" s="596" t="s">
        <v>616</v>
      </c>
      <c r="AV436" s="598" t="s">
        <v>615</v>
      </c>
      <c r="AW436" s="596" t="s">
        <v>616</v>
      </c>
      <c r="AX436" s="598" t="s">
        <v>615</v>
      </c>
      <c r="AY436" s="596" t="s">
        <v>616</v>
      </c>
      <c r="AZ436" s="598" t="s">
        <v>615</v>
      </c>
      <c r="BA436" s="596" t="s">
        <v>616</v>
      </c>
      <c r="BB436" s="598" t="s">
        <v>615</v>
      </c>
      <c r="BC436" s="596" t="s">
        <v>616</v>
      </c>
      <c r="BD436" s="682"/>
      <c r="BE436" s="683"/>
      <c r="BH436" s="169"/>
      <c r="BI436" s="169"/>
    </row>
    <row r="437" spans="1:95" ht="51" customHeight="1" x14ac:dyDescent="0.25">
      <c r="A437" s="538"/>
      <c r="B437" s="528"/>
      <c r="C437" s="528"/>
      <c r="D437" s="544"/>
      <c r="E437" s="591"/>
      <c r="F437" s="572"/>
      <c r="G437" s="586"/>
      <c r="H437" s="586"/>
      <c r="I437" s="586"/>
      <c r="J437" s="309" t="s">
        <v>499</v>
      </c>
      <c r="K437" s="309" t="s">
        <v>500</v>
      </c>
      <c r="L437" s="309" t="s">
        <v>501</v>
      </c>
      <c r="M437" s="309" t="s">
        <v>502</v>
      </c>
      <c r="N437" s="309" t="s">
        <v>503</v>
      </c>
      <c r="O437" s="309" t="s">
        <v>504</v>
      </c>
      <c r="P437" s="309" t="s">
        <v>505</v>
      </c>
      <c r="Q437" s="309" t="s">
        <v>506</v>
      </c>
      <c r="R437" s="309" t="s">
        <v>507</v>
      </c>
      <c r="S437" s="309" t="s">
        <v>508</v>
      </c>
      <c r="T437" s="309" t="s">
        <v>509</v>
      </c>
      <c r="U437" s="309" t="s">
        <v>510</v>
      </c>
      <c r="Z437" s="684"/>
      <c r="AC437" s="606"/>
      <c r="AD437" s="174"/>
      <c r="AE437" s="606"/>
      <c r="AF437" s="598"/>
      <c r="AG437" s="597"/>
      <c r="AH437" s="598"/>
      <c r="AI437" s="597"/>
      <c r="AJ437" s="598"/>
      <c r="AK437" s="597"/>
      <c r="AL437" s="598"/>
      <c r="AM437" s="597"/>
      <c r="AN437" s="598"/>
      <c r="AO437" s="597"/>
      <c r="AP437" s="598"/>
      <c r="AQ437" s="597"/>
      <c r="AR437" s="598"/>
      <c r="AS437" s="597"/>
      <c r="AT437" s="598"/>
      <c r="AU437" s="597"/>
      <c r="AV437" s="598"/>
      <c r="AW437" s="597"/>
      <c r="AX437" s="598"/>
      <c r="AY437" s="597"/>
      <c r="AZ437" s="598"/>
      <c r="BA437" s="597"/>
      <c r="BB437" s="598"/>
      <c r="BC437" s="597"/>
      <c r="BD437" s="682"/>
      <c r="BE437" s="683"/>
      <c r="BH437" s="169"/>
      <c r="BI437" s="169"/>
    </row>
    <row r="438" spans="1:95" ht="48" customHeight="1" x14ac:dyDescent="0.25">
      <c r="A438" s="590" t="s">
        <v>594</v>
      </c>
      <c r="B438" s="521" t="s">
        <v>759</v>
      </c>
      <c r="C438" s="607" t="s">
        <v>761</v>
      </c>
      <c r="D438" s="306" t="s">
        <v>439</v>
      </c>
      <c r="E438" s="306"/>
      <c r="F438" s="310">
        <f t="shared" ref="F438:U438" si="159">+F439</f>
        <v>900</v>
      </c>
      <c r="G438" s="310">
        <f t="shared" si="159"/>
        <v>900</v>
      </c>
      <c r="H438" s="310">
        <f t="shared" si="159"/>
        <v>900</v>
      </c>
      <c r="I438" s="310">
        <f t="shared" si="159"/>
        <v>900</v>
      </c>
      <c r="J438" s="310">
        <f t="shared" si="159"/>
        <v>75</v>
      </c>
      <c r="K438" s="310">
        <f t="shared" si="159"/>
        <v>75</v>
      </c>
      <c r="L438" s="310">
        <f t="shared" si="159"/>
        <v>75</v>
      </c>
      <c r="M438" s="310">
        <f t="shared" si="159"/>
        <v>75</v>
      </c>
      <c r="N438" s="310">
        <f t="shared" si="159"/>
        <v>75</v>
      </c>
      <c r="O438" s="310">
        <f t="shared" si="159"/>
        <v>75</v>
      </c>
      <c r="P438" s="310">
        <f t="shared" si="159"/>
        <v>75</v>
      </c>
      <c r="Q438" s="310">
        <f t="shared" si="159"/>
        <v>75</v>
      </c>
      <c r="R438" s="310">
        <f t="shared" si="159"/>
        <v>75</v>
      </c>
      <c r="S438" s="310">
        <f t="shared" si="159"/>
        <v>75</v>
      </c>
      <c r="T438" s="310">
        <f t="shared" si="159"/>
        <v>75</v>
      </c>
      <c r="U438" s="310">
        <f t="shared" si="159"/>
        <v>75</v>
      </c>
      <c r="Z438" s="44"/>
      <c r="AC438" s="176">
        <f>+AE438+AF438+AH438+AJ438+AL438+AN438+AP438+AR438+AT438+AV438+AX438+AZ438+BB438</f>
        <v>8058</v>
      </c>
      <c r="AD438" s="177">
        <f>+AG438+AI438+AK438+AM438+AO438+AQ438+AS438+AU438+AW438+AY438+BA438+BC438</f>
        <v>0</v>
      </c>
      <c r="AE438" s="176">
        <v>8058</v>
      </c>
      <c r="AF438" s="178"/>
      <c r="AG438" s="179"/>
      <c r="AH438" s="178"/>
      <c r="AI438" s="179"/>
      <c r="AJ438" s="178"/>
      <c r="AK438" s="179"/>
      <c r="AL438" s="178"/>
      <c r="AM438" s="84"/>
      <c r="AN438" s="178"/>
      <c r="AO438" s="84"/>
      <c r="AP438" s="178"/>
      <c r="AQ438" s="84"/>
      <c r="AR438" s="178"/>
      <c r="AS438" s="84"/>
      <c r="AT438" s="178"/>
      <c r="AU438" s="84"/>
      <c r="AV438" s="178"/>
      <c r="AW438" s="84"/>
      <c r="AX438" s="178"/>
      <c r="AY438" s="84"/>
      <c r="AZ438" s="178"/>
      <c r="BA438" s="84"/>
      <c r="BB438" s="178"/>
      <c r="BC438" s="84"/>
      <c r="BD438" s="204">
        <f t="shared" ref="BD438:BD441" si="160">+AG438+AI438+AK438+AM438+AO438+AQ438+AS438+AU438+AW438+AY438+BA438+BC438</f>
        <v>0</v>
      </c>
      <c r="BE438" s="175">
        <f t="shared" ref="BE438:BE441" si="161">+BD438/AC438*100</f>
        <v>0</v>
      </c>
      <c r="BH438" s="181">
        <f>+BK438-AC438</f>
        <v>-8058</v>
      </c>
      <c r="BI438" s="181">
        <f>+BL438-AD438</f>
        <v>0</v>
      </c>
      <c r="BJ438" s="208"/>
      <c r="BK438" s="181"/>
      <c r="BL438" s="181"/>
    </row>
    <row r="439" spans="1:95" ht="44.25" customHeight="1" x14ac:dyDescent="0.25">
      <c r="A439" s="590"/>
      <c r="B439" s="521"/>
      <c r="C439" s="607"/>
      <c r="D439" s="49" t="s">
        <v>812</v>
      </c>
      <c r="E439" s="20" t="s">
        <v>144</v>
      </c>
      <c r="F439" s="310">
        <f>SUM(J439:U439)</f>
        <v>900</v>
      </c>
      <c r="G439" s="278">
        <v>900</v>
      </c>
      <c r="H439" s="278">
        <v>900</v>
      </c>
      <c r="I439" s="278">
        <v>900</v>
      </c>
      <c r="J439" s="278">
        <v>75</v>
      </c>
      <c r="K439" s="278">
        <v>75</v>
      </c>
      <c r="L439" s="278">
        <v>75</v>
      </c>
      <c r="M439" s="278">
        <v>75</v>
      </c>
      <c r="N439" s="278">
        <v>75</v>
      </c>
      <c r="O439" s="278">
        <v>75</v>
      </c>
      <c r="P439" s="278">
        <v>75</v>
      </c>
      <c r="Q439" s="278">
        <v>75</v>
      </c>
      <c r="R439" s="278">
        <v>75</v>
      </c>
      <c r="S439" s="278">
        <v>75</v>
      </c>
      <c r="T439" s="278">
        <v>75</v>
      </c>
      <c r="U439" s="278">
        <v>75</v>
      </c>
      <c r="Z439" s="44"/>
      <c r="AC439" s="173"/>
      <c r="AD439" s="177"/>
      <c r="AE439" s="176"/>
      <c r="AF439" s="178"/>
      <c r="AG439" s="179"/>
      <c r="AH439" s="178"/>
      <c r="AI439" s="179"/>
      <c r="AJ439" s="178"/>
      <c r="AK439" s="179"/>
      <c r="AL439" s="178"/>
      <c r="AM439" s="84"/>
      <c r="AN439" s="178"/>
      <c r="AO439" s="84"/>
      <c r="AP439" s="178"/>
      <c r="AQ439" s="84"/>
      <c r="AR439" s="178"/>
      <c r="AS439" s="84"/>
      <c r="AT439" s="178"/>
      <c r="AU439" s="84"/>
      <c r="AV439" s="178"/>
      <c r="AW439" s="84"/>
      <c r="AX439" s="178"/>
      <c r="AY439" s="84"/>
      <c r="AZ439" s="178"/>
      <c r="BA439" s="84"/>
      <c r="BB439" s="178"/>
      <c r="BC439" s="84"/>
      <c r="BD439" s="204">
        <f t="shared" si="160"/>
        <v>0</v>
      </c>
      <c r="BE439" s="175" t="e">
        <f t="shared" si="161"/>
        <v>#DIV/0!</v>
      </c>
      <c r="BH439" s="169"/>
      <c r="BI439" s="169"/>
    </row>
    <row r="440" spans="1:95" ht="53.25" customHeight="1" x14ac:dyDescent="0.25">
      <c r="A440" s="590"/>
      <c r="B440" s="521" t="s">
        <v>760</v>
      </c>
      <c r="C440" s="607" t="s">
        <v>762</v>
      </c>
      <c r="D440" s="306" t="s">
        <v>439</v>
      </c>
      <c r="E440" s="306"/>
      <c r="F440" s="310">
        <f t="shared" ref="F440:U440" si="162">+F441</f>
        <v>1300</v>
      </c>
      <c r="G440" s="310">
        <f t="shared" si="162"/>
        <v>1300</v>
      </c>
      <c r="H440" s="310">
        <f t="shared" si="162"/>
        <v>1300</v>
      </c>
      <c r="I440" s="310">
        <f t="shared" si="162"/>
        <v>1300</v>
      </c>
      <c r="J440" s="310">
        <f t="shared" si="162"/>
        <v>108</v>
      </c>
      <c r="K440" s="310">
        <f t="shared" si="162"/>
        <v>108</v>
      </c>
      <c r="L440" s="310">
        <f t="shared" si="162"/>
        <v>108</v>
      </c>
      <c r="M440" s="310">
        <f t="shared" si="162"/>
        <v>108</v>
      </c>
      <c r="N440" s="310">
        <f t="shared" si="162"/>
        <v>108</v>
      </c>
      <c r="O440" s="310">
        <f t="shared" si="162"/>
        <v>108</v>
      </c>
      <c r="P440" s="310">
        <f t="shared" si="162"/>
        <v>108</v>
      </c>
      <c r="Q440" s="310">
        <f t="shared" si="162"/>
        <v>108</v>
      </c>
      <c r="R440" s="310">
        <f t="shared" si="162"/>
        <v>108</v>
      </c>
      <c r="S440" s="310">
        <f t="shared" si="162"/>
        <v>108</v>
      </c>
      <c r="T440" s="310">
        <f t="shared" si="162"/>
        <v>108</v>
      </c>
      <c r="U440" s="310">
        <f t="shared" si="162"/>
        <v>112</v>
      </c>
      <c r="Z440" s="44"/>
      <c r="AA440" s="183" t="s">
        <v>17</v>
      </c>
      <c r="AB440" s="184">
        <f>SUM(AC438:AC440)</f>
        <v>19323</v>
      </c>
      <c r="AC440" s="176">
        <f>+AE440+AF440+AH440+AJ440+AL440+AN440+AP440+AR440+AT440+AV440+AX440+AZ440+BB440</f>
        <v>11265</v>
      </c>
      <c r="AD440" s="177">
        <f>+AG440+AI440+AK440+AM440+AO440+AQ440+AS440+AU440+AW440+AY440+BA440+BC440</f>
        <v>0</v>
      </c>
      <c r="AE440" s="176">
        <v>11265</v>
      </c>
      <c r="AF440" s="178"/>
      <c r="AG440" s="179"/>
      <c r="AH440" s="178"/>
      <c r="AI440" s="179"/>
      <c r="AJ440" s="178"/>
      <c r="AK440" s="179"/>
      <c r="AL440" s="178"/>
      <c r="AM440" s="84"/>
      <c r="AN440" s="178"/>
      <c r="AO440" s="179"/>
      <c r="AP440" s="178"/>
      <c r="AQ440" s="84"/>
      <c r="AR440" s="178"/>
      <c r="AS440" s="84"/>
      <c r="AT440" s="178"/>
      <c r="AU440" s="84"/>
      <c r="AV440" s="178"/>
      <c r="AW440" s="84"/>
      <c r="AX440" s="178"/>
      <c r="AY440" s="84"/>
      <c r="AZ440" s="178"/>
      <c r="BA440" s="84"/>
      <c r="BB440" s="178"/>
      <c r="BC440" s="84"/>
      <c r="BD440" s="204">
        <f t="shared" si="160"/>
        <v>0</v>
      </c>
      <c r="BE440" s="175">
        <f t="shared" si="161"/>
        <v>0</v>
      </c>
      <c r="BH440" s="181">
        <f>+BK440-AC440</f>
        <v>-11265</v>
      </c>
      <c r="BI440" s="181">
        <f>+BL440-AD440</f>
        <v>0</v>
      </c>
      <c r="BJ440" s="208"/>
      <c r="BK440" s="181"/>
      <c r="BL440" s="181"/>
    </row>
    <row r="441" spans="1:95" ht="39.75" customHeight="1" x14ac:dyDescent="0.25">
      <c r="A441" s="590"/>
      <c r="B441" s="521"/>
      <c r="C441" s="607"/>
      <c r="D441" s="39" t="s">
        <v>819</v>
      </c>
      <c r="E441" s="20" t="s">
        <v>144</v>
      </c>
      <c r="F441" s="310">
        <f>SUM(J441:U441)</f>
        <v>1300</v>
      </c>
      <c r="G441" s="279">
        <v>1300</v>
      </c>
      <c r="H441" s="279">
        <v>1300</v>
      </c>
      <c r="I441" s="279">
        <v>1300</v>
      </c>
      <c r="J441" s="278">
        <v>108</v>
      </c>
      <c r="K441" s="278">
        <v>108</v>
      </c>
      <c r="L441" s="278">
        <v>108</v>
      </c>
      <c r="M441" s="278">
        <v>108</v>
      </c>
      <c r="N441" s="278">
        <v>108</v>
      </c>
      <c r="O441" s="278">
        <v>108</v>
      </c>
      <c r="P441" s="278">
        <v>108</v>
      </c>
      <c r="Q441" s="278">
        <v>108</v>
      </c>
      <c r="R441" s="278">
        <v>108</v>
      </c>
      <c r="S441" s="278">
        <v>108</v>
      </c>
      <c r="T441" s="278">
        <v>108</v>
      </c>
      <c r="U441" s="278">
        <v>112</v>
      </c>
      <c r="Z441" s="44"/>
      <c r="AA441" s="183" t="s">
        <v>638</v>
      </c>
      <c r="AB441" s="184">
        <f>SUM(AD438:AD440)</f>
        <v>0</v>
      </c>
      <c r="AC441" s="173"/>
      <c r="AD441" s="177"/>
      <c r="AE441" s="176"/>
      <c r="AF441" s="178"/>
      <c r="AG441" s="84"/>
      <c r="AH441" s="178"/>
      <c r="AI441" s="179"/>
      <c r="AJ441" s="178"/>
      <c r="AK441" s="84"/>
      <c r="AL441" s="178"/>
      <c r="AM441" s="84"/>
      <c r="AN441" s="178"/>
      <c r="AO441" s="179"/>
      <c r="AP441" s="178"/>
      <c r="AQ441" s="84"/>
      <c r="AR441" s="178"/>
      <c r="AS441" s="84"/>
      <c r="AT441" s="178"/>
      <c r="AU441" s="84"/>
      <c r="AV441" s="178"/>
      <c r="AW441" s="84"/>
      <c r="AX441" s="178"/>
      <c r="AY441" s="84"/>
      <c r="AZ441" s="178"/>
      <c r="BA441" s="84"/>
      <c r="BB441" s="178"/>
      <c r="BC441" s="84"/>
      <c r="BD441" s="204">
        <f t="shared" si="160"/>
        <v>0</v>
      </c>
      <c r="BE441" s="175" t="e">
        <f t="shared" si="161"/>
        <v>#DIV/0!</v>
      </c>
      <c r="BH441" s="169"/>
      <c r="BI441" s="169"/>
    </row>
    <row r="442" spans="1:95" ht="36.75" customHeight="1" x14ac:dyDescent="0.25">
      <c r="A442" s="574" t="s">
        <v>595</v>
      </c>
      <c r="B442" s="574"/>
      <c r="C442" s="574"/>
      <c r="D442" s="574"/>
      <c r="E442" s="574"/>
      <c r="F442" s="128"/>
      <c r="G442" s="120"/>
      <c r="H442" s="120"/>
      <c r="I442" s="120"/>
      <c r="J442" s="117"/>
      <c r="K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BH442" s="169"/>
      <c r="BI442" s="169"/>
    </row>
    <row r="443" spans="1:95" ht="38.25" customHeight="1" x14ac:dyDescent="0.25">
      <c r="A443" s="16"/>
      <c r="B443" s="10"/>
      <c r="C443" s="16"/>
      <c r="D443" s="16"/>
      <c r="E443" s="10"/>
      <c r="F443" s="108"/>
      <c r="G443" s="116"/>
      <c r="H443" s="116"/>
      <c r="I443" s="116"/>
      <c r="J443" s="117"/>
      <c r="K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AA443" s="170"/>
      <c r="AB443" s="242"/>
      <c r="AC443" s="261"/>
      <c r="AD443" s="262"/>
      <c r="AE443" s="261"/>
      <c r="AF443" s="89"/>
      <c r="AG443" s="89"/>
      <c r="AH443" s="89"/>
      <c r="AI443" s="89"/>
      <c r="AJ443" s="89"/>
      <c r="AK443" s="89"/>
      <c r="AL443" s="89"/>
      <c r="AM443" s="89"/>
      <c r="AN443" s="89"/>
      <c r="AO443" s="89"/>
      <c r="AP443" s="89"/>
      <c r="AQ443" s="89"/>
      <c r="AR443" s="89"/>
      <c r="AS443" s="89"/>
      <c r="AT443" s="89"/>
      <c r="AU443" s="89"/>
      <c r="AV443" s="89"/>
      <c r="AW443" s="89"/>
      <c r="AX443" s="89"/>
      <c r="AY443" s="89"/>
      <c r="AZ443" s="89"/>
      <c r="BA443" s="89"/>
      <c r="BB443" s="89"/>
      <c r="BC443" s="89"/>
      <c r="BD443" s="89"/>
      <c r="BE443" s="89"/>
      <c r="BH443" s="169"/>
      <c r="BI443" s="169"/>
    </row>
    <row r="444" spans="1:95" ht="38.25" customHeight="1" x14ac:dyDescent="0.25">
      <c r="A444" s="16"/>
      <c r="B444" s="10"/>
      <c r="C444" s="16"/>
      <c r="D444" s="16"/>
      <c r="E444" s="10"/>
      <c r="F444" s="108"/>
      <c r="G444" s="116"/>
      <c r="H444" s="116"/>
      <c r="I444" s="116"/>
      <c r="J444" s="117"/>
      <c r="K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AA444" s="170"/>
      <c r="AB444" s="242"/>
      <c r="AC444" s="54"/>
      <c r="AD444" s="219"/>
      <c r="AE444" s="54"/>
      <c r="AF444" s="89"/>
      <c r="AG444" s="89"/>
      <c r="AH444" s="89"/>
      <c r="AI444" s="89"/>
      <c r="AJ444" s="89"/>
      <c r="AK444" s="89"/>
      <c r="AL444" s="89"/>
      <c r="AM444" s="89"/>
      <c r="AN444" s="89"/>
      <c r="AO444" s="89"/>
      <c r="AP444" s="89"/>
      <c r="AQ444" s="89"/>
      <c r="AR444" s="89"/>
      <c r="AS444" s="89"/>
      <c r="AT444" s="89"/>
      <c r="AU444" s="89"/>
      <c r="AV444" s="89"/>
      <c r="AW444" s="89"/>
      <c r="AX444" s="89"/>
      <c r="AY444" s="89"/>
      <c r="AZ444" s="89"/>
      <c r="BA444" s="89"/>
      <c r="BB444" s="89"/>
      <c r="BC444" s="89"/>
      <c r="BD444" s="89"/>
      <c r="BE444" s="89"/>
      <c r="BH444" s="169"/>
      <c r="BI444" s="169"/>
    </row>
    <row r="445" spans="1:95" ht="24.95" customHeight="1" x14ac:dyDescent="0.25">
      <c r="A445" s="18" t="s">
        <v>9</v>
      </c>
      <c r="B445" s="592" t="s">
        <v>10</v>
      </c>
      <c r="C445" s="592"/>
      <c r="D445" s="592"/>
      <c r="E445" s="592"/>
      <c r="F445" s="592"/>
      <c r="G445" s="592"/>
      <c r="H445" s="592"/>
      <c r="I445" s="19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  <c r="U445" s="80"/>
      <c r="AC445" s="54"/>
      <c r="AD445" s="219"/>
      <c r="AE445" s="54"/>
      <c r="AF445" s="89"/>
      <c r="AG445" s="89"/>
      <c r="AH445" s="89"/>
      <c r="AI445" s="89"/>
      <c r="AJ445" s="89"/>
      <c r="AK445" s="89"/>
      <c r="AL445" s="89"/>
      <c r="AM445" s="89"/>
      <c r="AN445" s="89"/>
      <c r="AO445" s="89"/>
      <c r="AP445" s="89"/>
      <c r="AQ445" s="89"/>
      <c r="AR445" s="89"/>
      <c r="AS445" s="89"/>
      <c r="AT445" s="89"/>
      <c r="AU445" s="89"/>
      <c r="AV445" s="89"/>
      <c r="AW445" s="89"/>
      <c r="AX445" s="89"/>
      <c r="AY445" s="89"/>
      <c r="AZ445" s="89"/>
      <c r="BA445" s="89"/>
      <c r="BB445" s="89"/>
      <c r="BC445" s="89"/>
      <c r="BD445" s="89"/>
      <c r="BE445" s="89"/>
      <c r="BH445" s="169"/>
      <c r="BI445" s="169"/>
    </row>
    <row r="446" spans="1:95" ht="24.95" customHeight="1" x14ac:dyDescent="0.25">
      <c r="A446" s="16"/>
      <c r="B446" s="307" t="s">
        <v>198</v>
      </c>
      <c r="C446" s="592" t="s">
        <v>199</v>
      </c>
      <c r="D446" s="592"/>
      <c r="E446" s="592"/>
      <c r="F446" s="592"/>
      <c r="G446" s="592"/>
      <c r="H446" s="592"/>
      <c r="I446" s="19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  <c r="U446" s="80"/>
      <c r="AC446" s="54"/>
      <c r="AD446" s="219"/>
      <c r="AE446" s="54"/>
      <c r="AF446" s="82"/>
      <c r="AG446" s="82"/>
      <c r="AH446" s="82"/>
      <c r="AI446" s="82"/>
      <c r="AJ446" s="82"/>
      <c r="AK446" s="82"/>
      <c r="AL446" s="82"/>
      <c r="AM446" s="82"/>
      <c r="AN446" s="82"/>
      <c r="AO446" s="82"/>
      <c r="AP446" s="82"/>
      <c r="AQ446" s="82"/>
      <c r="AR446" s="82"/>
      <c r="AS446" s="82"/>
      <c r="AT446" s="82"/>
      <c r="AU446" s="82"/>
      <c r="AV446" s="82"/>
      <c r="AW446" s="82"/>
      <c r="AX446" s="82"/>
      <c r="AY446" s="82"/>
      <c r="AZ446" s="82"/>
      <c r="BA446" s="82"/>
      <c r="BB446" s="82"/>
      <c r="BC446" s="82"/>
      <c r="BD446" s="82"/>
      <c r="BE446" s="82"/>
      <c r="BH446" s="169"/>
      <c r="BI446" s="169"/>
    </row>
    <row r="447" spans="1:95" ht="21.75" customHeight="1" x14ac:dyDescent="0.25">
      <c r="A447" s="536" t="s">
        <v>12</v>
      </c>
      <c r="B447" s="526" t="s">
        <v>13</v>
      </c>
      <c r="C447" s="526" t="s">
        <v>14</v>
      </c>
      <c r="D447" s="542" t="s">
        <v>15</v>
      </c>
      <c r="E447" s="589" t="s">
        <v>16</v>
      </c>
      <c r="F447" s="570" t="s">
        <v>660</v>
      </c>
      <c r="G447" s="540" t="s">
        <v>433</v>
      </c>
      <c r="H447" s="541"/>
      <c r="I447" s="541"/>
      <c r="J447" s="535" t="s">
        <v>662</v>
      </c>
      <c r="K447" s="535"/>
      <c r="L447" s="535"/>
      <c r="M447" s="535"/>
      <c r="N447" s="535"/>
      <c r="O447" s="535"/>
      <c r="P447" s="535"/>
      <c r="Q447" s="535"/>
      <c r="R447" s="535"/>
      <c r="S447" s="535"/>
      <c r="T447" s="535"/>
      <c r="U447" s="535"/>
      <c r="V447" s="186"/>
      <c r="W447" s="186"/>
      <c r="X447" s="685"/>
      <c r="Y447" s="685"/>
      <c r="AC447" s="604" t="s">
        <v>640</v>
      </c>
      <c r="AD447" s="166"/>
      <c r="AE447" s="604" t="s">
        <v>640</v>
      </c>
      <c r="AF447" s="599" t="s">
        <v>612</v>
      </c>
      <c r="AG447" s="680"/>
      <c r="AH447" s="680"/>
      <c r="AI447" s="680"/>
      <c r="AJ447" s="680"/>
      <c r="AK447" s="680"/>
      <c r="AL447" s="680"/>
      <c r="AM447" s="680"/>
      <c r="AN447" s="680"/>
      <c r="AO447" s="680"/>
      <c r="AP447" s="680"/>
      <c r="AQ447" s="680"/>
      <c r="AR447" s="680"/>
      <c r="AS447" s="680"/>
      <c r="AT447" s="680"/>
      <c r="AU447" s="680"/>
      <c r="AV447" s="680"/>
      <c r="AW447" s="680"/>
      <c r="AX447" s="680"/>
      <c r="AY447" s="680"/>
      <c r="AZ447" s="680"/>
      <c r="BA447" s="680"/>
      <c r="BB447" s="600"/>
      <c r="BC447" s="167"/>
      <c r="BD447" s="168"/>
      <c r="BE447" s="168"/>
      <c r="BH447" s="169"/>
      <c r="BI447" s="169"/>
      <c r="BK447" s="186"/>
      <c r="BL447" s="186"/>
      <c r="BM447" s="186"/>
      <c r="BN447" s="186"/>
      <c r="BO447" s="186"/>
      <c r="BP447" s="186"/>
      <c r="BQ447" s="186"/>
      <c r="BR447" s="186"/>
      <c r="BS447" s="186"/>
      <c r="BT447" s="186"/>
      <c r="BU447" s="186"/>
      <c r="BV447" s="186"/>
      <c r="BW447" s="186"/>
      <c r="BX447" s="186"/>
      <c r="BY447" s="186"/>
      <c r="BZ447" s="186"/>
      <c r="CA447" s="186"/>
      <c r="CB447" s="186"/>
      <c r="CC447" s="186"/>
      <c r="CD447" s="186"/>
      <c r="CE447" s="186"/>
      <c r="CF447" s="186"/>
      <c r="CG447" s="186"/>
      <c r="CH447" s="82"/>
      <c r="CI447" s="186"/>
      <c r="CJ447" s="186"/>
      <c r="CM447" s="169"/>
      <c r="CN447" s="169"/>
      <c r="CO447" s="170"/>
      <c r="CP447" s="169"/>
      <c r="CQ447" s="169"/>
    </row>
    <row r="448" spans="1:95" ht="27.75" customHeight="1" x14ac:dyDescent="0.25">
      <c r="A448" s="537"/>
      <c r="B448" s="527"/>
      <c r="C448" s="527"/>
      <c r="D448" s="543"/>
      <c r="E448" s="590"/>
      <c r="F448" s="571"/>
      <c r="G448" s="556" t="s">
        <v>661</v>
      </c>
      <c r="H448" s="556"/>
      <c r="I448" s="540"/>
      <c r="J448" s="535" t="s">
        <v>526</v>
      </c>
      <c r="K448" s="535"/>
      <c r="L448" s="535"/>
      <c r="M448" s="535"/>
      <c r="N448" s="535"/>
      <c r="O448" s="535"/>
      <c r="P448" s="535"/>
      <c r="Q448" s="535"/>
      <c r="R448" s="535"/>
      <c r="S448" s="535"/>
      <c r="T448" s="535"/>
      <c r="U448" s="535"/>
      <c r="V448" s="681"/>
      <c r="W448" s="82"/>
      <c r="X448" s="684"/>
      <c r="Y448" s="684"/>
      <c r="AC448" s="605"/>
      <c r="AD448" s="171"/>
      <c r="AE448" s="605"/>
      <c r="AF448" s="599" t="s">
        <v>600</v>
      </c>
      <c r="AG448" s="600"/>
      <c r="AH448" s="599" t="s">
        <v>601</v>
      </c>
      <c r="AI448" s="600"/>
      <c r="AJ448" s="599" t="s">
        <v>602</v>
      </c>
      <c r="AK448" s="600"/>
      <c r="AL448" s="599" t="s">
        <v>603</v>
      </c>
      <c r="AM448" s="600"/>
      <c r="AN448" s="599" t="s">
        <v>604</v>
      </c>
      <c r="AO448" s="600"/>
      <c r="AP448" s="599" t="s">
        <v>605</v>
      </c>
      <c r="AQ448" s="600"/>
      <c r="AR448" s="599" t="s">
        <v>606</v>
      </c>
      <c r="AS448" s="600"/>
      <c r="AT448" s="599" t="s">
        <v>607</v>
      </c>
      <c r="AU448" s="600"/>
      <c r="AV448" s="599" t="s">
        <v>608</v>
      </c>
      <c r="AW448" s="600"/>
      <c r="AX448" s="599" t="s">
        <v>609</v>
      </c>
      <c r="AY448" s="600"/>
      <c r="AZ448" s="599" t="s">
        <v>610</v>
      </c>
      <c r="BA448" s="600"/>
      <c r="BB448" s="599" t="s">
        <v>611</v>
      </c>
      <c r="BC448" s="600"/>
      <c r="BD448" s="682" t="s">
        <v>614</v>
      </c>
      <c r="BE448" s="683" t="s">
        <v>613</v>
      </c>
      <c r="BH448" s="169"/>
      <c r="BI448" s="169"/>
      <c r="BM448" s="186"/>
      <c r="BN448" s="186"/>
      <c r="BO448" s="186"/>
      <c r="BP448" s="186"/>
      <c r="BQ448" s="186"/>
      <c r="BR448" s="186"/>
      <c r="BS448" s="186"/>
      <c r="BT448" s="186"/>
      <c r="BU448" s="186"/>
      <c r="BV448" s="186"/>
      <c r="BW448" s="186"/>
      <c r="BX448" s="186"/>
      <c r="BY448" s="186"/>
      <c r="BZ448" s="186"/>
      <c r="CA448" s="186"/>
      <c r="CB448" s="186"/>
      <c r="CC448" s="186"/>
      <c r="CD448" s="186"/>
      <c r="CE448" s="186"/>
      <c r="CF448" s="186"/>
      <c r="CG448" s="186"/>
      <c r="CH448" s="186"/>
      <c r="CI448" s="681"/>
      <c r="CJ448" s="681"/>
      <c r="CM448" s="169"/>
      <c r="CN448" s="169"/>
      <c r="CO448" s="170"/>
      <c r="CP448" s="169"/>
      <c r="CQ448" s="169"/>
    </row>
    <row r="449" spans="1:95" ht="27" customHeight="1" x14ac:dyDescent="0.35">
      <c r="A449" s="537"/>
      <c r="B449" s="527"/>
      <c r="C449" s="527"/>
      <c r="D449" s="543"/>
      <c r="E449" s="590"/>
      <c r="F449" s="571"/>
      <c r="G449" s="585">
        <v>2024</v>
      </c>
      <c r="H449" s="585">
        <v>2025</v>
      </c>
      <c r="I449" s="585">
        <v>2026</v>
      </c>
      <c r="J449" s="308"/>
      <c r="K449" s="308"/>
      <c r="L449" s="308"/>
      <c r="M449" s="308"/>
      <c r="N449" s="308"/>
      <c r="O449" s="308"/>
      <c r="P449" s="308"/>
      <c r="Q449" s="308"/>
      <c r="R449" s="308"/>
      <c r="S449" s="308"/>
      <c r="T449" s="308"/>
      <c r="U449" s="308"/>
      <c r="V449" s="681"/>
      <c r="W449" s="82"/>
      <c r="X449" s="684"/>
      <c r="Y449" s="684"/>
      <c r="AC449" s="605"/>
      <c r="AD449" s="171"/>
      <c r="AE449" s="605"/>
      <c r="AF449" s="598" t="s">
        <v>615</v>
      </c>
      <c r="AG449" s="596" t="s">
        <v>616</v>
      </c>
      <c r="AH449" s="598" t="s">
        <v>615</v>
      </c>
      <c r="AI449" s="596" t="s">
        <v>616</v>
      </c>
      <c r="AJ449" s="598" t="s">
        <v>615</v>
      </c>
      <c r="AK449" s="596" t="s">
        <v>616</v>
      </c>
      <c r="AL449" s="598" t="s">
        <v>615</v>
      </c>
      <c r="AM449" s="596" t="s">
        <v>616</v>
      </c>
      <c r="AN449" s="598" t="s">
        <v>615</v>
      </c>
      <c r="AO449" s="596" t="s">
        <v>616</v>
      </c>
      <c r="AP449" s="598" t="s">
        <v>615</v>
      </c>
      <c r="AQ449" s="596" t="s">
        <v>616</v>
      </c>
      <c r="AR449" s="598" t="s">
        <v>615</v>
      </c>
      <c r="AS449" s="596" t="s">
        <v>616</v>
      </c>
      <c r="AT449" s="598" t="s">
        <v>615</v>
      </c>
      <c r="AU449" s="596" t="s">
        <v>616</v>
      </c>
      <c r="AV449" s="598" t="s">
        <v>615</v>
      </c>
      <c r="AW449" s="596" t="s">
        <v>616</v>
      </c>
      <c r="AX449" s="598" t="s">
        <v>615</v>
      </c>
      <c r="AY449" s="596" t="s">
        <v>616</v>
      </c>
      <c r="AZ449" s="598" t="s">
        <v>615</v>
      </c>
      <c r="BA449" s="596" t="s">
        <v>616</v>
      </c>
      <c r="BB449" s="598" t="s">
        <v>615</v>
      </c>
      <c r="BC449" s="596" t="s">
        <v>616</v>
      </c>
      <c r="BD449" s="682"/>
      <c r="BE449" s="683"/>
      <c r="BH449" s="169"/>
      <c r="BI449" s="169"/>
      <c r="BN449" s="681"/>
      <c r="BO449" s="681"/>
      <c r="BP449" s="681"/>
      <c r="BQ449" s="681"/>
      <c r="BR449" s="681"/>
      <c r="BS449" s="681"/>
      <c r="BT449" s="681"/>
      <c r="BU449" s="681"/>
      <c r="BV449" s="681"/>
      <c r="BW449" s="681"/>
      <c r="BX449" s="681"/>
      <c r="BY449" s="681"/>
      <c r="BZ449" s="681"/>
      <c r="CA449" s="681"/>
      <c r="CB449" s="681"/>
      <c r="CC449" s="681"/>
      <c r="CD449" s="681"/>
      <c r="CE449" s="681"/>
      <c r="CF449" s="681"/>
      <c r="CG449" s="681"/>
      <c r="CH449" s="681"/>
      <c r="CI449" s="681"/>
      <c r="CJ449" s="681"/>
      <c r="CK449" s="172"/>
      <c r="CL449" s="172"/>
      <c r="CM449" s="169"/>
      <c r="CN449" s="169"/>
      <c r="CO449" s="170"/>
      <c r="CP449" s="169"/>
      <c r="CQ449" s="169"/>
    </row>
    <row r="450" spans="1:95" ht="51" customHeight="1" x14ac:dyDescent="0.25">
      <c r="A450" s="538"/>
      <c r="B450" s="528"/>
      <c r="C450" s="528"/>
      <c r="D450" s="544"/>
      <c r="E450" s="591"/>
      <c r="F450" s="572"/>
      <c r="G450" s="586"/>
      <c r="H450" s="586"/>
      <c r="I450" s="586"/>
      <c r="J450" s="309" t="s">
        <v>499</v>
      </c>
      <c r="K450" s="309" t="s">
        <v>500</v>
      </c>
      <c r="L450" s="309" t="s">
        <v>501</v>
      </c>
      <c r="M450" s="309" t="s">
        <v>502</v>
      </c>
      <c r="N450" s="309" t="s">
        <v>503</v>
      </c>
      <c r="O450" s="309" t="s">
        <v>504</v>
      </c>
      <c r="P450" s="309" t="s">
        <v>505</v>
      </c>
      <c r="Q450" s="309" t="s">
        <v>506</v>
      </c>
      <c r="R450" s="309" t="s">
        <v>507</v>
      </c>
      <c r="S450" s="309" t="s">
        <v>508</v>
      </c>
      <c r="T450" s="309" t="s">
        <v>509</v>
      </c>
      <c r="U450" s="309" t="s">
        <v>510</v>
      </c>
      <c r="V450" s="681"/>
      <c r="W450" s="82"/>
      <c r="X450" s="684"/>
      <c r="Y450" s="684"/>
      <c r="AC450" s="606"/>
      <c r="AD450" s="174"/>
      <c r="AE450" s="606"/>
      <c r="AF450" s="598"/>
      <c r="AG450" s="597"/>
      <c r="AH450" s="598"/>
      <c r="AI450" s="597"/>
      <c r="AJ450" s="598"/>
      <c r="AK450" s="597"/>
      <c r="AL450" s="598"/>
      <c r="AM450" s="597"/>
      <c r="AN450" s="598"/>
      <c r="AO450" s="597"/>
      <c r="AP450" s="598"/>
      <c r="AQ450" s="597"/>
      <c r="AR450" s="598"/>
      <c r="AS450" s="597"/>
      <c r="AT450" s="598"/>
      <c r="AU450" s="597"/>
      <c r="AV450" s="598"/>
      <c r="AW450" s="597"/>
      <c r="AX450" s="598"/>
      <c r="AY450" s="597"/>
      <c r="AZ450" s="598"/>
      <c r="BA450" s="597"/>
      <c r="BB450" s="598"/>
      <c r="BC450" s="597"/>
      <c r="BD450" s="682"/>
      <c r="BE450" s="683"/>
      <c r="BH450" s="169"/>
      <c r="BI450" s="169"/>
      <c r="BN450" s="681"/>
      <c r="BO450" s="681"/>
      <c r="BP450" s="681"/>
      <c r="BQ450" s="681"/>
      <c r="BR450" s="681"/>
      <c r="BS450" s="681"/>
      <c r="BT450" s="681"/>
      <c r="BU450" s="681"/>
      <c r="BV450" s="681"/>
      <c r="BW450" s="681"/>
      <c r="BX450" s="681"/>
      <c r="BY450" s="681"/>
      <c r="BZ450" s="681"/>
      <c r="CA450" s="681"/>
      <c r="CB450" s="681"/>
      <c r="CC450" s="681"/>
      <c r="CD450" s="681"/>
      <c r="CE450" s="681"/>
      <c r="CF450" s="681"/>
      <c r="CG450" s="681"/>
      <c r="CH450" s="681"/>
      <c r="CI450" s="681"/>
      <c r="CJ450" s="681"/>
      <c r="CM450" s="169"/>
      <c r="CN450" s="169"/>
      <c r="CO450" s="170"/>
      <c r="CP450" s="169"/>
      <c r="CQ450" s="169"/>
    </row>
    <row r="451" spans="1:95" ht="51" customHeight="1" x14ac:dyDescent="0.25">
      <c r="A451" s="307"/>
      <c r="B451" s="526" t="s">
        <v>764</v>
      </c>
      <c r="C451" s="559" t="s">
        <v>851</v>
      </c>
      <c r="D451" s="560"/>
      <c r="E451" s="561"/>
      <c r="F451" s="358">
        <f>+F452+F454</f>
        <v>39518</v>
      </c>
      <c r="G451" s="358">
        <f t="shared" ref="G451:U451" si="163">+G452+G454</f>
        <v>39518</v>
      </c>
      <c r="H451" s="358">
        <f t="shared" si="163"/>
        <v>39518</v>
      </c>
      <c r="I451" s="358">
        <f t="shared" si="163"/>
        <v>39518</v>
      </c>
      <c r="J451" s="358">
        <f t="shared" si="163"/>
        <v>3293</v>
      </c>
      <c r="K451" s="358">
        <f t="shared" si="163"/>
        <v>3293</v>
      </c>
      <c r="L451" s="358">
        <f t="shared" si="163"/>
        <v>3293</v>
      </c>
      <c r="M451" s="358">
        <f t="shared" si="163"/>
        <v>3293</v>
      </c>
      <c r="N451" s="358">
        <f t="shared" si="163"/>
        <v>3293</v>
      </c>
      <c r="O451" s="358">
        <f t="shared" si="163"/>
        <v>3293</v>
      </c>
      <c r="P451" s="358">
        <f t="shared" si="163"/>
        <v>3293</v>
      </c>
      <c r="Q451" s="358">
        <f t="shared" si="163"/>
        <v>3293</v>
      </c>
      <c r="R451" s="358">
        <f t="shared" si="163"/>
        <v>3293</v>
      </c>
      <c r="S451" s="358">
        <f t="shared" si="163"/>
        <v>3293</v>
      </c>
      <c r="T451" s="358">
        <f t="shared" si="163"/>
        <v>3294</v>
      </c>
      <c r="U451" s="358">
        <f t="shared" si="163"/>
        <v>3294</v>
      </c>
      <c r="V451" s="82"/>
      <c r="W451" s="82"/>
      <c r="X451" s="359"/>
      <c r="Y451" s="359"/>
      <c r="AC451" s="356"/>
      <c r="AD451" s="174"/>
      <c r="AE451" s="356"/>
      <c r="AF451" s="173"/>
      <c r="AG451" s="355"/>
      <c r="AH451" s="173"/>
      <c r="AI451" s="355"/>
      <c r="AJ451" s="173"/>
      <c r="AK451" s="355"/>
      <c r="AL451" s="173"/>
      <c r="AM451" s="355"/>
      <c r="AN451" s="173"/>
      <c r="AO451" s="355"/>
      <c r="AP451" s="173"/>
      <c r="AQ451" s="355"/>
      <c r="AR451" s="173"/>
      <c r="AS451" s="355"/>
      <c r="AT451" s="173"/>
      <c r="AU451" s="355"/>
      <c r="AV451" s="173"/>
      <c r="AW451" s="355"/>
      <c r="AX451" s="173"/>
      <c r="AY451" s="355"/>
      <c r="AZ451" s="173"/>
      <c r="BA451" s="355"/>
      <c r="BB451" s="173"/>
      <c r="BC451" s="355"/>
      <c r="BD451" s="353"/>
      <c r="BE451" s="354"/>
      <c r="BH451" s="169"/>
      <c r="BI451" s="169"/>
      <c r="BN451" s="82"/>
      <c r="BO451" s="82"/>
      <c r="BP451" s="82"/>
      <c r="BQ451" s="82"/>
      <c r="BR451" s="82"/>
      <c r="BS451" s="82"/>
      <c r="BT451" s="82"/>
      <c r="BU451" s="82"/>
      <c r="BV451" s="82"/>
      <c r="BW451" s="82"/>
      <c r="BX451" s="82"/>
      <c r="BY451" s="82"/>
      <c r="BZ451" s="82"/>
      <c r="CA451" s="82"/>
      <c r="CB451" s="82"/>
      <c r="CC451" s="82"/>
      <c r="CD451" s="82"/>
      <c r="CE451" s="82"/>
      <c r="CF451" s="82"/>
      <c r="CG451" s="82"/>
      <c r="CH451" s="82"/>
      <c r="CI451" s="82"/>
      <c r="CJ451" s="82"/>
      <c r="CM451" s="169"/>
      <c r="CN451" s="169"/>
      <c r="CO451" s="170"/>
      <c r="CP451" s="169"/>
      <c r="CQ451" s="169"/>
    </row>
    <row r="452" spans="1:95" ht="56.25" customHeight="1" x14ac:dyDescent="0.25">
      <c r="A452" s="590" t="s">
        <v>763</v>
      </c>
      <c r="B452" s="527"/>
      <c r="C452" s="607" t="s">
        <v>765</v>
      </c>
      <c r="D452" s="306" t="s">
        <v>439</v>
      </c>
      <c r="E452" s="306"/>
      <c r="F452" s="310">
        <f t="shared" ref="F452:U452" si="164">+F453</f>
        <v>350</v>
      </c>
      <c r="G452" s="310">
        <f t="shared" si="164"/>
        <v>350</v>
      </c>
      <c r="H452" s="310">
        <f t="shared" si="164"/>
        <v>350</v>
      </c>
      <c r="I452" s="310">
        <f t="shared" si="164"/>
        <v>350</v>
      </c>
      <c r="J452" s="310">
        <f t="shared" si="164"/>
        <v>29</v>
      </c>
      <c r="K452" s="310">
        <f t="shared" si="164"/>
        <v>29</v>
      </c>
      <c r="L452" s="310">
        <f t="shared" si="164"/>
        <v>29</v>
      </c>
      <c r="M452" s="310">
        <f t="shared" si="164"/>
        <v>29</v>
      </c>
      <c r="N452" s="310">
        <f t="shared" si="164"/>
        <v>29</v>
      </c>
      <c r="O452" s="310">
        <f t="shared" si="164"/>
        <v>29</v>
      </c>
      <c r="P452" s="310">
        <f t="shared" si="164"/>
        <v>29</v>
      </c>
      <c r="Q452" s="310">
        <f t="shared" si="164"/>
        <v>29</v>
      </c>
      <c r="R452" s="310">
        <f t="shared" si="164"/>
        <v>29</v>
      </c>
      <c r="S452" s="310">
        <f t="shared" si="164"/>
        <v>29</v>
      </c>
      <c r="T452" s="310">
        <f t="shared" si="164"/>
        <v>30</v>
      </c>
      <c r="U452" s="310">
        <f t="shared" si="164"/>
        <v>30</v>
      </c>
      <c r="V452" s="89"/>
      <c r="W452" s="89"/>
      <c r="Y452" s="44"/>
      <c r="AC452" s="176">
        <f>+AE452+AF452+AH452+AJ452+AL452+AN452+AP452+AR452+AT452+AV452+AX452+AZ452+BB452</f>
        <v>8000</v>
      </c>
      <c r="AD452" s="177">
        <f>+AG452+AI452+AK452+AM452+AO452+AQ452+AS452+AU452+AW452+AY452+BA452+BC452</f>
        <v>0</v>
      </c>
      <c r="AE452" s="176">
        <v>8000</v>
      </c>
      <c r="AF452" s="178"/>
      <c r="AG452" s="179"/>
      <c r="AH452" s="178"/>
      <c r="AI452" s="179"/>
      <c r="AJ452" s="178"/>
      <c r="AK452" s="179"/>
      <c r="AL452" s="178"/>
      <c r="AM452" s="84"/>
      <c r="AN452" s="178"/>
      <c r="AO452" s="84"/>
      <c r="AP452" s="178"/>
      <c r="AQ452" s="84"/>
      <c r="AR452" s="178"/>
      <c r="AS452" s="84"/>
      <c r="AT452" s="178"/>
      <c r="AU452" s="84"/>
      <c r="AV452" s="178"/>
      <c r="AW452" s="84"/>
      <c r="AX452" s="178"/>
      <c r="AY452" s="84"/>
      <c r="AZ452" s="178"/>
      <c r="BA452" s="84"/>
      <c r="BB452" s="178"/>
      <c r="BC452" s="84"/>
      <c r="BD452" s="204">
        <f t="shared" ref="BD452:BD455" si="165">+AG452+AI452+AK452+AM452+AO452+AQ452+AS452+AU452+AW452+AY452+BA452+BC452</f>
        <v>0</v>
      </c>
      <c r="BE452" s="175">
        <f t="shared" ref="BE452:BE455" si="166">+BD452/AC452*100</f>
        <v>0</v>
      </c>
      <c r="BH452" s="181">
        <f>+BK452-AC452</f>
        <v>-8000</v>
      </c>
      <c r="BI452" s="181">
        <f>+BL452-AD452</f>
        <v>0</v>
      </c>
      <c r="BJ452" s="208"/>
      <c r="BK452" s="181"/>
      <c r="BL452" s="181"/>
      <c r="BN452" s="681"/>
      <c r="BO452" s="681"/>
      <c r="BP452" s="681"/>
      <c r="BQ452" s="681"/>
      <c r="BR452" s="681"/>
      <c r="BS452" s="681"/>
      <c r="BT452" s="89"/>
      <c r="BU452" s="89"/>
      <c r="BV452" s="89"/>
      <c r="BW452" s="89"/>
      <c r="BX452" s="89"/>
      <c r="BY452" s="89"/>
      <c r="BZ452" s="89"/>
      <c r="CA452" s="89"/>
      <c r="CB452" s="89"/>
      <c r="CC452" s="89"/>
      <c r="CD452" s="89"/>
      <c r="CE452" s="89"/>
      <c r="CF452" s="89"/>
      <c r="CG452" s="89"/>
      <c r="CH452" s="89"/>
      <c r="CI452" s="89"/>
      <c r="CJ452" s="89"/>
      <c r="CM452" s="169"/>
      <c r="CN452" s="169"/>
      <c r="CO452" s="170"/>
      <c r="CP452" s="169"/>
      <c r="CQ452" s="169"/>
    </row>
    <row r="453" spans="1:95" ht="57.75" customHeight="1" x14ac:dyDescent="0.25">
      <c r="A453" s="590"/>
      <c r="B453" s="527"/>
      <c r="C453" s="607"/>
      <c r="D453" s="39" t="s">
        <v>617</v>
      </c>
      <c r="E453" s="41" t="s">
        <v>192</v>
      </c>
      <c r="F453" s="310">
        <f>SUM(J453:U453)</f>
        <v>350</v>
      </c>
      <c r="G453" s="278">
        <v>350</v>
      </c>
      <c r="H453" s="278">
        <v>350</v>
      </c>
      <c r="I453" s="278">
        <v>350</v>
      </c>
      <c r="J453" s="278">
        <v>29</v>
      </c>
      <c r="K453" s="334">
        <v>29</v>
      </c>
      <c r="L453" s="334">
        <v>29</v>
      </c>
      <c r="M453" s="334">
        <v>29</v>
      </c>
      <c r="N453" s="334">
        <v>29</v>
      </c>
      <c r="O453" s="334">
        <v>29</v>
      </c>
      <c r="P453" s="334">
        <v>29</v>
      </c>
      <c r="Q453" s="334">
        <v>29</v>
      </c>
      <c r="R453" s="334">
        <v>29</v>
      </c>
      <c r="S453" s="334">
        <v>29</v>
      </c>
      <c r="T453" s="334">
        <v>30</v>
      </c>
      <c r="U453" s="334">
        <v>30</v>
      </c>
      <c r="V453" s="89"/>
      <c r="W453" s="89"/>
      <c r="Y453" s="44"/>
      <c r="AC453" s="173"/>
      <c r="AD453" s="177"/>
      <c r="AE453" s="176"/>
      <c r="AF453" s="178"/>
      <c r="AG453" s="179"/>
      <c r="AH453" s="178"/>
      <c r="AI453" s="179"/>
      <c r="AJ453" s="178"/>
      <c r="AK453" s="179"/>
      <c r="AL453" s="178"/>
      <c r="AM453" s="84"/>
      <c r="AN453" s="178"/>
      <c r="AO453" s="84"/>
      <c r="AP453" s="178"/>
      <c r="AQ453" s="84"/>
      <c r="AR453" s="178"/>
      <c r="AS453" s="84"/>
      <c r="AT453" s="178"/>
      <c r="AU453" s="84"/>
      <c r="AV453" s="178"/>
      <c r="AW453" s="84"/>
      <c r="AX453" s="178"/>
      <c r="AY453" s="84"/>
      <c r="AZ453" s="178"/>
      <c r="BA453" s="84"/>
      <c r="BB453" s="178"/>
      <c r="BC453" s="84"/>
      <c r="BD453" s="204">
        <f t="shared" si="165"/>
        <v>0</v>
      </c>
      <c r="BE453" s="175" t="e">
        <f t="shared" si="166"/>
        <v>#DIV/0!</v>
      </c>
      <c r="BH453" s="169"/>
      <c r="BI453" s="169"/>
      <c r="BN453" s="681"/>
      <c r="BO453" s="681"/>
      <c r="BP453" s="681"/>
      <c r="BQ453" s="681"/>
      <c r="BR453" s="681"/>
      <c r="BS453" s="681"/>
      <c r="BT453" s="89"/>
      <c r="BU453" s="89"/>
      <c r="BV453" s="89"/>
      <c r="BW453" s="89"/>
      <c r="BX453" s="89"/>
      <c r="BY453" s="89"/>
      <c r="BZ453" s="89"/>
      <c r="CA453" s="89"/>
      <c r="CB453" s="89"/>
      <c r="CC453" s="89"/>
      <c r="CD453" s="89"/>
      <c r="CE453" s="89"/>
      <c r="CF453" s="89"/>
      <c r="CG453" s="89"/>
      <c r="CH453" s="89"/>
      <c r="CI453" s="89"/>
      <c r="CJ453" s="89"/>
      <c r="CM453" s="169"/>
      <c r="CN453" s="169"/>
      <c r="CO453" s="170"/>
      <c r="CP453" s="169"/>
      <c r="CQ453" s="169"/>
    </row>
    <row r="454" spans="1:95" ht="53.25" customHeight="1" x14ac:dyDescent="0.35">
      <c r="A454" s="590"/>
      <c r="B454" s="527"/>
      <c r="C454" s="607" t="s">
        <v>766</v>
      </c>
      <c r="D454" s="306" t="s">
        <v>439</v>
      </c>
      <c r="E454" s="306"/>
      <c r="F454" s="310">
        <f t="shared" ref="F454:U454" si="167">+F455</f>
        <v>39168</v>
      </c>
      <c r="G454" s="310">
        <f t="shared" si="167"/>
        <v>39168</v>
      </c>
      <c r="H454" s="310">
        <f t="shared" si="167"/>
        <v>39168</v>
      </c>
      <c r="I454" s="310">
        <f t="shared" si="167"/>
        <v>39168</v>
      </c>
      <c r="J454" s="310">
        <f t="shared" si="167"/>
        <v>3264</v>
      </c>
      <c r="K454" s="310">
        <f t="shared" si="167"/>
        <v>3264</v>
      </c>
      <c r="L454" s="310">
        <f t="shared" si="167"/>
        <v>3264</v>
      </c>
      <c r="M454" s="310">
        <f t="shared" si="167"/>
        <v>3264</v>
      </c>
      <c r="N454" s="310">
        <f t="shared" si="167"/>
        <v>3264</v>
      </c>
      <c r="O454" s="310">
        <f t="shared" si="167"/>
        <v>3264</v>
      </c>
      <c r="P454" s="310">
        <f t="shared" si="167"/>
        <v>3264</v>
      </c>
      <c r="Q454" s="310">
        <f t="shared" si="167"/>
        <v>3264</v>
      </c>
      <c r="R454" s="310">
        <f t="shared" si="167"/>
        <v>3264</v>
      </c>
      <c r="S454" s="310">
        <f t="shared" si="167"/>
        <v>3264</v>
      </c>
      <c r="T454" s="310">
        <f t="shared" si="167"/>
        <v>3264</v>
      </c>
      <c r="U454" s="310">
        <f t="shared" si="167"/>
        <v>3264</v>
      </c>
      <c r="V454" s="89"/>
      <c r="W454" s="89"/>
      <c r="Y454" s="44"/>
      <c r="AA454" s="183" t="s">
        <v>17</v>
      </c>
      <c r="AB454" s="184">
        <f>SUM(AC452:AC454)</f>
        <v>15000</v>
      </c>
      <c r="AC454" s="176">
        <f>+AE454+AF454+AH454+AJ454+AL454+AN454+AP454+AR454+AT454+AV454+AX454+AZ454+BB454</f>
        <v>7000</v>
      </c>
      <c r="AD454" s="177">
        <f>+AG454+AI454+AK454+AM454+AO454+AQ454+AS454+AU454+AW454+AY454+BA454+BC454</f>
        <v>0</v>
      </c>
      <c r="AE454" s="176">
        <v>7000</v>
      </c>
      <c r="AF454" s="178"/>
      <c r="AG454" s="179"/>
      <c r="AH454" s="178"/>
      <c r="AI454" s="179"/>
      <c r="AJ454" s="178"/>
      <c r="AK454" s="179"/>
      <c r="AL454" s="178"/>
      <c r="AM454" s="84"/>
      <c r="AN454" s="178"/>
      <c r="AO454" s="179"/>
      <c r="AP454" s="178"/>
      <c r="AQ454" s="84"/>
      <c r="AR454" s="178"/>
      <c r="AS454" s="84"/>
      <c r="AT454" s="178"/>
      <c r="AU454" s="84"/>
      <c r="AV454" s="178"/>
      <c r="AW454" s="84"/>
      <c r="AX454" s="178"/>
      <c r="AY454" s="84"/>
      <c r="AZ454" s="178"/>
      <c r="BA454" s="84"/>
      <c r="BB454" s="178"/>
      <c r="BC454" s="84"/>
      <c r="BD454" s="204">
        <f t="shared" si="165"/>
        <v>0</v>
      </c>
      <c r="BE454" s="175">
        <f t="shared" si="166"/>
        <v>0</v>
      </c>
      <c r="BF454" s="172"/>
      <c r="BG454" s="172"/>
      <c r="BH454" s="181">
        <f>+BK454-AC454</f>
        <v>-7000</v>
      </c>
      <c r="BI454" s="181">
        <f>+BL454-AD454</f>
        <v>0</v>
      </c>
      <c r="BJ454" s="208"/>
      <c r="BK454" s="181"/>
      <c r="BL454" s="181"/>
      <c r="BM454" s="172"/>
      <c r="BN454" s="681"/>
      <c r="BO454" s="681"/>
      <c r="BP454" s="681"/>
      <c r="BQ454" s="681"/>
      <c r="BR454" s="681"/>
      <c r="BS454" s="681"/>
      <c r="BT454" s="89"/>
      <c r="BU454" s="89"/>
      <c r="BV454" s="89"/>
      <c r="BW454" s="89"/>
      <c r="BX454" s="89"/>
      <c r="BY454" s="89"/>
      <c r="BZ454" s="89"/>
      <c r="CA454" s="89"/>
      <c r="CB454" s="89"/>
      <c r="CC454" s="89"/>
      <c r="CD454" s="89"/>
      <c r="CE454" s="89"/>
      <c r="CF454" s="89"/>
      <c r="CG454" s="89"/>
      <c r="CH454" s="89"/>
      <c r="CI454" s="89"/>
      <c r="CJ454" s="89"/>
      <c r="CM454" s="169"/>
      <c r="CN454" s="169"/>
      <c r="CO454" s="170"/>
      <c r="CP454" s="169"/>
      <c r="CQ454" s="169"/>
    </row>
    <row r="455" spans="1:95" ht="69" customHeight="1" x14ac:dyDescent="0.25">
      <c r="A455" s="590"/>
      <c r="B455" s="528"/>
      <c r="C455" s="607"/>
      <c r="D455" s="39" t="s">
        <v>618</v>
      </c>
      <c r="E455" s="41" t="s">
        <v>192</v>
      </c>
      <c r="F455" s="310">
        <f>SUM(J455:U455)</f>
        <v>39168</v>
      </c>
      <c r="G455" s="279">
        <v>39168</v>
      </c>
      <c r="H455" s="279">
        <v>39168</v>
      </c>
      <c r="I455" s="279">
        <v>39168</v>
      </c>
      <c r="J455" s="279">
        <v>3264</v>
      </c>
      <c r="K455" s="337">
        <v>3264</v>
      </c>
      <c r="L455" s="337">
        <v>3264</v>
      </c>
      <c r="M455" s="337">
        <v>3264</v>
      </c>
      <c r="N455" s="337">
        <v>3264</v>
      </c>
      <c r="O455" s="337">
        <v>3264</v>
      </c>
      <c r="P455" s="337">
        <v>3264</v>
      </c>
      <c r="Q455" s="337">
        <v>3264</v>
      </c>
      <c r="R455" s="337">
        <v>3264</v>
      </c>
      <c r="S455" s="337">
        <v>3264</v>
      </c>
      <c r="T455" s="337">
        <v>3264</v>
      </c>
      <c r="U455" s="337">
        <v>3264</v>
      </c>
      <c r="V455" s="89"/>
      <c r="W455" s="89"/>
      <c r="Y455" s="44"/>
      <c r="AA455" s="183" t="s">
        <v>638</v>
      </c>
      <c r="AB455" s="184">
        <f>SUM(AD452:AD454)</f>
        <v>0</v>
      </c>
      <c r="AC455" s="173"/>
      <c r="AD455" s="177"/>
      <c r="AE455" s="176"/>
      <c r="AF455" s="178"/>
      <c r="AG455" s="84"/>
      <c r="AH455" s="178"/>
      <c r="AI455" s="179"/>
      <c r="AJ455" s="178"/>
      <c r="AK455" s="84"/>
      <c r="AL455" s="178"/>
      <c r="AM455" s="84"/>
      <c r="AN455" s="178"/>
      <c r="AO455" s="179"/>
      <c r="AP455" s="178"/>
      <c r="AQ455" s="84"/>
      <c r="AR455" s="178"/>
      <c r="AS455" s="84"/>
      <c r="AT455" s="178"/>
      <c r="AU455" s="84"/>
      <c r="AV455" s="178"/>
      <c r="AW455" s="84"/>
      <c r="AX455" s="178"/>
      <c r="AY455" s="84"/>
      <c r="AZ455" s="178"/>
      <c r="BA455" s="84"/>
      <c r="BB455" s="178"/>
      <c r="BC455" s="84"/>
      <c r="BD455" s="204">
        <f t="shared" si="165"/>
        <v>0</v>
      </c>
      <c r="BE455" s="175" t="e">
        <f t="shared" si="166"/>
        <v>#DIV/0!</v>
      </c>
      <c r="BH455" s="169"/>
      <c r="BI455" s="169"/>
      <c r="BN455" s="681"/>
      <c r="BO455" s="681"/>
      <c r="BP455" s="681"/>
      <c r="BQ455" s="681"/>
      <c r="BR455" s="681"/>
      <c r="BS455" s="681"/>
      <c r="BT455" s="89"/>
      <c r="BU455" s="89"/>
      <c r="BV455" s="89"/>
      <c r="BW455" s="89"/>
      <c r="BX455" s="89"/>
      <c r="BY455" s="89"/>
      <c r="BZ455" s="89"/>
      <c r="CA455" s="89"/>
      <c r="CB455" s="89"/>
      <c r="CC455" s="89"/>
      <c r="CD455" s="89"/>
      <c r="CE455" s="89"/>
      <c r="CF455" s="89"/>
      <c r="CG455" s="89"/>
      <c r="CH455" s="89"/>
      <c r="CI455" s="89"/>
      <c r="CJ455" s="89"/>
      <c r="CM455" s="169"/>
      <c r="CN455" s="169"/>
      <c r="CO455" s="170"/>
      <c r="CP455" s="169"/>
      <c r="CQ455" s="169"/>
    </row>
    <row r="456" spans="1:95" ht="36.75" customHeight="1" x14ac:dyDescent="0.25">
      <c r="A456" s="574" t="s">
        <v>619</v>
      </c>
      <c r="B456" s="574"/>
      <c r="C456" s="574"/>
      <c r="D456" s="574"/>
      <c r="E456" s="574"/>
      <c r="F456" s="90"/>
      <c r="G456" s="73"/>
      <c r="H456" s="73"/>
      <c r="I456" s="73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BH456" s="169"/>
      <c r="BI456" s="169"/>
      <c r="BN456" s="89"/>
      <c r="BO456" s="89"/>
      <c r="BP456" s="89"/>
      <c r="BQ456" s="89"/>
      <c r="BR456" s="89"/>
      <c r="BS456" s="89"/>
      <c r="BT456" s="89"/>
      <c r="BU456" s="89"/>
      <c r="BV456" s="89"/>
      <c r="BW456" s="89"/>
      <c r="BX456" s="89"/>
      <c r="BY456" s="89"/>
      <c r="BZ456" s="89"/>
      <c r="CA456" s="89"/>
      <c r="CB456" s="89"/>
      <c r="CC456" s="89"/>
      <c r="CD456" s="89"/>
      <c r="CE456" s="89"/>
      <c r="CF456" s="89"/>
      <c r="CG456" s="89"/>
      <c r="CH456" s="89"/>
      <c r="CI456" s="89"/>
      <c r="CJ456" s="89"/>
      <c r="CM456" s="169"/>
      <c r="CN456" s="169"/>
      <c r="CO456" s="170"/>
      <c r="CP456" s="169"/>
      <c r="CQ456" s="169"/>
    </row>
    <row r="457" spans="1:95" ht="38.25" customHeight="1" x14ac:dyDescent="0.25">
      <c r="A457" s="16"/>
      <c r="B457" s="10"/>
      <c r="C457" s="16"/>
      <c r="D457" s="16"/>
      <c r="E457" s="10"/>
      <c r="F457" s="108"/>
      <c r="G457" s="116"/>
      <c r="H457" s="116"/>
      <c r="I457" s="116"/>
      <c r="J457" s="117"/>
      <c r="K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BH457" s="169"/>
      <c r="BI457" s="169"/>
    </row>
    <row r="458" spans="1:95" x14ac:dyDescent="0.25">
      <c r="A458" s="16"/>
      <c r="B458" s="10"/>
      <c r="C458" s="16"/>
      <c r="D458" s="16"/>
      <c r="E458" s="10"/>
      <c r="F458" s="108"/>
      <c r="G458" s="116"/>
      <c r="H458" s="116"/>
      <c r="I458" s="116"/>
      <c r="J458" s="117"/>
      <c r="K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BH458" s="169"/>
      <c r="BI458" s="169"/>
    </row>
    <row r="459" spans="1:95" x14ac:dyDescent="0.25">
      <c r="A459" s="16"/>
      <c r="B459" s="10"/>
      <c r="C459" s="16"/>
      <c r="D459" s="16"/>
      <c r="E459" s="10"/>
      <c r="F459" s="108"/>
      <c r="G459" s="116"/>
      <c r="H459" s="116"/>
      <c r="I459" s="116"/>
      <c r="J459" s="117"/>
      <c r="K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BH459" s="169"/>
      <c r="BI459" s="169"/>
    </row>
    <row r="460" spans="1:95" ht="21" x14ac:dyDescent="0.25">
      <c r="A460" s="16"/>
      <c r="B460" s="10"/>
      <c r="C460" s="16"/>
      <c r="D460" s="16"/>
      <c r="E460" s="10"/>
      <c r="F460" s="108"/>
      <c r="G460" s="116"/>
      <c r="H460" s="116"/>
      <c r="I460" s="116"/>
      <c r="J460" s="117"/>
      <c r="K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AC460" s="69"/>
      <c r="AD460" s="265"/>
      <c r="AE460" s="69"/>
      <c r="AF460" s="89"/>
      <c r="AG460" s="89"/>
      <c r="AH460" s="89"/>
      <c r="AI460" s="89"/>
      <c r="AJ460" s="89"/>
      <c r="AK460" s="89"/>
      <c r="AL460" s="89"/>
      <c r="AM460" s="89"/>
      <c r="AN460" s="89"/>
      <c r="AO460" s="89"/>
      <c r="AP460" s="89"/>
      <c r="AQ460" s="89"/>
      <c r="AR460" s="89"/>
      <c r="AS460" s="89"/>
      <c r="AT460" s="89"/>
      <c r="AU460" s="89"/>
      <c r="AV460" s="89"/>
      <c r="AW460" s="89"/>
      <c r="AX460" s="89"/>
      <c r="AY460" s="89"/>
      <c r="AZ460" s="89"/>
      <c r="BA460" s="89"/>
      <c r="BB460" s="89"/>
      <c r="BC460" s="89"/>
      <c r="BD460" s="89"/>
      <c r="BE460" s="89"/>
      <c r="BH460" s="169"/>
      <c r="BI460" s="169"/>
    </row>
    <row r="461" spans="1:95" ht="15" customHeight="1" x14ac:dyDescent="0.25">
      <c r="A461" s="17"/>
      <c r="B461" s="15"/>
      <c r="C461" s="16"/>
      <c r="D461" s="16"/>
      <c r="E461" s="17"/>
      <c r="F461" s="111"/>
      <c r="G461" s="112"/>
      <c r="H461" s="112"/>
      <c r="I461" s="112"/>
      <c r="J461" s="113"/>
      <c r="K461" s="113"/>
      <c r="L461" s="113"/>
      <c r="M461" s="113"/>
      <c r="N461" s="113"/>
      <c r="O461" s="113"/>
      <c r="P461" s="113"/>
      <c r="Q461" s="113"/>
      <c r="R461" s="113"/>
      <c r="S461" s="113"/>
      <c r="T461" s="113"/>
      <c r="U461" s="113"/>
      <c r="AC461" s="54"/>
      <c r="AD461" s="219"/>
      <c r="AE461" s="54"/>
      <c r="AF461" s="89"/>
      <c r="AG461" s="89"/>
      <c r="AH461" s="89"/>
      <c r="AI461" s="89"/>
      <c r="AJ461" s="89"/>
      <c r="AK461" s="89"/>
      <c r="AL461" s="89"/>
      <c r="AM461" s="89"/>
      <c r="AN461" s="89"/>
      <c r="AO461" s="89"/>
      <c r="AP461" s="89"/>
      <c r="AQ461" s="89"/>
      <c r="AR461" s="89"/>
      <c r="AS461" s="89"/>
      <c r="AT461" s="89"/>
      <c r="AU461" s="89"/>
      <c r="AV461" s="89"/>
      <c r="AW461" s="89"/>
      <c r="AX461" s="89"/>
      <c r="AY461" s="89"/>
      <c r="AZ461" s="89"/>
      <c r="BA461" s="89"/>
      <c r="BB461" s="89"/>
      <c r="BC461" s="89"/>
      <c r="BD461" s="89"/>
      <c r="BE461" s="89"/>
      <c r="BH461" s="169"/>
      <c r="BI461" s="169"/>
    </row>
    <row r="462" spans="1:95" ht="27" customHeight="1" x14ac:dyDescent="0.25">
      <c r="A462" s="23" t="s">
        <v>8</v>
      </c>
      <c r="B462" s="519" t="s">
        <v>200</v>
      </c>
      <c r="C462" s="519"/>
      <c r="D462" s="519"/>
      <c r="E462" s="17"/>
      <c r="F462" s="111"/>
      <c r="G462" s="112"/>
      <c r="H462" s="112"/>
      <c r="I462" s="112"/>
      <c r="J462" s="113"/>
      <c r="K462" s="113"/>
      <c r="L462" s="113"/>
      <c r="M462" s="113"/>
      <c r="N462" s="113"/>
      <c r="O462" s="113"/>
      <c r="P462" s="113"/>
      <c r="Q462" s="113"/>
      <c r="R462" s="113"/>
      <c r="S462" s="113"/>
      <c r="T462" s="113"/>
      <c r="U462" s="113"/>
      <c r="AA462" s="170"/>
      <c r="AB462" s="242"/>
      <c r="AC462" s="54"/>
      <c r="AD462" s="219"/>
      <c r="AE462" s="54"/>
      <c r="AF462" s="89"/>
      <c r="AG462" s="89"/>
      <c r="AH462" s="89"/>
      <c r="AI462" s="89"/>
      <c r="AJ462" s="89"/>
      <c r="AK462" s="89"/>
      <c r="AL462" s="89"/>
      <c r="AM462" s="89"/>
      <c r="AN462" s="89"/>
      <c r="AO462" s="89"/>
      <c r="AP462" s="89"/>
      <c r="AQ462" s="89"/>
      <c r="AR462" s="89"/>
      <c r="AS462" s="89"/>
      <c r="AT462" s="89"/>
      <c r="AU462" s="89"/>
      <c r="AV462" s="89"/>
      <c r="AW462" s="89"/>
      <c r="AX462" s="89"/>
      <c r="AY462" s="89"/>
      <c r="AZ462" s="89"/>
      <c r="BA462" s="89"/>
      <c r="BB462" s="89"/>
      <c r="BC462" s="89"/>
      <c r="BD462" s="89"/>
      <c r="BE462" s="89"/>
      <c r="BH462" s="169"/>
      <c r="BI462" s="169"/>
    </row>
    <row r="463" spans="1:95" ht="27" customHeight="1" x14ac:dyDescent="0.25">
      <c r="A463" s="18" t="s">
        <v>9</v>
      </c>
      <c r="B463" s="534" t="s">
        <v>10</v>
      </c>
      <c r="C463" s="534"/>
      <c r="D463" s="534"/>
      <c r="E463" s="534"/>
      <c r="F463" s="534"/>
      <c r="G463" s="534"/>
      <c r="H463" s="534"/>
      <c r="I463" s="114"/>
      <c r="J463" s="115"/>
      <c r="K463" s="115"/>
      <c r="L463" s="115"/>
      <c r="M463" s="115"/>
      <c r="N463" s="115"/>
      <c r="O463" s="115"/>
      <c r="P463" s="115"/>
      <c r="Q463" s="115"/>
      <c r="R463" s="115"/>
      <c r="S463" s="115"/>
      <c r="T463" s="115"/>
      <c r="U463" s="115"/>
      <c r="AA463" s="170"/>
      <c r="AB463" s="242"/>
      <c r="AC463" s="54"/>
      <c r="AD463" s="219"/>
      <c r="AE463" s="54"/>
      <c r="AF463" s="89"/>
      <c r="AG463" s="89"/>
      <c r="AH463" s="89"/>
      <c r="AI463" s="89"/>
      <c r="AJ463" s="89"/>
      <c r="AK463" s="89"/>
      <c r="AL463" s="89"/>
      <c r="AM463" s="89"/>
      <c r="AN463" s="89"/>
      <c r="AO463" s="89"/>
      <c r="AP463" s="89"/>
      <c r="AQ463" s="89"/>
      <c r="AR463" s="89"/>
      <c r="AS463" s="89"/>
      <c r="AT463" s="89"/>
      <c r="AU463" s="89"/>
      <c r="AV463" s="89"/>
      <c r="AW463" s="89"/>
      <c r="AX463" s="89"/>
      <c r="AY463" s="89"/>
      <c r="AZ463" s="89"/>
      <c r="BA463" s="89"/>
      <c r="BB463" s="89"/>
      <c r="BC463" s="89"/>
      <c r="BD463" s="89"/>
      <c r="BE463" s="89"/>
      <c r="BH463" s="169"/>
      <c r="BI463" s="169"/>
    </row>
    <row r="464" spans="1:95" ht="33" customHeight="1" x14ac:dyDescent="0.2">
      <c r="A464" s="16"/>
      <c r="B464" s="307" t="s">
        <v>201</v>
      </c>
      <c r="C464" s="534" t="s">
        <v>839</v>
      </c>
      <c r="D464" s="534"/>
      <c r="E464" s="534"/>
      <c r="F464" s="534"/>
      <c r="G464" s="534"/>
      <c r="H464" s="534"/>
      <c r="I464" s="114"/>
      <c r="J464" s="115"/>
      <c r="K464" s="115"/>
      <c r="L464" s="115"/>
      <c r="M464" s="115"/>
      <c r="N464" s="115"/>
      <c r="O464" s="115"/>
      <c r="P464" s="115"/>
      <c r="Q464" s="115"/>
      <c r="R464" s="115"/>
      <c r="S464" s="115"/>
      <c r="T464" s="115"/>
      <c r="U464" s="115"/>
      <c r="AD464" s="44"/>
      <c r="AF464" s="44"/>
      <c r="AG464" s="44"/>
      <c r="AH464" s="44"/>
      <c r="AI464" s="44"/>
      <c r="AJ464" s="44"/>
      <c r="AK464" s="44"/>
      <c r="AL464" s="44"/>
      <c r="AM464" s="44"/>
      <c r="AN464" s="44"/>
      <c r="AO464" s="44"/>
      <c r="AP464" s="44"/>
      <c r="AQ464" s="44"/>
      <c r="AR464" s="44"/>
      <c r="AS464" s="44"/>
      <c r="AT464" s="44"/>
      <c r="AU464" s="44"/>
      <c r="AV464" s="44"/>
      <c r="AW464" s="44"/>
      <c r="AX464" s="44"/>
      <c r="AY464" s="44"/>
      <c r="AZ464" s="44"/>
      <c r="BA464" s="44"/>
      <c r="BB464" s="44"/>
      <c r="BC464" s="44"/>
      <c r="BD464" s="44"/>
      <c r="BE464" s="44"/>
      <c r="BH464" s="44"/>
      <c r="BI464" s="44"/>
      <c r="BJ464" s="44"/>
      <c r="BK464" s="44"/>
      <c r="BL464" s="44"/>
    </row>
    <row r="465" spans="1:64" ht="21.75" customHeight="1" x14ac:dyDescent="0.2">
      <c r="A465" s="536" t="s">
        <v>12</v>
      </c>
      <c r="B465" s="526" t="s">
        <v>13</v>
      </c>
      <c r="C465" s="526" t="s">
        <v>14</v>
      </c>
      <c r="D465" s="542" t="s">
        <v>15</v>
      </c>
      <c r="E465" s="521" t="s">
        <v>16</v>
      </c>
      <c r="F465" s="570" t="s">
        <v>660</v>
      </c>
      <c r="G465" s="540" t="s">
        <v>433</v>
      </c>
      <c r="H465" s="541"/>
      <c r="I465" s="541"/>
      <c r="J465" s="535" t="s">
        <v>662</v>
      </c>
      <c r="K465" s="535"/>
      <c r="L465" s="535"/>
      <c r="M465" s="535"/>
      <c r="N465" s="535"/>
      <c r="O465" s="535"/>
      <c r="P465" s="535"/>
      <c r="Q465" s="535"/>
      <c r="R465" s="535"/>
      <c r="S465" s="535"/>
      <c r="T465" s="535"/>
      <c r="U465" s="535"/>
      <c r="AC465" s="604" t="s">
        <v>640</v>
      </c>
      <c r="AD465" s="166"/>
      <c r="AE465" s="604" t="s">
        <v>640</v>
      </c>
      <c r="AF465" s="599" t="s">
        <v>612</v>
      </c>
      <c r="AG465" s="680"/>
      <c r="AH465" s="680"/>
      <c r="AI465" s="680"/>
      <c r="AJ465" s="680"/>
      <c r="AK465" s="680"/>
      <c r="AL465" s="680"/>
      <c r="AM465" s="680"/>
      <c r="AN465" s="680"/>
      <c r="AO465" s="680"/>
      <c r="AP465" s="680"/>
      <c r="AQ465" s="680"/>
      <c r="AR465" s="680"/>
      <c r="AS465" s="680"/>
      <c r="AT465" s="680"/>
      <c r="AU465" s="680"/>
      <c r="AV465" s="680"/>
      <c r="AW465" s="680"/>
      <c r="AX465" s="680"/>
      <c r="AY465" s="680"/>
      <c r="AZ465" s="680"/>
      <c r="BA465" s="680"/>
      <c r="BB465" s="600"/>
      <c r="BC465" s="167"/>
      <c r="BD465" s="168"/>
      <c r="BE465" s="168"/>
      <c r="BH465" s="44"/>
      <c r="BI465" s="44"/>
      <c r="BJ465" s="44"/>
      <c r="BK465" s="44"/>
      <c r="BL465" s="44"/>
    </row>
    <row r="466" spans="1:64" ht="27.75" customHeight="1" x14ac:dyDescent="0.25">
      <c r="A466" s="537"/>
      <c r="B466" s="527"/>
      <c r="C466" s="527"/>
      <c r="D466" s="543"/>
      <c r="E466" s="521"/>
      <c r="F466" s="571"/>
      <c r="G466" s="556" t="s">
        <v>661</v>
      </c>
      <c r="H466" s="556"/>
      <c r="I466" s="540"/>
      <c r="J466" s="535" t="s">
        <v>526</v>
      </c>
      <c r="K466" s="535"/>
      <c r="L466" s="535"/>
      <c r="M466" s="535"/>
      <c r="N466" s="535"/>
      <c r="O466" s="535"/>
      <c r="P466" s="535"/>
      <c r="Q466" s="535"/>
      <c r="R466" s="535"/>
      <c r="S466" s="535"/>
      <c r="T466" s="535"/>
      <c r="U466" s="535"/>
      <c r="AC466" s="605"/>
      <c r="AD466" s="171"/>
      <c r="AE466" s="605"/>
      <c r="AF466" s="599" t="s">
        <v>600</v>
      </c>
      <c r="AG466" s="600"/>
      <c r="AH466" s="599" t="s">
        <v>601</v>
      </c>
      <c r="AI466" s="600"/>
      <c r="AJ466" s="599" t="s">
        <v>602</v>
      </c>
      <c r="AK466" s="600"/>
      <c r="AL466" s="599" t="s">
        <v>603</v>
      </c>
      <c r="AM466" s="600"/>
      <c r="AN466" s="599" t="s">
        <v>604</v>
      </c>
      <c r="AO466" s="600"/>
      <c r="AP466" s="599" t="s">
        <v>605</v>
      </c>
      <c r="AQ466" s="600"/>
      <c r="AR466" s="599" t="s">
        <v>606</v>
      </c>
      <c r="AS466" s="600"/>
      <c r="AT466" s="599" t="s">
        <v>607</v>
      </c>
      <c r="AU466" s="600"/>
      <c r="AV466" s="599" t="s">
        <v>608</v>
      </c>
      <c r="AW466" s="600"/>
      <c r="AX466" s="599" t="s">
        <v>609</v>
      </c>
      <c r="AY466" s="600"/>
      <c r="AZ466" s="599" t="s">
        <v>610</v>
      </c>
      <c r="BA466" s="600"/>
      <c r="BB466" s="599" t="s">
        <v>611</v>
      </c>
      <c r="BC466" s="600"/>
      <c r="BD466" s="682" t="s">
        <v>614</v>
      </c>
      <c r="BE466" s="683" t="s">
        <v>613</v>
      </c>
      <c r="BH466" s="169"/>
      <c r="BI466" s="169"/>
    </row>
    <row r="467" spans="1:64" ht="27" customHeight="1" x14ac:dyDescent="0.25">
      <c r="A467" s="537"/>
      <c r="B467" s="527"/>
      <c r="C467" s="527"/>
      <c r="D467" s="543"/>
      <c r="E467" s="521"/>
      <c r="F467" s="571"/>
      <c r="G467" s="585">
        <v>2024</v>
      </c>
      <c r="H467" s="585">
        <v>2025</v>
      </c>
      <c r="I467" s="585">
        <v>2026</v>
      </c>
      <c r="J467" s="308"/>
      <c r="K467" s="308"/>
      <c r="L467" s="308"/>
      <c r="M467" s="308"/>
      <c r="N467" s="308"/>
      <c r="O467" s="308"/>
      <c r="P467" s="308"/>
      <c r="Q467" s="308"/>
      <c r="R467" s="308"/>
      <c r="S467" s="308"/>
      <c r="T467" s="308"/>
      <c r="U467" s="308"/>
      <c r="AC467" s="605"/>
      <c r="AD467" s="171"/>
      <c r="AE467" s="605"/>
      <c r="AF467" s="598" t="s">
        <v>615</v>
      </c>
      <c r="AG467" s="596" t="s">
        <v>616</v>
      </c>
      <c r="AH467" s="598" t="s">
        <v>615</v>
      </c>
      <c r="AI467" s="596" t="s">
        <v>616</v>
      </c>
      <c r="AJ467" s="598" t="s">
        <v>615</v>
      </c>
      <c r="AK467" s="596" t="s">
        <v>616</v>
      </c>
      <c r="AL467" s="598" t="s">
        <v>615</v>
      </c>
      <c r="AM467" s="596" t="s">
        <v>616</v>
      </c>
      <c r="AN467" s="598" t="s">
        <v>615</v>
      </c>
      <c r="AO467" s="596" t="s">
        <v>616</v>
      </c>
      <c r="AP467" s="598" t="s">
        <v>615</v>
      </c>
      <c r="AQ467" s="596" t="s">
        <v>616</v>
      </c>
      <c r="AR467" s="598" t="s">
        <v>615</v>
      </c>
      <c r="AS467" s="596" t="s">
        <v>616</v>
      </c>
      <c r="AT467" s="598" t="s">
        <v>615</v>
      </c>
      <c r="AU467" s="596" t="s">
        <v>616</v>
      </c>
      <c r="AV467" s="598" t="s">
        <v>615</v>
      </c>
      <c r="AW467" s="596" t="s">
        <v>616</v>
      </c>
      <c r="AX467" s="598" t="s">
        <v>615</v>
      </c>
      <c r="AY467" s="596" t="s">
        <v>616</v>
      </c>
      <c r="AZ467" s="598" t="s">
        <v>615</v>
      </c>
      <c r="BA467" s="596" t="s">
        <v>616</v>
      </c>
      <c r="BB467" s="598" t="s">
        <v>615</v>
      </c>
      <c r="BC467" s="596" t="s">
        <v>616</v>
      </c>
      <c r="BD467" s="682"/>
      <c r="BE467" s="683"/>
      <c r="BH467" s="169"/>
      <c r="BI467" s="169"/>
    </row>
    <row r="468" spans="1:64" ht="51.75" customHeight="1" x14ac:dyDescent="0.35">
      <c r="A468" s="538"/>
      <c r="B468" s="528"/>
      <c r="C468" s="528"/>
      <c r="D468" s="544"/>
      <c r="E468" s="521"/>
      <c r="F468" s="572"/>
      <c r="G468" s="586"/>
      <c r="H468" s="586"/>
      <c r="I468" s="586"/>
      <c r="J468" s="309" t="s">
        <v>499</v>
      </c>
      <c r="K468" s="309" t="s">
        <v>500</v>
      </c>
      <c r="L468" s="309" t="s">
        <v>501</v>
      </c>
      <c r="M468" s="309" t="s">
        <v>502</v>
      </c>
      <c r="N468" s="309" t="s">
        <v>503</v>
      </c>
      <c r="O468" s="309" t="s">
        <v>504</v>
      </c>
      <c r="P468" s="309" t="s">
        <v>505</v>
      </c>
      <c r="Q468" s="309" t="s">
        <v>506</v>
      </c>
      <c r="R468" s="309" t="s">
        <v>507</v>
      </c>
      <c r="S468" s="309" t="s">
        <v>508</v>
      </c>
      <c r="T468" s="309" t="s">
        <v>509</v>
      </c>
      <c r="U468" s="309" t="s">
        <v>510</v>
      </c>
      <c r="AA468" s="172"/>
      <c r="AB468" s="172"/>
      <c r="AC468" s="606"/>
      <c r="AD468" s="174"/>
      <c r="AE468" s="606"/>
      <c r="AF468" s="598"/>
      <c r="AG468" s="597"/>
      <c r="AH468" s="598"/>
      <c r="AI468" s="597"/>
      <c r="AJ468" s="598"/>
      <c r="AK468" s="597"/>
      <c r="AL468" s="598"/>
      <c r="AM468" s="597"/>
      <c r="AN468" s="598"/>
      <c r="AO468" s="597"/>
      <c r="AP468" s="598"/>
      <c r="AQ468" s="597"/>
      <c r="AR468" s="598"/>
      <c r="AS468" s="597"/>
      <c r="AT468" s="598"/>
      <c r="AU468" s="597"/>
      <c r="AV468" s="598"/>
      <c r="AW468" s="597"/>
      <c r="AX468" s="598"/>
      <c r="AY468" s="597"/>
      <c r="AZ468" s="598"/>
      <c r="BA468" s="597"/>
      <c r="BB468" s="598"/>
      <c r="BC468" s="597"/>
      <c r="BD468" s="682"/>
      <c r="BE468" s="683"/>
      <c r="BF468" s="172"/>
      <c r="BG468" s="172"/>
      <c r="BH468" s="169"/>
      <c r="BI468" s="169"/>
    </row>
    <row r="469" spans="1:64" ht="54.75" customHeight="1" x14ac:dyDescent="0.25">
      <c r="A469" s="521" t="s">
        <v>621</v>
      </c>
      <c r="B469" s="521" t="s">
        <v>483</v>
      </c>
      <c r="C469" s="607" t="s">
        <v>482</v>
      </c>
      <c r="D469" s="521" t="s">
        <v>17</v>
      </c>
      <c r="E469" s="521"/>
      <c r="F469" s="310">
        <f>+F470</f>
        <v>34</v>
      </c>
      <c r="G469" s="310">
        <f t="shared" ref="G469:U469" si="168">+G470</f>
        <v>34</v>
      </c>
      <c r="H469" s="310">
        <f t="shared" si="168"/>
        <v>34</v>
      </c>
      <c r="I469" s="310">
        <f t="shared" si="168"/>
        <v>34</v>
      </c>
      <c r="J469" s="310">
        <f t="shared" si="168"/>
        <v>0</v>
      </c>
      <c r="K469" s="310">
        <f t="shared" si="168"/>
        <v>0</v>
      </c>
      <c r="L469" s="310">
        <f t="shared" si="168"/>
        <v>0</v>
      </c>
      <c r="M469" s="310">
        <f t="shared" si="168"/>
        <v>0</v>
      </c>
      <c r="N469" s="310">
        <f t="shared" si="168"/>
        <v>0</v>
      </c>
      <c r="O469" s="310">
        <f t="shared" si="168"/>
        <v>0</v>
      </c>
      <c r="P469" s="310">
        <f t="shared" si="168"/>
        <v>0</v>
      </c>
      <c r="Q469" s="310">
        <f t="shared" si="168"/>
        <v>0</v>
      </c>
      <c r="R469" s="310">
        <f t="shared" si="168"/>
        <v>0</v>
      </c>
      <c r="S469" s="310">
        <f t="shared" si="168"/>
        <v>0</v>
      </c>
      <c r="T469" s="310">
        <f t="shared" si="168"/>
        <v>0</v>
      </c>
      <c r="U469" s="310">
        <f t="shared" si="168"/>
        <v>34</v>
      </c>
      <c r="AC469" s="176">
        <f>+AE469+AF469+AH469+AJ469+AL469+AN469+AP469+AR469+AT469+AV469+AX469+AZ469+BB469</f>
        <v>1294624</v>
      </c>
      <c r="AD469" s="177">
        <f>+AG469+AI469+AK469+AM469+AO469+AQ469+AS469+AU469+AW469+AY469+BA469+BC469</f>
        <v>0</v>
      </c>
      <c r="AE469" s="176">
        <v>1294624</v>
      </c>
      <c r="AF469" s="178"/>
      <c r="AG469" s="179"/>
      <c r="AH469" s="178"/>
      <c r="AI469" s="179"/>
      <c r="AJ469" s="178"/>
      <c r="AK469" s="179"/>
      <c r="AL469" s="178"/>
      <c r="AM469" s="84"/>
      <c r="AN469" s="178"/>
      <c r="AO469" s="84"/>
      <c r="AP469" s="178"/>
      <c r="AQ469" s="84"/>
      <c r="AR469" s="178"/>
      <c r="AS469" s="84"/>
      <c r="AT469" s="178"/>
      <c r="AU469" s="84"/>
      <c r="AV469" s="178"/>
      <c r="AW469" s="84"/>
      <c r="AX469" s="178"/>
      <c r="AY469" s="84"/>
      <c r="AZ469" s="178"/>
      <c r="BA469" s="84"/>
      <c r="BB469" s="178"/>
      <c r="BC469" s="84"/>
      <c r="BD469" s="204">
        <f t="shared" ref="BD469:BD502" si="169">+AG469+AI469+AK469+AM469+AO469+AQ469+AS469+AU469+AW469+AY469+BA469+BC469</f>
        <v>0</v>
      </c>
      <c r="BE469" s="175">
        <f t="shared" ref="BE469:BE502" si="170">+BD469/AC469*100</f>
        <v>0</v>
      </c>
      <c r="BH469" s="181">
        <f>+BK469-AC469</f>
        <v>-1294624</v>
      </c>
      <c r="BI469" s="181">
        <f>+BL469-AD469</f>
        <v>0</v>
      </c>
      <c r="BJ469" s="208"/>
      <c r="BK469" s="181"/>
      <c r="BL469" s="181"/>
    </row>
    <row r="470" spans="1:64" ht="36.75" customHeight="1" x14ac:dyDescent="0.25">
      <c r="A470" s="521"/>
      <c r="B470" s="521"/>
      <c r="C470" s="607"/>
      <c r="D470" s="53" t="s">
        <v>203</v>
      </c>
      <c r="E470" s="59" t="s">
        <v>204</v>
      </c>
      <c r="F470" s="310">
        <f t="shared" ref="F470:F472" si="171">SUM(J470:U470)</f>
        <v>34</v>
      </c>
      <c r="G470" s="96">
        <v>34</v>
      </c>
      <c r="H470" s="96">
        <v>34</v>
      </c>
      <c r="I470" s="96">
        <v>34</v>
      </c>
      <c r="J470" s="96">
        <v>0</v>
      </c>
      <c r="K470" s="96">
        <v>0</v>
      </c>
      <c r="L470" s="96">
        <v>0</v>
      </c>
      <c r="M470" s="96">
        <v>0</v>
      </c>
      <c r="N470" s="96">
        <v>0</v>
      </c>
      <c r="O470" s="96">
        <v>0</v>
      </c>
      <c r="P470" s="96">
        <v>0</v>
      </c>
      <c r="Q470" s="96">
        <v>0</v>
      </c>
      <c r="R470" s="96">
        <v>0</v>
      </c>
      <c r="S470" s="96">
        <v>0</v>
      </c>
      <c r="T470" s="96">
        <v>0</v>
      </c>
      <c r="U470" s="96">
        <v>34</v>
      </c>
      <c r="AC470" s="173"/>
      <c r="AD470" s="177"/>
      <c r="AE470" s="176"/>
      <c r="AF470" s="178"/>
      <c r="AG470" s="179"/>
      <c r="AH470" s="178"/>
      <c r="AI470" s="179"/>
      <c r="AJ470" s="178"/>
      <c r="AK470" s="179"/>
      <c r="AL470" s="178"/>
      <c r="AM470" s="84"/>
      <c r="AN470" s="178"/>
      <c r="AO470" s="84"/>
      <c r="AP470" s="178"/>
      <c r="AQ470" s="84"/>
      <c r="AR470" s="178"/>
      <c r="AS470" s="84"/>
      <c r="AT470" s="178"/>
      <c r="AU470" s="84"/>
      <c r="AV470" s="178"/>
      <c r="AW470" s="84"/>
      <c r="AX470" s="178"/>
      <c r="AY470" s="84"/>
      <c r="AZ470" s="178"/>
      <c r="BA470" s="84"/>
      <c r="BB470" s="178"/>
      <c r="BC470" s="84"/>
      <c r="BD470" s="204">
        <f t="shared" si="169"/>
        <v>0</v>
      </c>
      <c r="BE470" s="175" t="e">
        <f t="shared" si="170"/>
        <v>#DIV/0!</v>
      </c>
      <c r="BH470" s="169"/>
      <c r="BI470" s="169"/>
    </row>
    <row r="471" spans="1:64" ht="38.25" customHeight="1" x14ac:dyDescent="0.25">
      <c r="A471" s="521"/>
      <c r="B471" s="521"/>
      <c r="C471" s="607"/>
      <c r="D471" s="49" t="s">
        <v>205</v>
      </c>
      <c r="E471" s="41" t="s">
        <v>204</v>
      </c>
      <c r="F471" s="310">
        <f t="shared" si="171"/>
        <v>7</v>
      </c>
      <c r="G471" s="96">
        <v>7</v>
      </c>
      <c r="H471" s="96">
        <v>7</v>
      </c>
      <c r="I471" s="96">
        <v>7</v>
      </c>
      <c r="J471" s="96">
        <v>0</v>
      </c>
      <c r="K471" s="96">
        <v>0</v>
      </c>
      <c r="L471" s="96">
        <v>0</v>
      </c>
      <c r="M471" s="96">
        <v>0</v>
      </c>
      <c r="N471" s="96">
        <v>0</v>
      </c>
      <c r="O471" s="96">
        <v>0</v>
      </c>
      <c r="P471" s="96">
        <v>0</v>
      </c>
      <c r="Q471" s="96">
        <v>0</v>
      </c>
      <c r="R471" s="96">
        <v>0</v>
      </c>
      <c r="S471" s="96">
        <v>0</v>
      </c>
      <c r="T471" s="96">
        <v>0</v>
      </c>
      <c r="U471" s="96">
        <v>7</v>
      </c>
      <c r="AC471" s="173"/>
      <c r="AD471" s="177"/>
      <c r="AE471" s="176"/>
      <c r="AF471" s="178"/>
      <c r="AG471" s="179"/>
      <c r="AH471" s="178"/>
      <c r="AI471" s="179"/>
      <c r="AJ471" s="178"/>
      <c r="AK471" s="179"/>
      <c r="AL471" s="178"/>
      <c r="AM471" s="84"/>
      <c r="AN471" s="178"/>
      <c r="AO471" s="84"/>
      <c r="AP471" s="178"/>
      <c r="AQ471" s="84"/>
      <c r="AR471" s="178"/>
      <c r="AS471" s="84"/>
      <c r="AT471" s="178"/>
      <c r="AU471" s="84"/>
      <c r="AV471" s="178"/>
      <c r="AW471" s="84"/>
      <c r="AX471" s="178"/>
      <c r="AY471" s="84"/>
      <c r="AZ471" s="178"/>
      <c r="BA471" s="84"/>
      <c r="BB471" s="178"/>
      <c r="BC471" s="84"/>
      <c r="BD471" s="204">
        <f t="shared" si="169"/>
        <v>0</v>
      </c>
      <c r="BE471" s="175" t="e">
        <f t="shared" si="170"/>
        <v>#DIV/0!</v>
      </c>
      <c r="BH471" s="169"/>
      <c r="BI471" s="169"/>
    </row>
    <row r="472" spans="1:64" ht="38.25" customHeight="1" x14ac:dyDescent="0.25">
      <c r="A472" s="521"/>
      <c r="B472" s="521"/>
      <c r="C472" s="607"/>
      <c r="D472" s="49" t="s">
        <v>551</v>
      </c>
      <c r="E472" s="41" t="s">
        <v>204</v>
      </c>
      <c r="F472" s="310">
        <f t="shared" si="171"/>
        <v>27</v>
      </c>
      <c r="G472" s="96">
        <v>27</v>
      </c>
      <c r="H472" s="96">
        <v>27</v>
      </c>
      <c r="I472" s="96">
        <v>27</v>
      </c>
      <c r="J472" s="96">
        <v>0</v>
      </c>
      <c r="K472" s="96">
        <v>0</v>
      </c>
      <c r="L472" s="96">
        <v>0</v>
      </c>
      <c r="M472" s="96">
        <v>0</v>
      </c>
      <c r="N472" s="96">
        <v>0</v>
      </c>
      <c r="O472" s="96">
        <v>0</v>
      </c>
      <c r="P472" s="96">
        <v>0</v>
      </c>
      <c r="Q472" s="96">
        <v>0</v>
      </c>
      <c r="R472" s="96">
        <v>0</v>
      </c>
      <c r="S472" s="96">
        <v>0</v>
      </c>
      <c r="T472" s="96">
        <v>0</v>
      </c>
      <c r="U472" s="96">
        <v>27</v>
      </c>
      <c r="AC472" s="173"/>
      <c r="AD472" s="177"/>
      <c r="AE472" s="176"/>
      <c r="AF472" s="178"/>
      <c r="AG472" s="84"/>
      <c r="AH472" s="178"/>
      <c r="AI472" s="179"/>
      <c r="AJ472" s="178"/>
      <c r="AK472" s="84"/>
      <c r="AL472" s="178"/>
      <c r="AM472" s="84"/>
      <c r="AN472" s="178"/>
      <c r="AO472" s="84"/>
      <c r="AP472" s="178"/>
      <c r="AQ472" s="84"/>
      <c r="AR472" s="178"/>
      <c r="AS472" s="84"/>
      <c r="AT472" s="178"/>
      <c r="AU472" s="84"/>
      <c r="AV472" s="178"/>
      <c r="AW472" s="84"/>
      <c r="AX472" s="178"/>
      <c r="AY472" s="84"/>
      <c r="AZ472" s="178"/>
      <c r="BA472" s="84"/>
      <c r="BB472" s="178"/>
      <c r="BC472" s="84"/>
      <c r="BD472" s="204">
        <f t="shared" si="169"/>
        <v>0</v>
      </c>
      <c r="BE472" s="175" t="e">
        <f t="shared" si="170"/>
        <v>#DIV/0!</v>
      </c>
      <c r="BH472" s="169"/>
      <c r="BI472" s="169"/>
    </row>
    <row r="473" spans="1:64" ht="38.25" customHeight="1" x14ac:dyDescent="0.25">
      <c r="A473" s="521"/>
      <c r="B473" s="562" t="s">
        <v>480</v>
      </c>
      <c r="C473" s="559" t="s">
        <v>851</v>
      </c>
      <c r="D473" s="560"/>
      <c r="E473" s="561"/>
      <c r="F473" s="361">
        <f>+F474+F477</f>
        <v>10775</v>
      </c>
      <c r="G473" s="361">
        <f t="shared" ref="G473:U473" si="172">+G474+G477</f>
        <v>10775</v>
      </c>
      <c r="H473" s="361">
        <f t="shared" si="172"/>
        <v>10775</v>
      </c>
      <c r="I473" s="361">
        <f t="shared" si="172"/>
        <v>10775</v>
      </c>
      <c r="J473" s="361">
        <f t="shared" si="172"/>
        <v>897</v>
      </c>
      <c r="K473" s="361">
        <f t="shared" si="172"/>
        <v>897</v>
      </c>
      <c r="L473" s="361">
        <f t="shared" si="172"/>
        <v>897</v>
      </c>
      <c r="M473" s="361">
        <f t="shared" si="172"/>
        <v>897</v>
      </c>
      <c r="N473" s="361">
        <f t="shared" si="172"/>
        <v>897</v>
      </c>
      <c r="O473" s="361">
        <f t="shared" si="172"/>
        <v>897</v>
      </c>
      <c r="P473" s="361">
        <f t="shared" si="172"/>
        <v>897</v>
      </c>
      <c r="Q473" s="361">
        <f t="shared" si="172"/>
        <v>897</v>
      </c>
      <c r="R473" s="361">
        <f t="shared" si="172"/>
        <v>897</v>
      </c>
      <c r="S473" s="361">
        <f t="shared" si="172"/>
        <v>897</v>
      </c>
      <c r="T473" s="361">
        <f t="shared" si="172"/>
        <v>902</v>
      </c>
      <c r="U473" s="361">
        <f t="shared" si="172"/>
        <v>903</v>
      </c>
      <c r="AC473" s="173"/>
      <c r="AD473" s="177"/>
      <c r="AE473" s="176"/>
      <c r="AF473" s="178"/>
      <c r="AG473" s="84"/>
      <c r="AH473" s="178"/>
      <c r="AI473" s="179"/>
      <c r="AJ473" s="178"/>
      <c r="AK473" s="84"/>
      <c r="AL473" s="178"/>
      <c r="AM473" s="84"/>
      <c r="AN473" s="178"/>
      <c r="AO473" s="84"/>
      <c r="AP473" s="178"/>
      <c r="AQ473" s="84"/>
      <c r="AR473" s="178"/>
      <c r="AS473" s="84"/>
      <c r="AT473" s="178"/>
      <c r="AU473" s="84"/>
      <c r="AV473" s="178"/>
      <c r="AW473" s="84"/>
      <c r="AX473" s="178"/>
      <c r="AY473" s="84"/>
      <c r="AZ473" s="178"/>
      <c r="BA473" s="84"/>
      <c r="BB473" s="178"/>
      <c r="BC473" s="84"/>
      <c r="BD473" s="204"/>
      <c r="BE473" s="175"/>
      <c r="BH473" s="169"/>
      <c r="BI473" s="169"/>
    </row>
    <row r="474" spans="1:64" ht="51.75" customHeight="1" x14ac:dyDescent="0.25">
      <c r="A474" s="521"/>
      <c r="B474" s="563"/>
      <c r="C474" s="497" t="s">
        <v>478</v>
      </c>
      <c r="D474" s="306" t="s">
        <v>439</v>
      </c>
      <c r="E474" s="306"/>
      <c r="F474" s="310">
        <f t="shared" ref="F474:U474" si="173">+F475</f>
        <v>10523</v>
      </c>
      <c r="G474" s="310">
        <f t="shared" si="173"/>
        <v>10523</v>
      </c>
      <c r="H474" s="310">
        <f t="shared" si="173"/>
        <v>10523</v>
      </c>
      <c r="I474" s="310">
        <f t="shared" si="173"/>
        <v>10523</v>
      </c>
      <c r="J474" s="310">
        <f t="shared" si="173"/>
        <v>876</v>
      </c>
      <c r="K474" s="310">
        <f t="shared" si="173"/>
        <v>876</v>
      </c>
      <c r="L474" s="310">
        <f t="shared" si="173"/>
        <v>876</v>
      </c>
      <c r="M474" s="310">
        <f t="shared" si="173"/>
        <v>876</v>
      </c>
      <c r="N474" s="310">
        <f t="shared" si="173"/>
        <v>876</v>
      </c>
      <c r="O474" s="310">
        <f t="shared" si="173"/>
        <v>876</v>
      </c>
      <c r="P474" s="310">
        <f t="shared" si="173"/>
        <v>876</v>
      </c>
      <c r="Q474" s="310">
        <f t="shared" si="173"/>
        <v>876</v>
      </c>
      <c r="R474" s="310">
        <f t="shared" si="173"/>
        <v>876</v>
      </c>
      <c r="S474" s="310">
        <f t="shared" si="173"/>
        <v>876</v>
      </c>
      <c r="T474" s="310">
        <f t="shared" si="173"/>
        <v>881</v>
      </c>
      <c r="U474" s="310">
        <f t="shared" si="173"/>
        <v>882</v>
      </c>
      <c r="AC474" s="176">
        <f>+AE474+AF474+AH474+AJ474+AL474+AN474+AP474+AR474+AT474+AV474+AX474+AZ474+BB474</f>
        <v>1295980</v>
      </c>
      <c r="AD474" s="177">
        <f>+AG474+AI474+AK474+AM474+AO474+AQ474+AS474+AU474+AW474+AY474+BA474+BC474</f>
        <v>0</v>
      </c>
      <c r="AE474" s="176">
        <v>1295980</v>
      </c>
      <c r="AF474" s="178"/>
      <c r="AG474" s="84"/>
      <c r="AH474" s="178"/>
      <c r="AI474" s="179"/>
      <c r="AJ474" s="178"/>
      <c r="AK474" s="84"/>
      <c r="AL474" s="178"/>
      <c r="AM474" s="84"/>
      <c r="AN474" s="178"/>
      <c r="AO474" s="84"/>
      <c r="AP474" s="178"/>
      <c r="AQ474" s="84"/>
      <c r="AR474" s="178"/>
      <c r="AS474" s="84"/>
      <c r="AT474" s="178"/>
      <c r="AU474" s="84"/>
      <c r="AV474" s="178"/>
      <c r="AW474" s="84"/>
      <c r="AX474" s="178"/>
      <c r="AY474" s="84"/>
      <c r="AZ474" s="178"/>
      <c r="BA474" s="84"/>
      <c r="BB474" s="178"/>
      <c r="BC474" s="84"/>
      <c r="BD474" s="204">
        <f t="shared" si="169"/>
        <v>0</v>
      </c>
      <c r="BE474" s="175">
        <f t="shared" si="170"/>
        <v>0</v>
      </c>
      <c r="BH474" s="181">
        <f>+BK474-AC474</f>
        <v>-1295980</v>
      </c>
      <c r="BI474" s="181">
        <f>+BL474-AD474</f>
        <v>0</v>
      </c>
      <c r="BJ474" s="208"/>
      <c r="BK474" s="181"/>
      <c r="BL474" s="181"/>
    </row>
    <row r="475" spans="1:64" ht="54" customHeight="1" x14ac:dyDescent="0.25">
      <c r="A475" s="521"/>
      <c r="B475" s="563"/>
      <c r="C475" s="497"/>
      <c r="D475" s="381" t="s">
        <v>895</v>
      </c>
      <c r="E475" s="59" t="s">
        <v>842</v>
      </c>
      <c r="F475" s="96">
        <f t="shared" ref="F475:F476" si="174">SUM(J475:U475)</f>
        <v>10523</v>
      </c>
      <c r="G475" s="96">
        <v>10523</v>
      </c>
      <c r="H475" s="96">
        <v>10523</v>
      </c>
      <c r="I475" s="96">
        <v>10523</v>
      </c>
      <c r="J475" s="96">
        <v>876</v>
      </c>
      <c r="K475" s="96">
        <v>876</v>
      </c>
      <c r="L475" s="96">
        <v>876</v>
      </c>
      <c r="M475" s="96">
        <v>876</v>
      </c>
      <c r="N475" s="96">
        <v>876</v>
      </c>
      <c r="O475" s="96">
        <v>876</v>
      </c>
      <c r="P475" s="96">
        <v>876</v>
      </c>
      <c r="Q475" s="96">
        <v>876</v>
      </c>
      <c r="R475" s="96">
        <v>876</v>
      </c>
      <c r="S475" s="96">
        <v>876</v>
      </c>
      <c r="T475" s="96">
        <v>881</v>
      </c>
      <c r="U475" s="96">
        <v>882</v>
      </c>
      <c r="AC475" s="173"/>
      <c r="AD475" s="177"/>
      <c r="AE475" s="176"/>
      <c r="AF475" s="178"/>
      <c r="AG475" s="84"/>
      <c r="AH475" s="178"/>
      <c r="AI475" s="179"/>
      <c r="AJ475" s="178"/>
      <c r="AK475" s="84"/>
      <c r="AL475" s="178"/>
      <c r="AM475" s="84"/>
      <c r="AN475" s="178"/>
      <c r="AO475" s="84"/>
      <c r="AP475" s="178"/>
      <c r="AQ475" s="84"/>
      <c r="AR475" s="178"/>
      <c r="AS475" s="84"/>
      <c r="AT475" s="178"/>
      <c r="AU475" s="84"/>
      <c r="AV475" s="178"/>
      <c r="AW475" s="84"/>
      <c r="AX475" s="178"/>
      <c r="AY475" s="84"/>
      <c r="AZ475" s="178"/>
      <c r="BA475" s="84"/>
      <c r="BB475" s="178"/>
      <c r="BC475" s="84"/>
      <c r="BD475" s="204">
        <f t="shared" si="169"/>
        <v>0</v>
      </c>
      <c r="BE475" s="175" t="e">
        <f t="shared" si="170"/>
        <v>#DIV/0!</v>
      </c>
      <c r="BH475" s="169"/>
      <c r="BI475" s="169"/>
    </row>
    <row r="476" spans="1:64" ht="54" customHeight="1" x14ac:dyDescent="0.25">
      <c r="A476" s="521"/>
      <c r="B476" s="563"/>
      <c r="C476" s="497"/>
      <c r="D476" s="381" t="s">
        <v>896</v>
      </c>
      <c r="E476" s="59" t="s">
        <v>842</v>
      </c>
      <c r="F476" s="96">
        <f t="shared" si="174"/>
        <v>8487</v>
      </c>
      <c r="G476" s="96">
        <v>8487</v>
      </c>
      <c r="H476" s="96">
        <v>8487</v>
      </c>
      <c r="I476" s="96">
        <v>8487</v>
      </c>
      <c r="J476" s="96">
        <v>707</v>
      </c>
      <c r="K476" s="96">
        <v>707</v>
      </c>
      <c r="L476" s="96">
        <v>707</v>
      </c>
      <c r="M476" s="96">
        <v>707</v>
      </c>
      <c r="N476" s="96">
        <v>707</v>
      </c>
      <c r="O476" s="96">
        <v>707</v>
      </c>
      <c r="P476" s="96">
        <v>707</v>
      </c>
      <c r="Q476" s="96">
        <v>707</v>
      </c>
      <c r="R476" s="96">
        <v>707</v>
      </c>
      <c r="S476" s="96">
        <v>707</v>
      </c>
      <c r="T476" s="96">
        <v>708</v>
      </c>
      <c r="U476" s="96">
        <v>709</v>
      </c>
      <c r="AC476" s="173"/>
      <c r="AD476" s="177"/>
      <c r="AE476" s="176"/>
      <c r="AF476" s="178"/>
      <c r="AG476" s="84"/>
      <c r="AH476" s="178"/>
      <c r="AI476" s="179"/>
      <c r="AJ476" s="178"/>
      <c r="AK476" s="84"/>
      <c r="AL476" s="178"/>
      <c r="AM476" s="84"/>
      <c r="AN476" s="178"/>
      <c r="AO476" s="84"/>
      <c r="AP476" s="178"/>
      <c r="AQ476" s="84"/>
      <c r="AR476" s="178"/>
      <c r="AS476" s="84"/>
      <c r="AT476" s="178"/>
      <c r="AU476" s="84"/>
      <c r="AV476" s="178"/>
      <c r="AW476" s="84"/>
      <c r="AX476" s="178"/>
      <c r="AY476" s="84"/>
      <c r="AZ476" s="178"/>
      <c r="BA476" s="84"/>
      <c r="BB476" s="178"/>
      <c r="BC476" s="84"/>
      <c r="BD476" s="204">
        <f t="shared" si="169"/>
        <v>0</v>
      </c>
      <c r="BE476" s="175" t="e">
        <f t="shared" si="170"/>
        <v>#DIV/0!</v>
      </c>
      <c r="BH476" s="169"/>
      <c r="BI476" s="169"/>
    </row>
    <row r="477" spans="1:64" ht="54" customHeight="1" x14ac:dyDescent="0.25">
      <c r="A477" s="521"/>
      <c r="B477" s="563"/>
      <c r="C477" s="773" t="s">
        <v>479</v>
      </c>
      <c r="D477" s="306" t="s">
        <v>439</v>
      </c>
      <c r="E477" s="306"/>
      <c r="F477" s="310">
        <f>SUM(F478:F478)</f>
        <v>252</v>
      </c>
      <c r="G477" s="310">
        <f t="shared" ref="G477:U477" si="175">SUM(G478:G478)</f>
        <v>252</v>
      </c>
      <c r="H477" s="310">
        <f t="shared" si="175"/>
        <v>252</v>
      </c>
      <c r="I477" s="310">
        <f t="shared" si="175"/>
        <v>252</v>
      </c>
      <c r="J477" s="310">
        <f t="shared" si="175"/>
        <v>21</v>
      </c>
      <c r="K477" s="310">
        <f t="shared" si="175"/>
        <v>21</v>
      </c>
      <c r="L477" s="310">
        <f t="shared" si="175"/>
        <v>21</v>
      </c>
      <c r="M477" s="310">
        <f t="shared" si="175"/>
        <v>21</v>
      </c>
      <c r="N477" s="310">
        <f t="shared" si="175"/>
        <v>21</v>
      </c>
      <c r="O477" s="310">
        <f t="shared" si="175"/>
        <v>21</v>
      </c>
      <c r="P477" s="310">
        <f t="shared" si="175"/>
        <v>21</v>
      </c>
      <c r="Q477" s="310">
        <f t="shared" si="175"/>
        <v>21</v>
      </c>
      <c r="R477" s="310">
        <f t="shared" si="175"/>
        <v>21</v>
      </c>
      <c r="S477" s="310">
        <f t="shared" si="175"/>
        <v>21</v>
      </c>
      <c r="T477" s="310">
        <f t="shared" si="175"/>
        <v>21</v>
      </c>
      <c r="U477" s="310">
        <f t="shared" si="175"/>
        <v>21</v>
      </c>
      <c r="AA477" s="170"/>
      <c r="AB477" s="242"/>
      <c r="AC477" s="176">
        <f>+AE477+AF477+AH477+AJ477+AL477+AN477+AP477+AR477+AT477+AV477+AX477+AZ477+BB477</f>
        <v>4000</v>
      </c>
      <c r="AD477" s="177">
        <f>+AG477+AI477+AK477+AM477+AO477+AQ477+AS477+AU477+AW477+AY477+BA477+BC477</f>
        <v>0</v>
      </c>
      <c r="AE477" s="176">
        <v>4000</v>
      </c>
      <c r="AF477" s="178"/>
      <c r="AG477" s="84"/>
      <c r="AH477" s="178"/>
      <c r="AI477" s="179"/>
      <c r="AJ477" s="178"/>
      <c r="AK477" s="84"/>
      <c r="AL477" s="178"/>
      <c r="AM477" s="84"/>
      <c r="AN477" s="178"/>
      <c r="AO477" s="84"/>
      <c r="AP477" s="178"/>
      <c r="AQ477" s="84"/>
      <c r="AR477" s="178"/>
      <c r="AS477" s="84"/>
      <c r="AT477" s="178"/>
      <c r="AU477" s="84"/>
      <c r="AV477" s="178"/>
      <c r="AW477" s="84"/>
      <c r="AX477" s="178"/>
      <c r="AY477" s="84"/>
      <c r="AZ477" s="178"/>
      <c r="BA477" s="84"/>
      <c r="BB477" s="178"/>
      <c r="BC477" s="84"/>
      <c r="BD477" s="204">
        <f t="shared" si="169"/>
        <v>0</v>
      </c>
      <c r="BE477" s="175">
        <f t="shared" si="170"/>
        <v>0</v>
      </c>
      <c r="BH477" s="181">
        <f>+BK477-AC477</f>
        <v>-4000</v>
      </c>
      <c r="BI477" s="181">
        <f>+BL477-AD477</f>
        <v>0</v>
      </c>
      <c r="BJ477" s="208"/>
      <c r="BK477" s="181"/>
      <c r="BL477" s="181"/>
    </row>
    <row r="478" spans="1:64" ht="86.25" customHeight="1" x14ac:dyDescent="0.25">
      <c r="A478" s="521"/>
      <c r="B478" s="564"/>
      <c r="C478" s="773"/>
      <c r="D478" s="316" t="s">
        <v>552</v>
      </c>
      <c r="E478" s="59" t="s">
        <v>129</v>
      </c>
      <c r="F478" s="96">
        <f>SUM(J478:U478)</f>
        <v>252</v>
      </c>
      <c r="G478" s="107">
        <v>252</v>
      </c>
      <c r="H478" s="107">
        <v>252</v>
      </c>
      <c r="I478" s="107">
        <v>252</v>
      </c>
      <c r="J478" s="96">
        <v>21</v>
      </c>
      <c r="K478" s="96">
        <v>21</v>
      </c>
      <c r="L478" s="96">
        <v>21</v>
      </c>
      <c r="M478" s="96">
        <v>21</v>
      </c>
      <c r="N478" s="96">
        <v>21</v>
      </c>
      <c r="O478" s="96">
        <v>21</v>
      </c>
      <c r="P478" s="96">
        <v>21</v>
      </c>
      <c r="Q478" s="96">
        <v>21</v>
      </c>
      <c r="R478" s="96">
        <v>21</v>
      </c>
      <c r="S478" s="96">
        <v>21</v>
      </c>
      <c r="T478" s="96">
        <v>21</v>
      </c>
      <c r="U478" s="96">
        <v>21</v>
      </c>
      <c r="AA478" s="170"/>
      <c r="AB478" s="242"/>
      <c r="AC478" s="173"/>
      <c r="AD478" s="177"/>
      <c r="AE478" s="176"/>
      <c r="AF478" s="178"/>
      <c r="AG478" s="84"/>
      <c r="AH478" s="178"/>
      <c r="AI478" s="179"/>
      <c r="AJ478" s="178"/>
      <c r="AK478" s="84"/>
      <c r="AL478" s="178"/>
      <c r="AM478" s="84"/>
      <c r="AN478" s="178"/>
      <c r="AO478" s="84"/>
      <c r="AP478" s="178"/>
      <c r="AQ478" s="84"/>
      <c r="AR478" s="178"/>
      <c r="AS478" s="84"/>
      <c r="AT478" s="178"/>
      <c r="AU478" s="84"/>
      <c r="AV478" s="178"/>
      <c r="AW478" s="84"/>
      <c r="AX478" s="178"/>
      <c r="AY478" s="84"/>
      <c r="AZ478" s="178"/>
      <c r="BA478" s="84"/>
      <c r="BB478" s="178"/>
      <c r="BC478" s="84"/>
      <c r="BD478" s="204">
        <f t="shared" si="169"/>
        <v>0</v>
      </c>
      <c r="BE478" s="175" t="e">
        <f t="shared" si="170"/>
        <v>#DIV/0!</v>
      </c>
      <c r="BH478" s="169"/>
      <c r="BI478" s="169"/>
    </row>
    <row r="479" spans="1:64" ht="51.75" customHeight="1" x14ac:dyDescent="0.25">
      <c r="A479" s="521" t="s">
        <v>206</v>
      </c>
      <c r="B479" s="521" t="s">
        <v>698</v>
      </c>
      <c r="C479" s="607" t="s">
        <v>700</v>
      </c>
      <c r="D479" s="521" t="s">
        <v>440</v>
      </c>
      <c r="E479" s="521"/>
      <c r="F479" s="310">
        <f>SUM(F480:F480)</f>
        <v>5000</v>
      </c>
      <c r="G479" s="310">
        <f t="shared" ref="G479:U479" si="176">SUM(G480:G480)</f>
        <v>5000</v>
      </c>
      <c r="H479" s="310">
        <f t="shared" si="176"/>
        <v>5000</v>
      </c>
      <c r="I479" s="310">
        <f t="shared" si="176"/>
        <v>5000</v>
      </c>
      <c r="J479" s="310">
        <f t="shared" si="176"/>
        <v>413</v>
      </c>
      <c r="K479" s="310">
        <f t="shared" si="176"/>
        <v>417</v>
      </c>
      <c r="L479" s="310">
        <f t="shared" si="176"/>
        <v>417</v>
      </c>
      <c r="M479" s="310">
        <f t="shared" si="176"/>
        <v>417</v>
      </c>
      <c r="N479" s="310">
        <f t="shared" si="176"/>
        <v>417</v>
      </c>
      <c r="O479" s="310">
        <f t="shared" si="176"/>
        <v>417</v>
      </c>
      <c r="P479" s="310">
        <f t="shared" si="176"/>
        <v>417</v>
      </c>
      <c r="Q479" s="310">
        <f t="shared" si="176"/>
        <v>417</v>
      </c>
      <c r="R479" s="310">
        <f t="shared" si="176"/>
        <v>417</v>
      </c>
      <c r="S479" s="310">
        <f t="shared" si="176"/>
        <v>417</v>
      </c>
      <c r="T479" s="310">
        <f t="shared" si="176"/>
        <v>417</v>
      </c>
      <c r="U479" s="310">
        <f t="shared" si="176"/>
        <v>417</v>
      </c>
      <c r="AA479" s="170"/>
      <c r="AB479" s="242"/>
      <c r="AC479" s="176">
        <f>+AE479+AF479+AH479+AJ479+AL479+AN479+AP479+AR479+AT479+AV479+AX479+AZ479+BB479</f>
        <v>0</v>
      </c>
      <c r="AD479" s="177">
        <f>+AG479+AI479+AK479+AM479+AO479+AQ479+AS479+AU479+AW479+AY479+BA479+BC479</f>
        <v>0</v>
      </c>
      <c r="AE479" s="176">
        <v>0</v>
      </c>
      <c r="AF479" s="178"/>
      <c r="AG479" s="84"/>
      <c r="AH479" s="178"/>
      <c r="AI479" s="179"/>
      <c r="AJ479" s="178"/>
      <c r="AK479" s="84"/>
      <c r="AL479" s="178"/>
      <c r="AM479" s="84"/>
      <c r="AN479" s="178"/>
      <c r="AO479" s="84"/>
      <c r="AP479" s="178"/>
      <c r="AQ479" s="84"/>
      <c r="AR479" s="178"/>
      <c r="AS479" s="84"/>
      <c r="AT479" s="178"/>
      <c r="AU479" s="84"/>
      <c r="AV479" s="178"/>
      <c r="AW479" s="84"/>
      <c r="AX479" s="178"/>
      <c r="AY479" s="84"/>
      <c r="AZ479" s="178"/>
      <c r="BA479" s="84"/>
      <c r="BB479" s="178"/>
      <c r="BC479" s="84"/>
      <c r="BD479" s="204">
        <f t="shared" si="169"/>
        <v>0</v>
      </c>
      <c r="BE479" s="175" t="e">
        <f t="shared" si="170"/>
        <v>#DIV/0!</v>
      </c>
      <c r="BH479" s="181">
        <f>+BK479-AC479</f>
        <v>0</v>
      </c>
      <c r="BI479" s="181">
        <f>+BL479-AD479</f>
        <v>0</v>
      </c>
      <c r="BJ479" s="208"/>
      <c r="BK479" s="181"/>
      <c r="BL479" s="181"/>
    </row>
    <row r="480" spans="1:64" ht="72" customHeight="1" x14ac:dyDescent="0.25">
      <c r="A480" s="521"/>
      <c r="B480" s="521"/>
      <c r="C480" s="607"/>
      <c r="D480" s="53" t="s">
        <v>559</v>
      </c>
      <c r="E480" s="59" t="s">
        <v>665</v>
      </c>
      <c r="F480" s="96">
        <f>SUM(J480:U480)</f>
        <v>5000</v>
      </c>
      <c r="G480" s="96">
        <v>5000</v>
      </c>
      <c r="H480" s="96">
        <v>5000</v>
      </c>
      <c r="I480" s="96">
        <v>5000</v>
      </c>
      <c r="J480" s="96">
        <v>413</v>
      </c>
      <c r="K480" s="96">
        <v>417</v>
      </c>
      <c r="L480" s="96">
        <v>417</v>
      </c>
      <c r="M480" s="96">
        <v>417</v>
      </c>
      <c r="N480" s="96">
        <v>417</v>
      </c>
      <c r="O480" s="96">
        <v>417</v>
      </c>
      <c r="P480" s="96">
        <v>417</v>
      </c>
      <c r="Q480" s="96">
        <v>417</v>
      </c>
      <c r="R480" s="96">
        <v>417</v>
      </c>
      <c r="S480" s="96">
        <v>417</v>
      </c>
      <c r="T480" s="96">
        <v>417</v>
      </c>
      <c r="U480" s="96">
        <v>417</v>
      </c>
      <c r="AA480" s="170"/>
      <c r="AB480" s="242"/>
      <c r="AC480" s="173"/>
      <c r="AD480" s="177"/>
      <c r="AE480" s="176"/>
      <c r="AF480" s="178"/>
      <c r="AG480" s="84"/>
      <c r="AH480" s="178"/>
      <c r="AI480" s="179"/>
      <c r="AJ480" s="178"/>
      <c r="AK480" s="84"/>
      <c r="AL480" s="178"/>
      <c r="AM480" s="84"/>
      <c r="AN480" s="178"/>
      <c r="AO480" s="84"/>
      <c r="AP480" s="178"/>
      <c r="AQ480" s="84"/>
      <c r="AR480" s="178"/>
      <c r="AS480" s="84"/>
      <c r="AT480" s="178"/>
      <c r="AU480" s="84"/>
      <c r="AV480" s="178"/>
      <c r="AW480" s="84"/>
      <c r="AX480" s="178"/>
      <c r="AY480" s="84"/>
      <c r="AZ480" s="178"/>
      <c r="BA480" s="84"/>
      <c r="BB480" s="178"/>
      <c r="BC480" s="84"/>
      <c r="BD480" s="204">
        <f t="shared" si="169"/>
        <v>0</v>
      </c>
      <c r="BE480" s="175" t="e">
        <f t="shared" si="170"/>
        <v>#DIV/0!</v>
      </c>
      <c r="BH480" s="169"/>
      <c r="BI480" s="169"/>
    </row>
    <row r="481" spans="1:64" ht="56.25" customHeight="1" x14ac:dyDescent="0.25">
      <c r="A481" s="521" t="s">
        <v>152</v>
      </c>
      <c r="B481" s="521" t="s">
        <v>699</v>
      </c>
      <c r="C481" s="521" t="s">
        <v>701</v>
      </c>
      <c r="D481" s="521" t="s">
        <v>440</v>
      </c>
      <c r="E481" s="521"/>
      <c r="F481" s="310">
        <f t="shared" ref="F481:U481" si="177">F482</f>
        <v>15000</v>
      </c>
      <c r="G481" s="310">
        <f t="shared" si="177"/>
        <v>15000</v>
      </c>
      <c r="H481" s="310">
        <f t="shared" si="177"/>
        <v>15000</v>
      </c>
      <c r="I481" s="310">
        <f t="shared" si="177"/>
        <v>15000</v>
      </c>
      <c r="J481" s="310">
        <f t="shared" si="177"/>
        <v>1250</v>
      </c>
      <c r="K481" s="310">
        <f t="shared" si="177"/>
        <v>1250</v>
      </c>
      <c r="L481" s="310">
        <f t="shared" si="177"/>
        <v>1250</v>
      </c>
      <c r="M481" s="310">
        <f t="shared" si="177"/>
        <v>1250</v>
      </c>
      <c r="N481" s="310">
        <f t="shared" si="177"/>
        <v>1250</v>
      </c>
      <c r="O481" s="310">
        <f t="shared" si="177"/>
        <v>1250</v>
      </c>
      <c r="P481" s="310">
        <f t="shared" si="177"/>
        <v>1250</v>
      </c>
      <c r="Q481" s="310">
        <f t="shared" si="177"/>
        <v>1250</v>
      </c>
      <c r="R481" s="310">
        <f t="shared" si="177"/>
        <v>1250</v>
      </c>
      <c r="S481" s="310">
        <f t="shared" si="177"/>
        <v>1250</v>
      </c>
      <c r="T481" s="310">
        <f t="shared" si="177"/>
        <v>1250</v>
      </c>
      <c r="U481" s="310">
        <f t="shared" si="177"/>
        <v>1250</v>
      </c>
      <c r="AA481" s="170"/>
      <c r="AB481" s="242"/>
      <c r="AC481" s="176">
        <f>+AE481+AF481+AH481+AJ481+AL481+AN481+AP481+AR481+AT481+AV481+AX481+AZ481+BB481</f>
        <v>1200</v>
      </c>
      <c r="AD481" s="177">
        <f>+AG481+AI481+AK481+AM481+AO481+AQ481+AS481+AU481+AW481+AY481+BA481+BC481</f>
        <v>0</v>
      </c>
      <c r="AE481" s="176">
        <v>1200</v>
      </c>
      <c r="AF481" s="178"/>
      <c r="AG481" s="84"/>
      <c r="AH481" s="178"/>
      <c r="AI481" s="179"/>
      <c r="AJ481" s="178"/>
      <c r="AK481" s="84"/>
      <c r="AL481" s="178"/>
      <c r="AM481" s="84"/>
      <c r="AN481" s="178"/>
      <c r="AO481" s="84"/>
      <c r="AP481" s="178"/>
      <c r="AQ481" s="84"/>
      <c r="AR481" s="178"/>
      <c r="AS481" s="84"/>
      <c r="AT481" s="178"/>
      <c r="AU481" s="84"/>
      <c r="AV481" s="178"/>
      <c r="AW481" s="84"/>
      <c r="AX481" s="178"/>
      <c r="AY481" s="84"/>
      <c r="AZ481" s="178"/>
      <c r="BA481" s="84"/>
      <c r="BB481" s="178"/>
      <c r="BC481" s="84"/>
      <c r="BD481" s="204">
        <f t="shared" si="169"/>
        <v>0</v>
      </c>
      <c r="BE481" s="175">
        <f t="shared" si="170"/>
        <v>0</v>
      </c>
      <c r="BH481" s="181">
        <f>+BK481-AC481</f>
        <v>-1200</v>
      </c>
      <c r="BI481" s="181">
        <f>+BL481-AD481</f>
        <v>0</v>
      </c>
      <c r="BJ481" s="208"/>
      <c r="BK481" s="181"/>
      <c r="BL481" s="181"/>
    </row>
    <row r="482" spans="1:64" ht="72" customHeight="1" x14ac:dyDescent="0.25">
      <c r="A482" s="521"/>
      <c r="B482" s="521"/>
      <c r="C482" s="521"/>
      <c r="D482" s="53" t="s">
        <v>561</v>
      </c>
      <c r="E482" s="59" t="s">
        <v>202</v>
      </c>
      <c r="F482" s="96">
        <f>SUM(J482:U482)</f>
        <v>15000</v>
      </c>
      <c r="G482" s="96">
        <v>15000</v>
      </c>
      <c r="H482" s="96">
        <v>15000</v>
      </c>
      <c r="I482" s="96">
        <v>15000</v>
      </c>
      <c r="J482" s="96">
        <v>1250</v>
      </c>
      <c r="K482" s="96">
        <v>1250</v>
      </c>
      <c r="L482" s="96">
        <v>1250</v>
      </c>
      <c r="M482" s="96">
        <v>1250</v>
      </c>
      <c r="N482" s="96">
        <v>1250</v>
      </c>
      <c r="O482" s="96">
        <v>1250</v>
      </c>
      <c r="P482" s="96">
        <v>1250</v>
      </c>
      <c r="Q482" s="96">
        <v>1250</v>
      </c>
      <c r="R482" s="96">
        <v>1250</v>
      </c>
      <c r="S482" s="96">
        <v>1250</v>
      </c>
      <c r="T482" s="96">
        <v>1250</v>
      </c>
      <c r="U482" s="96">
        <v>1250</v>
      </c>
      <c r="AA482" s="170"/>
      <c r="AB482" s="242"/>
      <c r="AC482" s="173"/>
      <c r="AD482" s="177"/>
      <c r="AE482" s="176"/>
      <c r="AF482" s="178"/>
      <c r="AG482" s="84"/>
      <c r="AH482" s="178"/>
      <c r="AI482" s="179"/>
      <c r="AJ482" s="178"/>
      <c r="AK482" s="84"/>
      <c r="AL482" s="178"/>
      <c r="AM482" s="84"/>
      <c r="AN482" s="178"/>
      <c r="AO482" s="84"/>
      <c r="AP482" s="178"/>
      <c r="AQ482" s="84"/>
      <c r="AR482" s="178"/>
      <c r="AS482" s="84"/>
      <c r="AT482" s="178"/>
      <c r="AU482" s="84"/>
      <c r="AV482" s="178"/>
      <c r="AW482" s="84"/>
      <c r="AX482" s="178"/>
      <c r="AY482" s="84"/>
      <c r="AZ482" s="178"/>
      <c r="BA482" s="84"/>
      <c r="BB482" s="178"/>
      <c r="BC482" s="84"/>
      <c r="BD482" s="204">
        <f t="shared" si="169"/>
        <v>0</v>
      </c>
      <c r="BE482" s="175" t="e">
        <f t="shared" si="170"/>
        <v>#DIV/0!</v>
      </c>
      <c r="BH482" s="169"/>
      <c r="BI482" s="169"/>
    </row>
    <row r="483" spans="1:64" ht="52.5" customHeight="1" x14ac:dyDescent="0.25">
      <c r="A483" s="536" t="s">
        <v>164</v>
      </c>
      <c r="B483" s="521" t="s">
        <v>707</v>
      </c>
      <c r="C483" s="607" t="s">
        <v>711</v>
      </c>
      <c r="D483" s="521" t="s">
        <v>440</v>
      </c>
      <c r="E483" s="521"/>
      <c r="F483" s="310">
        <v>1</v>
      </c>
      <c r="G483" s="310">
        <f t="shared" ref="G483:U483" si="178">G484</f>
        <v>15000</v>
      </c>
      <c r="H483" s="310">
        <f t="shared" si="178"/>
        <v>15000</v>
      </c>
      <c r="I483" s="310">
        <f t="shared" si="178"/>
        <v>15000</v>
      </c>
      <c r="J483" s="310">
        <f t="shared" si="178"/>
        <v>1250</v>
      </c>
      <c r="K483" s="310">
        <f t="shared" si="178"/>
        <v>1250</v>
      </c>
      <c r="L483" s="310">
        <f t="shared" si="178"/>
        <v>1250</v>
      </c>
      <c r="M483" s="310">
        <f t="shared" si="178"/>
        <v>1250</v>
      </c>
      <c r="N483" s="310">
        <f t="shared" si="178"/>
        <v>1250</v>
      </c>
      <c r="O483" s="310">
        <f t="shared" si="178"/>
        <v>1250</v>
      </c>
      <c r="P483" s="310">
        <f t="shared" si="178"/>
        <v>1250</v>
      </c>
      <c r="Q483" s="310">
        <f t="shared" si="178"/>
        <v>1250</v>
      </c>
      <c r="R483" s="310">
        <f t="shared" si="178"/>
        <v>1250</v>
      </c>
      <c r="S483" s="310">
        <f t="shared" si="178"/>
        <v>1250</v>
      </c>
      <c r="T483" s="310">
        <f t="shared" si="178"/>
        <v>1250</v>
      </c>
      <c r="U483" s="310">
        <f t="shared" si="178"/>
        <v>1250</v>
      </c>
      <c r="AA483" s="170"/>
      <c r="AB483" s="242"/>
      <c r="AC483" s="176">
        <f>+AE483+AF483+AH483+AJ483+AL483+AN483+AP483+AR483+AT483+AV483+AX483+AZ483+BB483</f>
        <v>1000</v>
      </c>
      <c r="AD483" s="177">
        <f>+AG483+AI483+AK483+AM483+AO483+AQ483+AS483+AU483+AW483+AY483+BA483+BC483</f>
        <v>0</v>
      </c>
      <c r="AE483" s="176">
        <v>1000</v>
      </c>
      <c r="AF483" s="178"/>
      <c r="AG483" s="84"/>
      <c r="AH483" s="178"/>
      <c r="AI483" s="179"/>
      <c r="AJ483" s="178"/>
      <c r="AK483" s="84"/>
      <c r="AL483" s="178"/>
      <c r="AM483" s="84"/>
      <c r="AN483" s="178"/>
      <c r="AO483" s="84"/>
      <c r="AP483" s="178"/>
      <c r="AQ483" s="84"/>
      <c r="AR483" s="178"/>
      <c r="AS483" s="84"/>
      <c r="AT483" s="178"/>
      <c r="AU483" s="84"/>
      <c r="AV483" s="178"/>
      <c r="AW483" s="84"/>
      <c r="AX483" s="178"/>
      <c r="AY483" s="84"/>
      <c r="AZ483" s="178"/>
      <c r="BA483" s="84"/>
      <c r="BB483" s="178"/>
      <c r="BC483" s="84"/>
      <c r="BD483" s="204">
        <f t="shared" si="169"/>
        <v>0</v>
      </c>
      <c r="BE483" s="175">
        <f t="shared" si="170"/>
        <v>0</v>
      </c>
      <c r="BH483" s="181">
        <f>+BK483-AC483</f>
        <v>-1000</v>
      </c>
      <c r="BI483" s="181">
        <f>+BL483-AD483</f>
        <v>0</v>
      </c>
      <c r="BJ483" s="208"/>
      <c r="BK483" s="181"/>
      <c r="BL483" s="181"/>
    </row>
    <row r="484" spans="1:64" ht="64.5" customHeight="1" x14ac:dyDescent="0.25">
      <c r="A484" s="537"/>
      <c r="B484" s="521"/>
      <c r="C484" s="607"/>
      <c r="D484" s="53" t="s">
        <v>562</v>
      </c>
      <c r="E484" s="59" t="s">
        <v>202</v>
      </c>
      <c r="F484" s="96">
        <f t="shared" ref="F484" si="179">SUM(J484:U484)</f>
        <v>15000</v>
      </c>
      <c r="G484" s="96">
        <v>15000</v>
      </c>
      <c r="H484" s="96">
        <v>15000</v>
      </c>
      <c r="I484" s="96">
        <v>15000</v>
      </c>
      <c r="J484" s="96">
        <v>1250</v>
      </c>
      <c r="K484" s="96">
        <v>1250</v>
      </c>
      <c r="L484" s="96">
        <v>1250</v>
      </c>
      <c r="M484" s="96">
        <v>1250</v>
      </c>
      <c r="N484" s="96">
        <v>1250</v>
      </c>
      <c r="O484" s="96">
        <v>1250</v>
      </c>
      <c r="P484" s="96">
        <v>1250</v>
      </c>
      <c r="Q484" s="96">
        <v>1250</v>
      </c>
      <c r="R484" s="96">
        <v>1250</v>
      </c>
      <c r="S484" s="96">
        <v>1250</v>
      </c>
      <c r="T484" s="96">
        <v>1250</v>
      </c>
      <c r="U484" s="96">
        <v>1250</v>
      </c>
      <c r="Y484" s="44"/>
      <c r="Z484" s="44"/>
      <c r="AA484" s="170"/>
      <c r="AB484" s="242"/>
      <c r="AC484" s="173"/>
      <c r="AD484" s="177"/>
      <c r="AE484" s="176"/>
      <c r="AF484" s="178"/>
      <c r="AG484" s="84"/>
      <c r="AH484" s="178"/>
      <c r="AI484" s="179"/>
      <c r="AJ484" s="178"/>
      <c r="AK484" s="84"/>
      <c r="AL484" s="178"/>
      <c r="AM484" s="84"/>
      <c r="AN484" s="178"/>
      <c r="AO484" s="84"/>
      <c r="AP484" s="178"/>
      <c r="AQ484" s="84"/>
      <c r="AR484" s="178"/>
      <c r="AS484" s="84"/>
      <c r="AT484" s="178"/>
      <c r="AU484" s="84"/>
      <c r="AV484" s="178"/>
      <c r="AW484" s="84"/>
      <c r="AX484" s="178"/>
      <c r="AY484" s="84"/>
      <c r="AZ484" s="178"/>
      <c r="BA484" s="84"/>
      <c r="BB484" s="178"/>
      <c r="BC484" s="84"/>
      <c r="BD484" s="204">
        <f t="shared" si="169"/>
        <v>0</v>
      </c>
      <c r="BE484" s="175" t="e">
        <f t="shared" si="170"/>
        <v>#DIV/0!</v>
      </c>
      <c r="BH484" s="169"/>
      <c r="BI484" s="169"/>
    </row>
    <row r="485" spans="1:64" ht="54.75" customHeight="1" x14ac:dyDescent="0.25">
      <c r="A485" s="537"/>
      <c r="B485" s="521" t="s">
        <v>708</v>
      </c>
      <c r="C485" s="607" t="s">
        <v>710</v>
      </c>
      <c r="D485" s="521" t="s">
        <v>440</v>
      </c>
      <c r="E485" s="521"/>
      <c r="F485" s="310">
        <f t="shared" ref="F485:U485" si="180">F487</f>
        <v>120000</v>
      </c>
      <c r="G485" s="310">
        <f t="shared" si="180"/>
        <v>12000</v>
      </c>
      <c r="H485" s="310">
        <f t="shared" si="180"/>
        <v>12000</v>
      </c>
      <c r="I485" s="310">
        <f t="shared" si="180"/>
        <v>12000</v>
      </c>
      <c r="J485" s="310">
        <f t="shared" si="180"/>
        <v>10000</v>
      </c>
      <c r="K485" s="310">
        <f t="shared" si="180"/>
        <v>10000</v>
      </c>
      <c r="L485" s="310">
        <f t="shared" si="180"/>
        <v>10000</v>
      </c>
      <c r="M485" s="310">
        <f t="shared" si="180"/>
        <v>10000</v>
      </c>
      <c r="N485" s="310">
        <f t="shared" si="180"/>
        <v>10000</v>
      </c>
      <c r="O485" s="310">
        <f t="shared" si="180"/>
        <v>10000</v>
      </c>
      <c r="P485" s="310">
        <f t="shared" si="180"/>
        <v>10000</v>
      </c>
      <c r="Q485" s="310">
        <f t="shared" si="180"/>
        <v>10000</v>
      </c>
      <c r="R485" s="310">
        <f t="shared" si="180"/>
        <v>10000</v>
      </c>
      <c r="S485" s="310">
        <f t="shared" si="180"/>
        <v>10000</v>
      </c>
      <c r="T485" s="310">
        <f t="shared" si="180"/>
        <v>10000</v>
      </c>
      <c r="U485" s="310">
        <f t="shared" si="180"/>
        <v>10000</v>
      </c>
      <c r="Y485" s="44"/>
      <c r="Z485" s="44"/>
      <c r="AA485" s="170"/>
      <c r="AB485" s="242"/>
      <c r="AC485" s="176">
        <f>+AE485+AF485+AH485+AJ485+AL485+AN485+AP485+AR485+AT485+AV485+AX485+AZ485+BB485</f>
        <v>195688</v>
      </c>
      <c r="AD485" s="177">
        <f>+AG485+AI485+AK485+AM485+AO485+AQ485+AS485+AU485+AW485+AY485+BA485+BC485</f>
        <v>0</v>
      </c>
      <c r="AE485" s="176">
        <v>195688</v>
      </c>
      <c r="AF485" s="178"/>
      <c r="AG485" s="84"/>
      <c r="AH485" s="178"/>
      <c r="AI485" s="179"/>
      <c r="AJ485" s="178"/>
      <c r="AK485" s="84"/>
      <c r="AL485" s="178"/>
      <c r="AM485" s="84"/>
      <c r="AN485" s="178"/>
      <c r="AO485" s="84"/>
      <c r="AP485" s="178"/>
      <c r="AQ485" s="84"/>
      <c r="AR485" s="178"/>
      <c r="AS485" s="84"/>
      <c r="AT485" s="178"/>
      <c r="AU485" s="84"/>
      <c r="AV485" s="178"/>
      <c r="AW485" s="84"/>
      <c r="AX485" s="178"/>
      <c r="AY485" s="84"/>
      <c r="AZ485" s="178"/>
      <c r="BA485" s="84"/>
      <c r="BB485" s="178"/>
      <c r="BC485" s="84"/>
      <c r="BD485" s="204">
        <f t="shared" si="169"/>
        <v>0</v>
      </c>
      <c r="BE485" s="175">
        <f t="shared" si="170"/>
        <v>0</v>
      </c>
      <c r="BH485" s="181">
        <f>+BK485-AC485</f>
        <v>-195688</v>
      </c>
      <c r="BI485" s="181">
        <f>+BL485-AD485</f>
        <v>0</v>
      </c>
      <c r="BJ485" s="208"/>
      <c r="BK485" s="181"/>
      <c r="BL485" s="181"/>
    </row>
    <row r="486" spans="1:64" ht="48" customHeight="1" x14ac:dyDescent="0.25">
      <c r="A486" s="537"/>
      <c r="B486" s="521"/>
      <c r="C486" s="607"/>
      <c r="D486" s="53" t="s">
        <v>563</v>
      </c>
      <c r="E486" s="59" t="s">
        <v>207</v>
      </c>
      <c r="F486" s="96">
        <f t="shared" ref="F486:F488" si="181">SUM(J486:U486)</f>
        <v>234</v>
      </c>
      <c r="G486" s="107">
        <v>234</v>
      </c>
      <c r="H486" s="107">
        <v>234</v>
      </c>
      <c r="I486" s="107">
        <v>234</v>
      </c>
      <c r="J486" s="96">
        <v>0</v>
      </c>
      <c r="K486" s="96">
        <v>0</v>
      </c>
      <c r="L486" s="96">
        <v>0</v>
      </c>
      <c r="M486" s="96">
        <v>0</v>
      </c>
      <c r="N486" s="96">
        <v>0</v>
      </c>
      <c r="O486" s="96">
        <v>0</v>
      </c>
      <c r="P486" s="96">
        <v>0</v>
      </c>
      <c r="Q486" s="96">
        <v>0</v>
      </c>
      <c r="R486" s="96">
        <v>0</v>
      </c>
      <c r="S486" s="96">
        <v>0</v>
      </c>
      <c r="T486" s="96">
        <v>0</v>
      </c>
      <c r="U486" s="96">
        <v>234</v>
      </c>
      <c r="Y486" s="44"/>
      <c r="Z486" s="44"/>
      <c r="AA486" s="170"/>
      <c r="AB486" s="242"/>
      <c r="AC486" s="173"/>
      <c r="AD486" s="177"/>
      <c r="AE486" s="176"/>
      <c r="AF486" s="178"/>
      <c r="AG486" s="84"/>
      <c r="AH486" s="178"/>
      <c r="AI486" s="179"/>
      <c r="AJ486" s="178"/>
      <c r="AK486" s="84"/>
      <c r="AL486" s="178"/>
      <c r="AM486" s="84"/>
      <c r="AN486" s="178"/>
      <c r="AO486" s="84"/>
      <c r="AP486" s="178"/>
      <c r="AQ486" s="84"/>
      <c r="AR486" s="178"/>
      <c r="AS486" s="84"/>
      <c r="AT486" s="178"/>
      <c r="AU486" s="84"/>
      <c r="AV486" s="178"/>
      <c r="AW486" s="84"/>
      <c r="AX486" s="178"/>
      <c r="AY486" s="84"/>
      <c r="AZ486" s="178"/>
      <c r="BA486" s="84"/>
      <c r="BB486" s="178"/>
      <c r="BC486" s="84"/>
      <c r="BD486" s="204">
        <f t="shared" si="169"/>
        <v>0</v>
      </c>
      <c r="BE486" s="175" t="e">
        <f t="shared" si="170"/>
        <v>#DIV/0!</v>
      </c>
      <c r="BH486" s="169"/>
      <c r="BI486" s="169"/>
    </row>
    <row r="487" spans="1:64" ht="63" customHeight="1" x14ac:dyDescent="0.25">
      <c r="A487" s="537"/>
      <c r="B487" s="521"/>
      <c r="C487" s="607"/>
      <c r="D487" s="53" t="s">
        <v>208</v>
      </c>
      <c r="E487" s="59" t="s">
        <v>207</v>
      </c>
      <c r="F487" s="96">
        <f t="shared" si="181"/>
        <v>120000</v>
      </c>
      <c r="G487" s="96">
        <v>12000</v>
      </c>
      <c r="H487" s="96">
        <v>12000</v>
      </c>
      <c r="I487" s="96">
        <v>12000</v>
      </c>
      <c r="J487" s="96">
        <v>10000</v>
      </c>
      <c r="K487" s="96">
        <v>10000</v>
      </c>
      <c r="L487" s="96">
        <v>10000</v>
      </c>
      <c r="M487" s="96">
        <v>10000</v>
      </c>
      <c r="N487" s="96">
        <v>10000</v>
      </c>
      <c r="O487" s="96">
        <v>10000</v>
      </c>
      <c r="P487" s="96">
        <v>10000</v>
      </c>
      <c r="Q487" s="96">
        <v>10000</v>
      </c>
      <c r="R487" s="96">
        <v>10000</v>
      </c>
      <c r="S487" s="96">
        <v>10000</v>
      </c>
      <c r="T487" s="96">
        <v>10000</v>
      </c>
      <c r="U487" s="96">
        <v>10000</v>
      </c>
      <c r="Y487" s="44"/>
      <c r="Z487" s="44"/>
      <c r="AA487" s="170"/>
      <c r="AB487" s="242"/>
      <c r="AC487" s="173"/>
      <c r="AD487" s="177"/>
      <c r="AE487" s="176"/>
      <c r="AF487" s="178"/>
      <c r="AG487" s="84"/>
      <c r="AH487" s="178"/>
      <c r="AI487" s="179"/>
      <c r="AJ487" s="178"/>
      <c r="AK487" s="84"/>
      <c r="AL487" s="178"/>
      <c r="AM487" s="84"/>
      <c r="AN487" s="178"/>
      <c r="AO487" s="84"/>
      <c r="AP487" s="178"/>
      <c r="AQ487" s="84"/>
      <c r="AR487" s="178"/>
      <c r="AS487" s="84"/>
      <c r="AT487" s="178"/>
      <c r="AU487" s="84"/>
      <c r="AV487" s="178"/>
      <c r="AW487" s="84"/>
      <c r="AX487" s="178"/>
      <c r="AY487" s="84"/>
      <c r="AZ487" s="178"/>
      <c r="BA487" s="84"/>
      <c r="BB487" s="178"/>
      <c r="BC487" s="84"/>
      <c r="BD487" s="204">
        <f t="shared" si="169"/>
        <v>0</v>
      </c>
      <c r="BE487" s="175" t="e">
        <f t="shared" si="170"/>
        <v>#DIV/0!</v>
      </c>
      <c r="BH487" s="169"/>
      <c r="BI487" s="169"/>
    </row>
    <row r="488" spans="1:64" ht="47.25" customHeight="1" x14ac:dyDescent="0.25">
      <c r="A488" s="537"/>
      <c r="B488" s="521"/>
      <c r="C488" s="607"/>
      <c r="D488" s="53" t="s">
        <v>209</v>
      </c>
      <c r="E488" s="59" t="s">
        <v>207</v>
      </c>
      <c r="F488" s="96">
        <f t="shared" si="181"/>
        <v>8000</v>
      </c>
      <c r="G488" s="96">
        <v>8000</v>
      </c>
      <c r="H488" s="96">
        <v>8000</v>
      </c>
      <c r="I488" s="96">
        <v>8000</v>
      </c>
      <c r="J488" s="96">
        <v>663</v>
      </c>
      <c r="K488" s="96">
        <v>667</v>
      </c>
      <c r="L488" s="96">
        <v>667</v>
      </c>
      <c r="M488" s="96">
        <v>667</v>
      </c>
      <c r="N488" s="96">
        <v>667</v>
      </c>
      <c r="O488" s="96">
        <v>667</v>
      </c>
      <c r="P488" s="96">
        <v>667</v>
      </c>
      <c r="Q488" s="96">
        <v>667</v>
      </c>
      <c r="R488" s="96">
        <v>667</v>
      </c>
      <c r="S488" s="96">
        <v>667</v>
      </c>
      <c r="T488" s="96">
        <v>667</v>
      </c>
      <c r="U488" s="96">
        <v>667</v>
      </c>
      <c r="Y488" s="44"/>
      <c r="Z488" s="44"/>
      <c r="AA488" s="170"/>
      <c r="AB488" s="242"/>
      <c r="AC488" s="173"/>
      <c r="AD488" s="177"/>
      <c r="AE488" s="176"/>
      <c r="AF488" s="178"/>
      <c r="AG488" s="84"/>
      <c r="AH488" s="178"/>
      <c r="AI488" s="179"/>
      <c r="AJ488" s="178"/>
      <c r="AK488" s="84"/>
      <c r="AL488" s="178"/>
      <c r="AM488" s="84"/>
      <c r="AN488" s="178"/>
      <c r="AO488" s="84"/>
      <c r="AP488" s="178"/>
      <c r="AQ488" s="84"/>
      <c r="AR488" s="178"/>
      <c r="AS488" s="84"/>
      <c r="AT488" s="178"/>
      <c r="AU488" s="84"/>
      <c r="AV488" s="178"/>
      <c r="AW488" s="84"/>
      <c r="AX488" s="178"/>
      <c r="AY488" s="84"/>
      <c r="AZ488" s="178"/>
      <c r="BA488" s="84"/>
      <c r="BB488" s="178"/>
      <c r="BC488" s="84"/>
      <c r="BD488" s="204">
        <f t="shared" si="169"/>
        <v>0</v>
      </c>
      <c r="BE488" s="175" t="e">
        <f t="shared" si="170"/>
        <v>#DIV/0!</v>
      </c>
      <c r="BH488" s="169"/>
      <c r="BI488" s="169"/>
    </row>
    <row r="489" spans="1:64" ht="47.25" customHeight="1" x14ac:dyDescent="0.25">
      <c r="A489" s="537"/>
      <c r="B489" s="521" t="s">
        <v>709</v>
      </c>
      <c r="C489" s="521" t="s">
        <v>485</v>
      </c>
      <c r="D489" s="521" t="s">
        <v>440</v>
      </c>
      <c r="E489" s="521"/>
      <c r="F489" s="310">
        <f t="shared" ref="F489:U489" si="182">F490</f>
        <v>55000</v>
      </c>
      <c r="G489" s="310">
        <f t="shared" si="182"/>
        <v>55000</v>
      </c>
      <c r="H489" s="310">
        <f t="shared" si="182"/>
        <v>55000</v>
      </c>
      <c r="I489" s="310">
        <f t="shared" si="182"/>
        <v>55000</v>
      </c>
      <c r="J489" s="310">
        <f t="shared" si="182"/>
        <v>0</v>
      </c>
      <c r="K489" s="310">
        <f t="shared" si="182"/>
        <v>0</v>
      </c>
      <c r="L489" s="310">
        <f t="shared" si="182"/>
        <v>0</v>
      </c>
      <c r="M489" s="310">
        <f t="shared" si="182"/>
        <v>0</v>
      </c>
      <c r="N489" s="310">
        <f t="shared" si="182"/>
        <v>0</v>
      </c>
      <c r="O489" s="310">
        <f t="shared" si="182"/>
        <v>0</v>
      </c>
      <c r="P489" s="310">
        <f t="shared" si="182"/>
        <v>0</v>
      </c>
      <c r="Q489" s="310">
        <f t="shared" si="182"/>
        <v>0</v>
      </c>
      <c r="R489" s="310">
        <f t="shared" si="182"/>
        <v>55000</v>
      </c>
      <c r="S489" s="310">
        <f t="shared" si="182"/>
        <v>0</v>
      </c>
      <c r="T489" s="310">
        <f t="shared" si="182"/>
        <v>0</v>
      </c>
      <c r="U489" s="310">
        <f t="shared" si="182"/>
        <v>0</v>
      </c>
      <c r="Y489" s="44"/>
      <c r="Z489" s="44"/>
      <c r="AA489" s="170"/>
      <c r="AB489" s="242"/>
      <c r="AC489" s="176">
        <f>+AE489+AF489+AH489+AJ489+AL489+AN489+AP489+AR489+AT489+AV489+AX489+AZ489+BB489</f>
        <v>5000</v>
      </c>
      <c r="AD489" s="177">
        <f>+AG489+AI489+AK489+AM489+AO489+AQ489+AS489+AU489+AW489+AY489+BA489+BC489</f>
        <v>0</v>
      </c>
      <c r="AE489" s="176">
        <v>5000</v>
      </c>
      <c r="AF489" s="178"/>
      <c r="AG489" s="84"/>
      <c r="AH489" s="178"/>
      <c r="AI489" s="179"/>
      <c r="AJ489" s="178"/>
      <c r="AK489" s="84"/>
      <c r="AL489" s="178"/>
      <c r="AM489" s="84"/>
      <c r="AN489" s="178"/>
      <c r="AO489" s="84"/>
      <c r="AP489" s="178"/>
      <c r="AQ489" s="84"/>
      <c r="AR489" s="178"/>
      <c r="AS489" s="84"/>
      <c r="AT489" s="178"/>
      <c r="AU489" s="84"/>
      <c r="AV489" s="178"/>
      <c r="AW489" s="84"/>
      <c r="AX489" s="178"/>
      <c r="AY489" s="84"/>
      <c r="AZ489" s="178"/>
      <c r="BA489" s="84"/>
      <c r="BB489" s="178"/>
      <c r="BC489" s="84"/>
      <c r="BD489" s="204">
        <f t="shared" si="169"/>
        <v>0</v>
      </c>
      <c r="BE489" s="175">
        <f t="shared" si="170"/>
        <v>0</v>
      </c>
      <c r="BH489" s="181">
        <f>+BK489-AC489</f>
        <v>-5000</v>
      </c>
      <c r="BI489" s="181">
        <f>+BL489-AD489</f>
        <v>0</v>
      </c>
      <c r="BJ489" s="208"/>
      <c r="BK489" s="181"/>
      <c r="BL489" s="181"/>
    </row>
    <row r="490" spans="1:64" ht="45" customHeight="1" x14ac:dyDescent="0.25">
      <c r="A490" s="538"/>
      <c r="B490" s="521"/>
      <c r="C490" s="521"/>
      <c r="D490" s="53" t="s">
        <v>564</v>
      </c>
      <c r="E490" s="88" t="s">
        <v>486</v>
      </c>
      <c r="F490" s="96">
        <f>SUM(J490:U490)</f>
        <v>55000</v>
      </c>
      <c r="G490" s="96">
        <v>55000</v>
      </c>
      <c r="H490" s="96">
        <v>55000</v>
      </c>
      <c r="I490" s="96">
        <v>55000</v>
      </c>
      <c r="J490" s="96">
        <v>0</v>
      </c>
      <c r="K490" s="96">
        <v>0</v>
      </c>
      <c r="L490" s="96">
        <v>0</v>
      </c>
      <c r="M490" s="96">
        <v>0</v>
      </c>
      <c r="N490" s="96">
        <v>0</v>
      </c>
      <c r="O490" s="96">
        <v>0</v>
      </c>
      <c r="P490" s="96">
        <v>0</v>
      </c>
      <c r="Q490" s="96">
        <v>0</v>
      </c>
      <c r="R490" s="96">
        <v>55000</v>
      </c>
      <c r="S490" s="96">
        <v>0</v>
      </c>
      <c r="T490" s="96">
        <v>0</v>
      </c>
      <c r="U490" s="96">
        <v>0</v>
      </c>
      <c r="AA490" s="170"/>
      <c r="AB490" s="242"/>
      <c r="AC490" s="173"/>
      <c r="AD490" s="177"/>
      <c r="AE490" s="176"/>
      <c r="AF490" s="178"/>
      <c r="AG490" s="84"/>
      <c r="AH490" s="178"/>
      <c r="AI490" s="179"/>
      <c r="AJ490" s="178"/>
      <c r="AK490" s="84"/>
      <c r="AL490" s="178"/>
      <c r="AM490" s="84"/>
      <c r="AN490" s="178"/>
      <c r="AO490" s="84"/>
      <c r="AP490" s="178"/>
      <c r="AQ490" s="84"/>
      <c r="AR490" s="178"/>
      <c r="AS490" s="84"/>
      <c r="AT490" s="178"/>
      <c r="AU490" s="84"/>
      <c r="AV490" s="178"/>
      <c r="AW490" s="84"/>
      <c r="AX490" s="178"/>
      <c r="AY490" s="84"/>
      <c r="AZ490" s="178"/>
      <c r="BA490" s="84"/>
      <c r="BB490" s="178"/>
      <c r="BC490" s="84"/>
      <c r="BD490" s="204">
        <f t="shared" si="169"/>
        <v>0</v>
      </c>
      <c r="BE490" s="175" t="e">
        <f t="shared" si="170"/>
        <v>#DIV/0!</v>
      </c>
      <c r="BH490" s="169"/>
      <c r="BI490" s="169"/>
    </row>
    <row r="491" spans="1:64" ht="60" customHeight="1" x14ac:dyDescent="0.25">
      <c r="A491" s="521" t="s">
        <v>97</v>
      </c>
      <c r="B491" s="521" t="s">
        <v>734</v>
      </c>
      <c r="C491" s="607" t="s">
        <v>735</v>
      </c>
      <c r="D491" s="521" t="s">
        <v>440</v>
      </c>
      <c r="E491" s="521"/>
      <c r="F491" s="310">
        <f>SUM(F492:F492)</f>
        <v>8166</v>
      </c>
      <c r="G491" s="310">
        <f t="shared" ref="G491:U491" si="183">SUM(G492:G492)</f>
        <v>8166</v>
      </c>
      <c r="H491" s="310">
        <f t="shared" si="183"/>
        <v>8166</v>
      </c>
      <c r="I491" s="310">
        <f t="shared" si="183"/>
        <v>8166</v>
      </c>
      <c r="J491" s="310">
        <f t="shared" si="183"/>
        <v>680</v>
      </c>
      <c r="K491" s="310">
        <f t="shared" si="183"/>
        <v>680</v>
      </c>
      <c r="L491" s="310">
        <f t="shared" si="183"/>
        <v>680</v>
      </c>
      <c r="M491" s="310">
        <f t="shared" si="183"/>
        <v>680</v>
      </c>
      <c r="N491" s="310">
        <f t="shared" si="183"/>
        <v>680</v>
      </c>
      <c r="O491" s="310">
        <f t="shared" si="183"/>
        <v>680</v>
      </c>
      <c r="P491" s="310">
        <f t="shared" si="183"/>
        <v>681</v>
      </c>
      <c r="Q491" s="310">
        <f t="shared" si="183"/>
        <v>681</v>
      </c>
      <c r="R491" s="310">
        <f t="shared" si="183"/>
        <v>681</v>
      </c>
      <c r="S491" s="310">
        <f t="shared" si="183"/>
        <v>681</v>
      </c>
      <c r="T491" s="310">
        <f t="shared" si="183"/>
        <v>681</v>
      </c>
      <c r="U491" s="310">
        <f t="shared" si="183"/>
        <v>681</v>
      </c>
      <c r="AC491" s="176">
        <f>+AE491+AF491+AH491+AJ491+AL491+AN491+AP491+AR491+AT491+AV491+AX491+AZ491+BB491</f>
        <v>2000</v>
      </c>
      <c r="AD491" s="177">
        <f>+AG491+AI491+AK491+AM491+AO491+AQ491+AS491+AU491+AW491+AY491+BA491+BC491</f>
        <v>0</v>
      </c>
      <c r="AE491" s="176">
        <v>2000</v>
      </c>
      <c r="AF491" s="178"/>
      <c r="AG491" s="84"/>
      <c r="AH491" s="178"/>
      <c r="AI491" s="179"/>
      <c r="AJ491" s="178"/>
      <c r="AK491" s="84"/>
      <c r="AL491" s="178"/>
      <c r="AM491" s="84"/>
      <c r="AN491" s="178"/>
      <c r="AO491" s="84"/>
      <c r="AP491" s="178"/>
      <c r="AQ491" s="84"/>
      <c r="AR491" s="178"/>
      <c r="AS491" s="84"/>
      <c r="AT491" s="178"/>
      <c r="AU491" s="84"/>
      <c r="AV491" s="178"/>
      <c r="AW491" s="84"/>
      <c r="AX491" s="178"/>
      <c r="AY491" s="84"/>
      <c r="AZ491" s="178"/>
      <c r="BA491" s="84"/>
      <c r="BB491" s="178"/>
      <c r="BC491" s="84"/>
      <c r="BD491" s="204">
        <f t="shared" si="169"/>
        <v>0</v>
      </c>
      <c r="BE491" s="175">
        <f t="shared" si="170"/>
        <v>0</v>
      </c>
      <c r="BH491" s="181">
        <f>+BK491-AC491</f>
        <v>-2000</v>
      </c>
      <c r="BI491" s="181">
        <f>+BL491-AD491</f>
        <v>0</v>
      </c>
      <c r="BJ491" s="208"/>
      <c r="BK491" s="181"/>
      <c r="BL491" s="181"/>
    </row>
    <row r="492" spans="1:64" ht="124.5" customHeight="1" x14ac:dyDescent="0.25">
      <c r="A492" s="521"/>
      <c r="B492" s="521"/>
      <c r="C492" s="607"/>
      <c r="D492" s="53" t="s">
        <v>487</v>
      </c>
      <c r="E492" s="59" t="s">
        <v>202</v>
      </c>
      <c r="F492" s="96">
        <f>SUM(J492:U492)</f>
        <v>8166</v>
      </c>
      <c r="G492" s="96">
        <v>8166</v>
      </c>
      <c r="H492" s="96">
        <v>8166</v>
      </c>
      <c r="I492" s="96">
        <v>8166</v>
      </c>
      <c r="J492" s="96">
        <v>680</v>
      </c>
      <c r="K492" s="96">
        <v>680</v>
      </c>
      <c r="L492" s="96">
        <v>680</v>
      </c>
      <c r="M492" s="96">
        <v>680</v>
      </c>
      <c r="N492" s="96">
        <v>680</v>
      </c>
      <c r="O492" s="96">
        <v>680</v>
      </c>
      <c r="P492" s="96">
        <v>681</v>
      </c>
      <c r="Q492" s="96">
        <v>681</v>
      </c>
      <c r="R492" s="96">
        <v>681</v>
      </c>
      <c r="S492" s="96">
        <v>681</v>
      </c>
      <c r="T492" s="96">
        <v>681</v>
      </c>
      <c r="U492" s="96">
        <v>681</v>
      </c>
      <c r="AC492" s="173"/>
      <c r="AD492" s="177"/>
      <c r="AE492" s="176"/>
      <c r="AF492" s="178"/>
      <c r="AG492" s="84"/>
      <c r="AH492" s="178"/>
      <c r="AI492" s="179"/>
      <c r="AJ492" s="178"/>
      <c r="AK492" s="84"/>
      <c r="AL492" s="178"/>
      <c r="AM492" s="84"/>
      <c r="AN492" s="178"/>
      <c r="AO492" s="84"/>
      <c r="AP492" s="178"/>
      <c r="AQ492" s="84"/>
      <c r="AR492" s="178"/>
      <c r="AS492" s="84"/>
      <c r="AT492" s="178"/>
      <c r="AU492" s="84"/>
      <c r="AV492" s="178"/>
      <c r="AW492" s="84"/>
      <c r="AX492" s="178"/>
      <c r="AY492" s="84"/>
      <c r="AZ492" s="178"/>
      <c r="BA492" s="84"/>
      <c r="BB492" s="178"/>
      <c r="BC492" s="84"/>
      <c r="BD492" s="204">
        <f t="shared" si="169"/>
        <v>0</v>
      </c>
      <c r="BE492" s="175" t="e">
        <f t="shared" si="170"/>
        <v>#DIV/0!</v>
      </c>
      <c r="BH492" s="169"/>
      <c r="BI492" s="169"/>
    </row>
    <row r="493" spans="1:64" ht="73.5" customHeight="1" x14ac:dyDescent="0.25">
      <c r="A493" s="536" t="s">
        <v>134</v>
      </c>
      <c r="B493" s="526" t="s">
        <v>767</v>
      </c>
      <c r="C493" s="526" t="s">
        <v>768</v>
      </c>
      <c r="D493" s="521" t="s">
        <v>440</v>
      </c>
      <c r="E493" s="521"/>
      <c r="F493" s="310">
        <f t="shared" ref="F493:U493" si="184">+F494</f>
        <v>40</v>
      </c>
      <c r="G493" s="310">
        <f t="shared" si="184"/>
        <v>40</v>
      </c>
      <c r="H493" s="310">
        <f t="shared" si="184"/>
        <v>40</v>
      </c>
      <c r="I493" s="310">
        <f t="shared" si="184"/>
        <v>40</v>
      </c>
      <c r="J493" s="310">
        <f t="shared" si="184"/>
        <v>3</v>
      </c>
      <c r="K493" s="310">
        <f t="shared" si="184"/>
        <v>4</v>
      </c>
      <c r="L493" s="310">
        <f t="shared" si="184"/>
        <v>3</v>
      </c>
      <c r="M493" s="310">
        <f t="shared" si="184"/>
        <v>3</v>
      </c>
      <c r="N493" s="310">
        <f t="shared" si="184"/>
        <v>4</v>
      </c>
      <c r="O493" s="310">
        <f t="shared" si="184"/>
        <v>4</v>
      </c>
      <c r="P493" s="310">
        <f t="shared" si="184"/>
        <v>4</v>
      </c>
      <c r="Q493" s="310">
        <f t="shared" si="184"/>
        <v>3</v>
      </c>
      <c r="R493" s="310">
        <f t="shared" si="184"/>
        <v>3</v>
      </c>
      <c r="S493" s="310">
        <f t="shared" si="184"/>
        <v>3</v>
      </c>
      <c r="T493" s="310">
        <f t="shared" si="184"/>
        <v>3</v>
      </c>
      <c r="U493" s="310">
        <f t="shared" si="184"/>
        <v>3</v>
      </c>
      <c r="AC493" s="176">
        <f>+AE493+AF493+AH493+AJ493+AL493+AN493+AP493+AR493+AT493+AV493+AX493+AZ493+BB493</f>
        <v>1500</v>
      </c>
      <c r="AD493" s="177">
        <f>+AG493+AI493+AK493+AM493+AO493+AQ493+AS493+AU493+AW493+AY493+BA493+BC493</f>
        <v>0</v>
      </c>
      <c r="AE493" s="176">
        <v>1500</v>
      </c>
      <c r="AF493" s="178"/>
      <c r="AG493" s="84"/>
      <c r="AH493" s="178"/>
      <c r="AI493" s="179"/>
      <c r="AJ493" s="178"/>
      <c r="AK493" s="84"/>
      <c r="AL493" s="178"/>
      <c r="AM493" s="84"/>
      <c r="AN493" s="178"/>
      <c r="AO493" s="84"/>
      <c r="AP493" s="178"/>
      <c r="AQ493" s="84"/>
      <c r="AR493" s="178"/>
      <c r="AS493" s="84"/>
      <c r="AT493" s="178"/>
      <c r="AU493" s="84"/>
      <c r="AV493" s="178"/>
      <c r="AW493" s="84"/>
      <c r="AX493" s="178"/>
      <c r="AY493" s="84"/>
      <c r="AZ493" s="178"/>
      <c r="BA493" s="84"/>
      <c r="BB493" s="178"/>
      <c r="BC493" s="84"/>
      <c r="BD493" s="204">
        <f t="shared" si="169"/>
        <v>0</v>
      </c>
      <c r="BE493" s="175">
        <f t="shared" si="170"/>
        <v>0</v>
      </c>
      <c r="BH493" s="181">
        <f>+BK493-AC493</f>
        <v>-1500</v>
      </c>
      <c r="BI493" s="181">
        <f>+BL493-AD493</f>
        <v>0</v>
      </c>
      <c r="BJ493" s="208"/>
      <c r="BK493" s="181"/>
      <c r="BL493" s="181"/>
    </row>
    <row r="494" spans="1:64" ht="73.5" customHeight="1" x14ac:dyDescent="0.25">
      <c r="A494" s="537"/>
      <c r="B494" s="527"/>
      <c r="C494" s="527"/>
      <c r="D494" s="376" t="s">
        <v>866</v>
      </c>
      <c r="E494" s="378" t="s">
        <v>129</v>
      </c>
      <c r="F494" s="302">
        <v>40</v>
      </c>
      <c r="G494" s="278">
        <v>40</v>
      </c>
      <c r="H494" s="278">
        <v>40</v>
      </c>
      <c r="I494" s="278">
        <v>40</v>
      </c>
      <c r="J494" s="348">
        <v>3</v>
      </c>
      <c r="K494" s="348">
        <v>4</v>
      </c>
      <c r="L494" s="348">
        <v>3</v>
      </c>
      <c r="M494" s="348">
        <v>3</v>
      </c>
      <c r="N494" s="348">
        <v>4</v>
      </c>
      <c r="O494" s="348">
        <v>4</v>
      </c>
      <c r="P494" s="348">
        <v>4</v>
      </c>
      <c r="Q494" s="348">
        <v>3</v>
      </c>
      <c r="R494" s="348">
        <v>3</v>
      </c>
      <c r="S494" s="348">
        <v>3</v>
      </c>
      <c r="T494" s="348">
        <v>3</v>
      </c>
      <c r="U494" s="348">
        <v>3</v>
      </c>
      <c r="AC494" s="173"/>
      <c r="AD494" s="177"/>
      <c r="AE494" s="176"/>
      <c r="AF494" s="178"/>
      <c r="AG494" s="84"/>
      <c r="AH494" s="178"/>
      <c r="AI494" s="179"/>
      <c r="AJ494" s="178"/>
      <c r="AK494" s="84"/>
      <c r="AL494" s="178"/>
      <c r="AM494" s="84"/>
      <c r="AN494" s="178"/>
      <c r="AO494" s="84"/>
      <c r="AP494" s="178"/>
      <c r="AQ494" s="84"/>
      <c r="AR494" s="178"/>
      <c r="AS494" s="84"/>
      <c r="AT494" s="178"/>
      <c r="AU494" s="84"/>
      <c r="AV494" s="178"/>
      <c r="AW494" s="84"/>
      <c r="AX494" s="178"/>
      <c r="AY494" s="84"/>
      <c r="AZ494" s="178"/>
      <c r="BA494" s="84"/>
      <c r="BB494" s="178"/>
      <c r="BC494" s="84"/>
      <c r="BD494" s="204">
        <f t="shared" si="169"/>
        <v>0</v>
      </c>
      <c r="BE494" s="175" t="e">
        <f t="shared" si="170"/>
        <v>#DIV/0!</v>
      </c>
      <c r="BH494" s="169"/>
      <c r="BI494" s="169"/>
    </row>
    <row r="495" spans="1:64" ht="73.5" customHeight="1" x14ac:dyDescent="0.25">
      <c r="A495" s="357"/>
      <c r="B495" s="528"/>
      <c r="C495" s="528"/>
      <c r="D495" s="376" t="s">
        <v>867</v>
      </c>
      <c r="E495" s="378" t="s">
        <v>435</v>
      </c>
      <c r="F495" s="379">
        <v>3000</v>
      </c>
      <c r="G495" s="279">
        <v>3000</v>
      </c>
      <c r="H495" s="279">
        <v>3000</v>
      </c>
      <c r="I495" s="279">
        <v>3000</v>
      </c>
      <c r="J495" s="348">
        <v>250</v>
      </c>
      <c r="K495" s="348">
        <v>250</v>
      </c>
      <c r="L495" s="348">
        <v>250</v>
      </c>
      <c r="M495" s="348">
        <v>250</v>
      </c>
      <c r="N495" s="348">
        <v>250</v>
      </c>
      <c r="O495" s="348">
        <v>250</v>
      </c>
      <c r="P495" s="348">
        <v>250</v>
      </c>
      <c r="Q495" s="348">
        <v>250</v>
      </c>
      <c r="R495" s="348">
        <v>250</v>
      </c>
      <c r="S495" s="348">
        <v>250</v>
      </c>
      <c r="T495" s="348">
        <v>250</v>
      </c>
      <c r="U495" s="348">
        <v>250</v>
      </c>
      <c r="AC495" s="173"/>
      <c r="AD495" s="177"/>
      <c r="AE495" s="176"/>
      <c r="AF495" s="178"/>
      <c r="AG495" s="84"/>
      <c r="AH495" s="178"/>
      <c r="AI495" s="179"/>
      <c r="AJ495" s="178"/>
      <c r="AK495" s="84"/>
      <c r="AL495" s="178"/>
      <c r="AM495" s="84"/>
      <c r="AN495" s="178"/>
      <c r="AO495" s="84"/>
      <c r="AP495" s="178"/>
      <c r="AQ495" s="84"/>
      <c r="AR495" s="178"/>
      <c r="AS495" s="84"/>
      <c r="AT495" s="178"/>
      <c r="AU495" s="84"/>
      <c r="AV495" s="178"/>
      <c r="AW495" s="84"/>
      <c r="AX495" s="178"/>
      <c r="AY495" s="84"/>
      <c r="AZ495" s="178"/>
      <c r="BA495" s="84"/>
      <c r="BB495" s="178"/>
      <c r="BC495" s="84"/>
      <c r="BD495" s="204"/>
      <c r="BE495" s="175"/>
      <c r="BH495" s="169"/>
      <c r="BI495" s="169"/>
    </row>
    <row r="496" spans="1:64" ht="47.25" customHeight="1" x14ac:dyDescent="0.25">
      <c r="A496" s="536" t="s">
        <v>145</v>
      </c>
      <c r="B496" s="521" t="s">
        <v>780</v>
      </c>
      <c r="C496" s="614" t="s">
        <v>781</v>
      </c>
      <c r="D496" s="521" t="s">
        <v>440</v>
      </c>
      <c r="E496" s="521"/>
      <c r="F496" s="310">
        <f t="shared" ref="F496:U496" si="185">SUM(F497:F497)</f>
        <v>60</v>
      </c>
      <c r="G496" s="310">
        <f t="shared" si="185"/>
        <v>60</v>
      </c>
      <c r="H496" s="310">
        <f t="shared" si="185"/>
        <v>60</v>
      </c>
      <c r="I496" s="310">
        <f t="shared" si="185"/>
        <v>60</v>
      </c>
      <c r="J496" s="310">
        <f t="shared" si="185"/>
        <v>0</v>
      </c>
      <c r="K496" s="310">
        <f t="shared" si="185"/>
        <v>5</v>
      </c>
      <c r="L496" s="310">
        <f t="shared" si="185"/>
        <v>5</v>
      </c>
      <c r="M496" s="310">
        <f t="shared" si="185"/>
        <v>5</v>
      </c>
      <c r="N496" s="310">
        <f t="shared" si="185"/>
        <v>5</v>
      </c>
      <c r="O496" s="310">
        <f t="shared" si="185"/>
        <v>5</v>
      </c>
      <c r="P496" s="310">
        <f t="shared" si="185"/>
        <v>5</v>
      </c>
      <c r="Q496" s="310">
        <f t="shared" si="185"/>
        <v>6</v>
      </c>
      <c r="R496" s="310">
        <f t="shared" si="185"/>
        <v>6</v>
      </c>
      <c r="S496" s="310">
        <f t="shared" si="185"/>
        <v>6</v>
      </c>
      <c r="T496" s="310">
        <f t="shared" si="185"/>
        <v>6</v>
      </c>
      <c r="U496" s="310">
        <f t="shared" si="185"/>
        <v>6</v>
      </c>
      <c r="AC496" s="176">
        <f>+AE496+AF496+AH496+AJ496+AL496+AN496+AP496+AR496+AT496+AV496+AX496+AZ496+BB496</f>
        <v>1500</v>
      </c>
      <c r="AD496" s="177">
        <f>+AG496+AI496+AK496+AM496+AO496+AQ496+AS496+AU496+AW496+AY496+BA496+BC496</f>
        <v>0</v>
      </c>
      <c r="AE496" s="176">
        <v>1500</v>
      </c>
      <c r="AF496" s="178"/>
      <c r="AG496" s="84"/>
      <c r="AH496" s="178"/>
      <c r="AI496" s="179"/>
      <c r="AJ496" s="178"/>
      <c r="AK496" s="84"/>
      <c r="AL496" s="178"/>
      <c r="AM496" s="84"/>
      <c r="AN496" s="178"/>
      <c r="AO496" s="84"/>
      <c r="AP496" s="178"/>
      <c r="AQ496" s="84"/>
      <c r="AR496" s="178"/>
      <c r="AS496" s="84"/>
      <c r="AT496" s="178"/>
      <c r="AU496" s="84"/>
      <c r="AV496" s="178"/>
      <c r="AW496" s="84"/>
      <c r="AX496" s="178"/>
      <c r="AY496" s="84"/>
      <c r="AZ496" s="178"/>
      <c r="BA496" s="84"/>
      <c r="BB496" s="178"/>
      <c r="BC496" s="84"/>
      <c r="BD496" s="204">
        <f t="shared" si="169"/>
        <v>0</v>
      </c>
      <c r="BE496" s="175">
        <f t="shared" si="170"/>
        <v>0</v>
      </c>
      <c r="BH496" s="181">
        <f>+BK496-AC496</f>
        <v>-1500</v>
      </c>
      <c r="BI496" s="181">
        <f>+BL496-AD496</f>
        <v>0</v>
      </c>
      <c r="BJ496" s="208"/>
      <c r="BK496" s="181"/>
      <c r="BL496" s="181"/>
    </row>
    <row r="497" spans="1:64" ht="45.75" customHeight="1" x14ac:dyDescent="0.25">
      <c r="A497" s="537"/>
      <c r="B497" s="521"/>
      <c r="C497" s="614"/>
      <c r="D497" s="68" t="s">
        <v>573</v>
      </c>
      <c r="E497" s="59" t="s">
        <v>202</v>
      </c>
      <c r="F497" s="96">
        <f>SUM(J497:U497)</f>
        <v>60</v>
      </c>
      <c r="G497" s="107">
        <v>60</v>
      </c>
      <c r="H497" s="107">
        <v>60</v>
      </c>
      <c r="I497" s="107">
        <v>60</v>
      </c>
      <c r="J497" s="96">
        <v>0</v>
      </c>
      <c r="K497" s="96">
        <v>5</v>
      </c>
      <c r="L497" s="96">
        <v>5</v>
      </c>
      <c r="M497" s="96">
        <v>5</v>
      </c>
      <c r="N497" s="96">
        <v>5</v>
      </c>
      <c r="O497" s="96">
        <v>5</v>
      </c>
      <c r="P497" s="96">
        <v>5</v>
      </c>
      <c r="Q497" s="96">
        <v>6</v>
      </c>
      <c r="R497" s="96">
        <v>6</v>
      </c>
      <c r="S497" s="96">
        <v>6</v>
      </c>
      <c r="T497" s="96">
        <v>6</v>
      </c>
      <c r="U497" s="96">
        <v>6</v>
      </c>
      <c r="AC497" s="173"/>
      <c r="AD497" s="177"/>
      <c r="AE497" s="176"/>
      <c r="AF497" s="178"/>
      <c r="AG497" s="84"/>
      <c r="AH497" s="178"/>
      <c r="AI497" s="179"/>
      <c r="AJ497" s="178"/>
      <c r="AK497" s="84"/>
      <c r="AL497" s="178"/>
      <c r="AM497" s="84"/>
      <c r="AN497" s="178"/>
      <c r="AO497" s="84"/>
      <c r="AP497" s="178"/>
      <c r="AQ497" s="84"/>
      <c r="AR497" s="178"/>
      <c r="AS497" s="84"/>
      <c r="AT497" s="178"/>
      <c r="AU497" s="84"/>
      <c r="AV497" s="178"/>
      <c r="AW497" s="84"/>
      <c r="AX497" s="178"/>
      <c r="AY497" s="84"/>
      <c r="AZ497" s="178"/>
      <c r="BA497" s="84"/>
      <c r="BB497" s="178"/>
      <c r="BC497" s="84"/>
      <c r="BD497" s="204">
        <f t="shared" si="169"/>
        <v>0</v>
      </c>
      <c r="BE497" s="175" t="e">
        <f t="shared" si="170"/>
        <v>#DIV/0!</v>
      </c>
      <c r="BH497" s="169"/>
      <c r="BI497" s="169"/>
    </row>
    <row r="498" spans="1:64" ht="45.75" customHeight="1" x14ac:dyDescent="0.25">
      <c r="A498" s="537" t="s">
        <v>150</v>
      </c>
      <c r="B498" s="526" t="s">
        <v>797</v>
      </c>
      <c r="C498" s="559" t="s">
        <v>851</v>
      </c>
      <c r="D498" s="560"/>
      <c r="E498" s="561"/>
      <c r="F498" s="361">
        <f>+F499+F501</f>
        <v>10747</v>
      </c>
      <c r="G498" s="361">
        <f t="shared" ref="G498:U498" si="186">+G499+G501</f>
        <v>10747</v>
      </c>
      <c r="H498" s="361">
        <f t="shared" si="186"/>
        <v>10747</v>
      </c>
      <c r="I498" s="361">
        <f t="shared" si="186"/>
        <v>10747</v>
      </c>
      <c r="J498" s="361">
        <f t="shared" si="186"/>
        <v>895</v>
      </c>
      <c r="K498" s="361">
        <f t="shared" si="186"/>
        <v>895</v>
      </c>
      <c r="L498" s="361">
        <f t="shared" si="186"/>
        <v>895</v>
      </c>
      <c r="M498" s="361">
        <f t="shared" si="186"/>
        <v>895</v>
      </c>
      <c r="N498" s="361">
        <f t="shared" si="186"/>
        <v>895</v>
      </c>
      <c r="O498" s="361">
        <f t="shared" si="186"/>
        <v>896</v>
      </c>
      <c r="P498" s="361">
        <f t="shared" si="186"/>
        <v>896</v>
      </c>
      <c r="Q498" s="361">
        <f t="shared" si="186"/>
        <v>896</v>
      </c>
      <c r="R498" s="361">
        <f t="shared" si="186"/>
        <v>896</v>
      </c>
      <c r="S498" s="361">
        <f t="shared" si="186"/>
        <v>896</v>
      </c>
      <c r="T498" s="361">
        <f t="shared" si="186"/>
        <v>896</v>
      </c>
      <c r="U498" s="361">
        <f t="shared" si="186"/>
        <v>896</v>
      </c>
      <c r="AC498" s="173"/>
      <c r="AD498" s="177"/>
      <c r="AE498" s="176"/>
      <c r="AF498" s="178"/>
      <c r="AG498" s="84"/>
      <c r="AH498" s="178"/>
      <c r="AI498" s="179"/>
      <c r="AJ498" s="178"/>
      <c r="AK498" s="84"/>
      <c r="AL498" s="178"/>
      <c r="AM498" s="84"/>
      <c r="AN498" s="178"/>
      <c r="AO498" s="84"/>
      <c r="AP498" s="178"/>
      <c r="AQ498" s="84"/>
      <c r="AR498" s="178"/>
      <c r="AS498" s="84"/>
      <c r="AT498" s="178"/>
      <c r="AU498" s="84"/>
      <c r="AV498" s="178"/>
      <c r="AW498" s="84"/>
      <c r="AX498" s="178"/>
      <c r="AY498" s="84"/>
      <c r="AZ498" s="178"/>
      <c r="BA498" s="84"/>
      <c r="BB498" s="178"/>
      <c r="BC498" s="84"/>
      <c r="BD498" s="204"/>
      <c r="BE498" s="175"/>
      <c r="BH498" s="169"/>
      <c r="BI498" s="169"/>
    </row>
    <row r="499" spans="1:64" ht="39.75" customHeight="1" x14ac:dyDescent="0.25">
      <c r="A499" s="537"/>
      <c r="B499" s="527"/>
      <c r="C499" s="865" t="s">
        <v>798</v>
      </c>
      <c r="D499" s="521" t="s">
        <v>440</v>
      </c>
      <c r="E499" s="521"/>
      <c r="F499" s="310">
        <f t="shared" ref="F499:U501" si="187">SUM(F500)</f>
        <v>10735</v>
      </c>
      <c r="G499" s="310">
        <f t="shared" si="187"/>
        <v>10735</v>
      </c>
      <c r="H499" s="310">
        <f t="shared" si="187"/>
        <v>10735</v>
      </c>
      <c r="I499" s="310">
        <f t="shared" si="187"/>
        <v>10735</v>
      </c>
      <c r="J499" s="310">
        <f t="shared" si="187"/>
        <v>894</v>
      </c>
      <c r="K499" s="310">
        <f t="shared" si="187"/>
        <v>894</v>
      </c>
      <c r="L499" s="310">
        <f t="shared" si="187"/>
        <v>894</v>
      </c>
      <c r="M499" s="310">
        <f t="shared" si="187"/>
        <v>894</v>
      </c>
      <c r="N499" s="310">
        <f t="shared" si="187"/>
        <v>894</v>
      </c>
      <c r="O499" s="310">
        <f t="shared" si="187"/>
        <v>895</v>
      </c>
      <c r="P499" s="310">
        <f t="shared" si="187"/>
        <v>895</v>
      </c>
      <c r="Q499" s="310">
        <f t="shared" si="187"/>
        <v>895</v>
      </c>
      <c r="R499" s="310">
        <f t="shared" si="187"/>
        <v>895</v>
      </c>
      <c r="S499" s="310">
        <f t="shared" si="187"/>
        <v>895</v>
      </c>
      <c r="T499" s="310">
        <f t="shared" si="187"/>
        <v>895</v>
      </c>
      <c r="U499" s="310">
        <f t="shared" si="187"/>
        <v>895</v>
      </c>
      <c r="AC499" s="176">
        <f>+AE499+AF499+AH499+AJ499+AL499+AN499+AP499+AR499+AT499+AV499+AX499+AZ499+BB499</f>
        <v>0</v>
      </c>
      <c r="AD499" s="177">
        <f>+AG499+AI499+AK499+AM499+AO499+AQ499+AS499+AU499+AW499+AY499+BA499+BC499</f>
        <v>0</v>
      </c>
      <c r="AE499" s="176">
        <v>0</v>
      </c>
      <c r="AF499" s="178"/>
      <c r="AG499" s="84"/>
      <c r="AH499" s="178"/>
      <c r="AI499" s="179"/>
      <c r="AJ499" s="178"/>
      <c r="AK499" s="84"/>
      <c r="AL499" s="178"/>
      <c r="AM499" s="84"/>
      <c r="AN499" s="178"/>
      <c r="AO499" s="84"/>
      <c r="AP499" s="178"/>
      <c r="AQ499" s="84"/>
      <c r="AR499" s="178"/>
      <c r="AS499" s="84"/>
      <c r="AT499" s="178"/>
      <c r="AU499" s="84"/>
      <c r="AV499" s="178"/>
      <c r="AW499" s="84"/>
      <c r="AX499" s="178"/>
      <c r="AY499" s="84"/>
      <c r="AZ499" s="178"/>
      <c r="BA499" s="84"/>
      <c r="BB499" s="178"/>
      <c r="BC499" s="84"/>
      <c r="BD499" s="204">
        <f t="shared" si="169"/>
        <v>0</v>
      </c>
      <c r="BE499" s="175" t="e">
        <f t="shared" si="170"/>
        <v>#DIV/0!</v>
      </c>
      <c r="BH499" s="181">
        <f>+BK499-AC499</f>
        <v>0</v>
      </c>
      <c r="BI499" s="181">
        <f>+BL499-AD499</f>
        <v>0</v>
      </c>
      <c r="BJ499" s="208"/>
      <c r="BK499" s="181"/>
      <c r="BL499" s="181"/>
    </row>
    <row r="500" spans="1:64" ht="80.25" customHeight="1" x14ac:dyDescent="0.25">
      <c r="A500" s="537"/>
      <c r="B500" s="527"/>
      <c r="C500" s="865"/>
      <c r="D500" s="68" t="s">
        <v>848</v>
      </c>
      <c r="E500" s="59" t="s">
        <v>202</v>
      </c>
      <c r="F500" s="96">
        <f>SUM(J500:U500)</f>
        <v>10735</v>
      </c>
      <c r="G500" s="96">
        <v>10735</v>
      </c>
      <c r="H500" s="96">
        <v>10735</v>
      </c>
      <c r="I500" s="96">
        <v>10735</v>
      </c>
      <c r="J500" s="96">
        <v>894</v>
      </c>
      <c r="K500" s="96">
        <v>894</v>
      </c>
      <c r="L500" s="96">
        <v>894</v>
      </c>
      <c r="M500" s="96">
        <v>894</v>
      </c>
      <c r="N500" s="96">
        <v>894</v>
      </c>
      <c r="O500" s="96">
        <v>895</v>
      </c>
      <c r="P500" s="96">
        <v>895</v>
      </c>
      <c r="Q500" s="96">
        <v>895</v>
      </c>
      <c r="R500" s="96">
        <v>895</v>
      </c>
      <c r="S500" s="96">
        <v>895</v>
      </c>
      <c r="T500" s="96">
        <v>895</v>
      </c>
      <c r="U500" s="96">
        <v>895</v>
      </c>
      <c r="AC500" s="173"/>
      <c r="AD500" s="177"/>
      <c r="AE500" s="176"/>
      <c r="AF500" s="178"/>
      <c r="AG500" s="84"/>
      <c r="AH500" s="178"/>
      <c r="AI500" s="179"/>
      <c r="AJ500" s="178"/>
      <c r="AK500" s="84"/>
      <c r="AL500" s="178"/>
      <c r="AM500" s="84"/>
      <c r="AN500" s="178"/>
      <c r="AO500" s="84"/>
      <c r="AP500" s="178"/>
      <c r="AQ500" s="84"/>
      <c r="AR500" s="178"/>
      <c r="AS500" s="84"/>
      <c r="AT500" s="178"/>
      <c r="AU500" s="84"/>
      <c r="AV500" s="178"/>
      <c r="AW500" s="84"/>
      <c r="AX500" s="178"/>
      <c r="AY500" s="84"/>
      <c r="AZ500" s="178"/>
      <c r="BA500" s="84"/>
      <c r="BB500" s="178"/>
      <c r="BC500" s="84"/>
      <c r="BD500" s="204">
        <f t="shared" si="169"/>
        <v>0</v>
      </c>
      <c r="BE500" s="175" t="e">
        <f t="shared" si="170"/>
        <v>#DIV/0!</v>
      </c>
      <c r="BH500" s="169"/>
      <c r="BI500" s="169"/>
    </row>
    <row r="501" spans="1:64" ht="40.5" customHeight="1" x14ac:dyDescent="0.25">
      <c r="A501" s="537"/>
      <c r="B501" s="527"/>
      <c r="C501" s="865" t="s">
        <v>436</v>
      </c>
      <c r="D501" s="521" t="s">
        <v>440</v>
      </c>
      <c r="E501" s="521"/>
      <c r="F501" s="310">
        <f t="shared" si="187"/>
        <v>12</v>
      </c>
      <c r="G501" s="310">
        <f t="shared" si="187"/>
        <v>12</v>
      </c>
      <c r="H501" s="310">
        <f t="shared" si="187"/>
        <v>12</v>
      </c>
      <c r="I501" s="310">
        <f t="shared" si="187"/>
        <v>12</v>
      </c>
      <c r="J501" s="310">
        <f t="shared" si="187"/>
        <v>1</v>
      </c>
      <c r="K501" s="310">
        <f t="shared" si="187"/>
        <v>1</v>
      </c>
      <c r="L501" s="310">
        <f t="shared" si="187"/>
        <v>1</v>
      </c>
      <c r="M501" s="310">
        <f t="shared" si="187"/>
        <v>1</v>
      </c>
      <c r="N501" s="310">
        <f t="shared" si="187"/>
        <v>1</v>
      </c>
      <c r="O501" s="310">
        <f t="shared" si="187"/>
        <v>1</v>
      </c>
      <c r="P501" s="310">
        <f t="shared" si="187"/>
        <v>1</v>
      </c>
      <c r="Q501" s="310">
        <f t="shared" si="187"/>
        <v>1</v>
      </c>
      <c r="R501" s="310">
        <f t="shared" si="187"/>
        <v>1</v>
      </c>
      <c r="S501" s="310">
        <f t="shared" si="187"/>
        <v>1</v>
      </c>
      <c r="T501" s="310">
        <f t="shared" si="187"/>
        <v>1</v>
      </c>
      <c r="U501" s="310">
        <f t="shared" si="187"/>
        <v>1</v>
      </c>
      <c r="AA501" s="183" t="s">
        <v>17</v>
      </c>
      <c r="AB501" s="184">
        <f>SUM(AC469:AC474)</f>
        <v>2590604</v>
      </c>
      <c r="AC501" s="176">
        <f>+AE501+AF501+AH501+AJ501+AL501+AN501+AP501+AR501+AT501+AV501+AX501+AZ501+BB501</f>
        <v>48288</v>
      </c>
      <c r="AD501" s="177">
        <f>+AG501+AI501+AK501+AM501+AO501+AQ501+AS501+AU501+AW501+AY501+BA501+BC501</f>
        <v>0</v>
      </c>
      <c r="AE501" s="176">
        <v>48288</v>
      </c>
      <c r="AF501" s="178"/>
      <c r="AG501" s="84"/>
      <c r="AH501" s="178"/>
      <c r="AI501" s="179"/>
      <c r="AJ501" s="178"/>
      <c r="AK501" s="84"/>
      <c r="AL501" s="178"/>
      <c r="AM501" s="84"/>
      <c r="AN501" s="178"/>
      <c r="AO501" s="84"/>
      <c r="AP501" s="178"/>
      <c r="AQ501" s="84"/>
      <c r="AR501" s="178"/>
      <c r="AS501" s="84"/>
      <c r="AT501" s="178"/>
      <c r="AU501" s="84"/>
      <c r="AV501" s="178"/>
      <c r="AW501" s="84"/>
      <c r="AX501" s="178"/>
      <c r="AY501" s="84"/>
      <c r="AZ501" s="178"/>
      <c r="BA501" s="84"/>
      <c r="BB501" s="178"/>
      <c r="BC501" s="84"/>
      <c r="BD501" s="204">
        <f t="shared" si="169"/>
        <v>0</v>
      </c>
      <c r="BE501" s="175">
        <f t="shared" si="170"/>
        <v>0</v>
      </c>
      <c r="BH501" s="181">
        <f>+BK501-AC501</f>
        <v>-48288</v>
      </c>
      <c r="BI501" s="181">
        <f>+BL501-AD501</f>
        <v>0</v>
      </c>
      <c r="BJ501" s="208"/>
      <c r="BK501" s="181"/>
      <c r="BL501" s="181"/>
    </row>
    <row r="502" spans="1:64" ht="84" customHeight="1" x14ac:dyDescent="0.25">
      <c r="A502" s="538"/>
      <c r="B502" s="528"/>
      <c r="C502" s="865"/>
      <c r="D502" s="68" t="s">
        <v>849</v>
      </c>
      <c r="E502" s="59" t="s">
        <v>129</v>
      </c>
      <c r="F502" s="96">
        <f>SUM(J502:U502)</f>
        <v>12</v>
      </c>
      <c r="G502" s="107">
        <v>12</v>
      </c>
      <c r="H502" s="107">
        <v>12</v>
      </c>
      <c r="I502" s="107">
        <v>12</v>
      </c>
      <c r="J502" s="96">
        <v>1</v>
      </c>
      <c r="K502" s="96">
        <v>1</v>
      </c>
      <c r="L502" s="96">
        <v>1</v>
      </c>
      <c r="M502" s="96">
        <v>1</v>
      </c>
      <c r="N502" s="96">
        <v>1</v>
      </c>
      <c r="O502" s="96">
        <v>1</v>
      </c>
      <c r="P502" s="96">
        <v>1</v>
      </c>
      <c r="Q502" s="96">
        <v>1</v>
      </c>
      <c r="R502" s="96">
        <v>1</v>
      </c>
      <c r="S502" s="96">
        <v>1</v>
      </c>
      <c r="T502" s="96">
        <v>1</v>
      </c>
      <c r="U502" s="96">
        <v>1</v>
      </c>
      <c r="AA502" s="183" t="s">
        <v>638</v>
      </c>
      <c r="AB502" s="184">
        <f>SUM(AD469:AD474)</f>
        <v>0</v>
      </c>
      <c r="AC502" s="176"/>
      <c r="AD502" s="177"/>
      <c r="AE502" s="176"/>
      <c r="AF502" s="178"/>
      <c r="AG502" s="84"/>
      <c r="AH502" s="178"/>
      <c r="AI502" s="179"/>
      <c r="AJ502" s="178"/>
      <c r="AK502" s="84"/>
      <c r="AL502" s="178"/>
      <c r="AM502" s="84"/>
      <c r="AN502" s="178"/>
      <c r="AO502" s="84"/>
      <c r="AP502" s="178"/>
      <c r="AQ502" s="84"/>
      <c r="AR502" s="178"/>
      <c r="AS502" s="84"/>
      <c r="AT502" s="178"/>
      <c r="AU502" s="84"/>
      <c r="AV502" s="178"/>
      <c r="AW502" s="84"/>
      <c r="AX502" s="178"/>
      <c r="AY502" s="84"/>
      <c r="AZ502" s="178"/>
      <c r="BA502" s="84"/>
      <c r="BB502" s="178"/>
      <c r="BC502" s="84"/>
      <c r="BD502" s="204">
        <f t="shared" si="169"/>
        <v>0</v>
      </c>
      <c r="BE502" s="175" t="e">
        <f t="shared" si="170"/>
        <v>#DIV/0!</v>
      </c>
      <c r="BH502" s="169"/>
      <c r="BI502" s="169"/>
    </row>
    <row r="503" spans="1:64" ht="39.75" customHeight="1" x14ac:dyDescent="0.25">
      <c r="A503" s="603" t="s">
        <v>17</v>
      </c>
      <c r="B503" s="603"/>
      <c r="C503" s="603"/>
      <c r="D503" s="603"/>
      <c r="E503" s="603"/>
      <c r="F503" s="128"/>
      <c r="G503" s="120"/>
      <c r="H503" s="120"/>
      <c r="I503" s="120"/>
      <c r="J503" s="117"/>
      <c r="K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BD503" s="186"/>
      <c r="BE503" s="186"/>
      <c r="BH503" s="169"/>
      <c r="BI503" s="169"/>
    </row>
    <row r="504" spans="1:64" x14ac:dyDescent="0.25">
      <c r="A504" s="16"/>
      <c r="B504" s="10"/>
      <c r="C504" s="16"/>
      <c r="D504" s="16"/>
      <c r="E504" s="17"/>
      <c r="F504" s="111"/>
      <c r="G504" s="112"/>
      <c r="H504" s="112"/>
      <c r="I504" s="112"/>
      <c r="J504" s="113"/>
      <c r="K504" s="113"/>
      <c r="L504" s="113"/>
      <c r="M504" s="113"/>
      <c r="N504" s="113"/>
      <c r="O504" s="113"/>
      <c r="P504" s="113"/>
      <c r="Q504" s="113"/>
      <c r="R504" s="113"/>
      <c r="S504" s="113"/>
      <c r="T504" s="113"/>
      <c r="U504" s="113"/>
      <c r="BD504" s="213"/>
      <c r="BE504" s="213"/>
      <c r="BH504" s="169"/>
      <c r="BI504" s="169"/>
    </row>
    <row r="505" spans="1:64" x14ac:dyDescent="0.25">
      <c r="A505" s="16"/>
      <c r="B505" s="10"/>
      <c r="C505" s="16"/>
      <c r="D505" s="16"/>
      <c r="E505" s="17"/>
      <c r="F505" s="111"/>
      <c r="G505" s="112"/>
      <c r="H505" s="112"/>
      <c r="I505" s="112"/>
      <c r="J505" s="113"/>
      <c r="K505" s="113"/>
      <c r="L505" s="113"/>
      <c r="M505" s="113"/>
      <c r="N505" s="113"/>
      <c r="O505" s="113"/>
      <c r="P505" s="113"/>
      <c r="Q505" s="113"/>
      <c r="R505" s="113"/>
      <c r="S505" s="113"/>
      <c r="T505" s="113"/>
      <c r="U505" s="113"/>
      <c r="BD505" s="82"/>
      <c r="BE505" s="82"/>
      <c r="BH505" s="169"/>
      <c r="BI505" s="169"/>
    </row>
    <row r="506" spans="1:64" ht="20.100000000000001" customHeight="1" x14ac:dyDescent="0.25">
      <c r="A506" s="17"/>
      <c r="B506" s="15"/>
      <c r="C506" s="16"/>
      <c r="D506" s="16"/>
      <c r="E506" s="17"/>
      <c r="F506" s="111"/>
      <c r="G506" s="112"/>
      <c r="H506" s="112"/>
      <c r="I506" s="112"/>
      <c r="J506" s="113"/>
      <c r="K506" s="113"/>
      <c r="L506" s="113"/>
      <c r="M506" s="113"/>
      <c r="N506" s="113"/>
      <c r="O506" s="113"/>
      <c r="P506" s="113"/>
      <c r="Q506" s="113"/>
      <c r="R506" s="113"/>
      <c r="S506" s="113"/>
      <c r="T506" s="113"/>
      <c r="U506" s="113"/>
      <c r="BD506" s="82"/>
      <c r="BE506" s="82"/>
      <c r="BH506" s="169"/>
      <c r="BI506" s="169"/>
    </row>
    <row r="507" spans="1:64" ht="20.100000000000001" hidden="1" customHeight="1" x14ac:dyDescent="0.25">
      <c r="A507" s="23" t="s">
        <v>8</v>
      </c>
      <c r="B507" s="519" t="s">
        <v>210</v>
      </c>
      <c r="C507" s="519"/>
      <c r="D507" s="519"/>
      <c r="E507" s="17"/>
      <c r="F507" s="111"/>
      <c r="G507" s="112"/>
      <c r="H507" s="112"/>
      <c r="I507" s="112"/>
      <c r="J507" s="113"/>
      <c r="K507" s="113"/>
      <c r="L507" s="113"/>
      <c r="M507" s="113"/>
      <c r="N507" s="113"/>
      <c r="O507" s="113"/>
      <c r="P507" s="113"/>
      <c r="Q507" s="113"/>
      <c r="R507" s="113"/>
      <c r="S507" s="113"/>
      <c r="T507" s="113"/>
      <c r="U507" s="113"/>
      <c r="AC507" s="261"/>
      <c r="AD507" s="262"/>
      <c r="AE507" s="89"/>
      <c r="AF507" s="167"/>
      <c r="AG507" s="217"/>
      <c r="AH507" s="177"/>
      <c r="AI507" s="217"/>
      <c r="AJ507" s="173"/>
      <c r="AK507" s="217"/>
      <c r="AL507" s="173"/>
      <c r="AM507" s="240"/>
      <c r="AN507" s="173"/>
      <c r="AO507" s="217"/>
      <c r="AP507" s="173"/>
      <c r="AQ507" s="240"/>
      <c r="AR507" s="173"/>
      <c r="AS507" s="240"/>
      <c r="AT507" s="173"/>
      <c r="AU507" s="240"/>
      <c r="AV507" s="173"/>
      <c r="AW507" s="240"/>
      <c r="AX507" s="173"/>
      <c r="AY507" s="240"/>
      <c r="AZ507" s="173"/>
      <c r="BA507" s="240"/>
      <c r="BB507" s="173"/>
      <c r="BC507" s="270"/>
      <c r="BD507" s="82"/>
      <c r="BE507" s="273"/>
      <c r="BH507" s="169"/>
      <c r="BI507" s="169"/>
    </row>
    <row r="508" spans="1:64" ht="27" hidden="1" customHeight="1" x14ac:dyDescent="0.25">
      <c r="A508" s="18" t="s">
        <v>211</v>
      </c>
      <c r="B508" s="520" t="s">
        <v>212</v>
      </c>
      <c r="C508" s="520"/>
      <c r="D508" s="520"/>
      <c r="E508" s="520"/>
      <c r="F508" s="520"/>
      <c r="G508" s="520"/>
      <c r="H508" s="520"/>
      <c r="I508" s="114"/>
      <c r="J508" s="115"/>
      <c r="K508" s="115"/>
      <c r="L508" s="115"/>
      <c r="M508" s="115"/>
      <c r="N508" s="115"/>
      <c r="O508" s="115"/>
      <c r="P508" s="115"/>
      <c r="Q508" s="115"/>
      <c r="R508" s="115"/>
      <c r="S508" s="115"/>
      <c r="T508" s="115"/>
      <c r="U508" s="115"/>
      <c r="AC508" s="89"/>
      <c r="AD508" s="213"/>
      <c r="AE508" s="89"/>
      <c r="AF508" s="266">
        <v>0</v>
      </c>
      <c r="AG508" s="179">
        <v>85968.9</v>
      </c>
      <c r="AH508" s="203">
        <v>0</v>
      </c>
      <c r="AI508" s="179">
        <v>94886.699999999983</v>
      </c>
      <c r="AJ508" s="178">
        <v>0</v>
      </c>
      <c r="AK508" s="179">
        <v>115866.36999999994</v>
      </c>
      <c r="AL508" s="178">
        <v>0</v>
      </c>
      <c r="AM508" s="180">
        <v>105301.06000000006</v>
      </c>
      <c r="AN508" s="178">
        <v>0</v>
      </c>
      <c r="AO508" s="209">
        <f>110715.77+4207.15</f>
        <v>114922.92</v>
      </c>
      <c r="AP508" s="228">
        <v>123245</v>
      </c>
      <c r="AQ508" s="84">
        <v>135258.71000000008</v>
      </c>
      <c r="AR508" s="178">
        <v>0</v>
      </c>
      <c r="AS508" s="84">
        <v>117256.23999999999</v>
      </c>
      <c r="AT508" s="178">
        <v>0</v>
      </c>
      <c r="AU508" s="84">
        <v>100635.39999999991</v>
      </c>
      <c r="AV508" s="178">
        <v>0</v>
      </c>
      <c r="AW508" s="84">
        <v>97086.62</v>
      </c>
      <c r="AX508" s="178">
        <v>0</v>
      </c>
      <c r="AY508" s="84">
        <v>99567.320000000065</v>
      </c>
      <c r="AZ508" s="178">
        <v>0</v>
      </c>
      <c r="BA508" s="84">
        <v>109262.89999999991</v>
      </c>
      <c r="BB508" s="178"/>
      <c r="BC508" s="237"/>
      <c r="BD508" s="213"/>
      <c r="BE508" s="185"/>
      <c r="BH508" s="181">
        <f>+BK508-AC508</f>
        <v>1469249</v>
      </c>
      <c r="BI508" s="181">
        <f>+BL508-AD508</f>
        <v>1176013.1399999999</v>
      </c>
      <c r="BJ508" s="182"/>
      <c r="BK508" s="181">
        <v>1469249</v>
      </c>
      <c r="BL508" s="181">
        <v>1176013.1399999999</v>
      </c>
    </row>
    <row r="509" spans="1:64" ht="20.100000000000001" hidden="1" customHeight="1" x14ac:dyDescent="0.25">
      <c r="A509" s="16"/>
      <c r="B509" s="67" t="s">
        <v>213</v>
      </c>
      <c r="C509" s="505" t="s">
        <v>214</v>
      </c>
      <c r="D509" s="505"/>
      <c r="E509" s="505"/>
      <c r="F509" s="505"/>
      <c r="G509" s="505"/>
      <c r="H509" s="505"/>
      <c r="I509" s="114"/>
      <c r="J509" s="115"/>
      <c r="K509" s="115"/>
      <c r="L509" s="115"/>
      <c r="M509" s="115"/>
      <c r="N509" s="115"/>
      <c r="O509" s="115"/>
      <c r="P509" s="115"/>
      <c r="Q509" s="115"/>
      <c r="R509" s="115"/>
      <c r="S509" s="115"/>
      <c r="T509" s="115"/>
      <c r="U509" s="115"/>
      <c r="AC509" s="89"/>
      <c r="AD509" s="213"/>
      <c r="AE509" s="89"/>
      <c r="AF509" s="266"/>
      <c r="AG509" s="179"/>
      <c r="AH509" s="203"/>
      <c r="AI509" s="179"/>
      <c r="AJ509" s="178"/>
      <c r="AK509" s="179"/>
      <c r="AL509" s="178"/>
      <c r="AM509" s="179"/>
      <c r="AN509" s="178"/>
      <c r="AO509" s="179"/>
      <c r="AP509" s="178"/>
      <c r="AQ509" s="84"/>
      <c r="AR509" s="178"/>
      <c r="AS509" s="84"/>
      <c r="AT509" s="178"/>
      <c r="AU509" s="84"/>
      <c r="AV509" s="178"/>
      <c r="AW509" s="84"/>
      <c r="AX509" s="178"/>
      <c r="AY509" s="84"/>
      <c r="AZ509" s="178"/>
      <c r="BA509" s="84"/>
      <c r="BB509" s="178"/>
      <c r="BC509" s="237"/>
      <c r="BD509" s="213"/>
      <c r="BE509" s="185"/>
      <c r="BF509" s="193"/>
      <c r="BH509" s="169"/>
      <c r="BI509" s="169"/>
    </row>
    <row r="510" spans="1:64" ht="21.75" hidden="1" customHeight="1" x14ac:dyDescent="0.25">
      <c r="A510" s="491" t="s">
        <v>12</v>
      </c>
      <c r="B510" s="506" t="s">
        <v>13</v>
      </c>
      <c r="C510" s="506" t="s">
        <v>14</v>
      </c>
      <c r="D510" s="509" t="s">
        <v>15</v>
      </c>
      <c r="E510" s="512" t="s">
        <v>16</v>
      </c>
      <c r="F510" s="129"/>
      <c r="G510" s="494" t="s">
        <v>433</v>
      </c>
      <c r="H510" s="494"/>
      <c r="I510" s="494"/>
      <c r="J510" s="130"/>
      <c r="K510" s="130"/>
      <c r="L510" s="130"/>
      <c r="M510" s="130"/>
      <c r="N510" s="130"/>
      <c r="O510" s="130"/>
      <c r="P510" s="130"/>
      <c r="Q510" s="130"/>
      <c r="R510" s="130"/>
      <c r="S510" s="130"/>
      <c r="T510" s="130"/>
      <c r="U510" s="130"/>
      <c r="AC510" s="89"/>
      <c r="AD510" s="213"/>
      <c r="AE510" s="89"/>
      <c r="AF510" s="266"/>
      <c r="AG510" s="179"/>
      <c r="AH510" s="203"/>
      <c r="AI510" s="179"/>
      <c r="AJ510" s="178"/>
      <c r="AK510" s="179"/>
      <c r="AL510" s="178"/>
      <c r="AM510" s="179"/>
      <c r="AN510" s="178"/>
      <c r="AO510" s="179"/>
      <c r="AP510" s="178"/>
      <c r="AQ510" s="84"/>
      <c r="AR510" s="178"/>
      <c r="AS510" s="84"/>
      <c r="AT510" s="178"/>
      <c r="AU510" s="84"/>
      <c r="AV510" s="178"/>
      <c r="AW510" s="84"/>
      <c r="AX510" s="178"/>
      <c r="AY510" s="84"/>
      <c r="AZ510" s="178"/>
      <c r="BA510" s="84"/>
      <c r="BB510" s="178"/>
      <c r="BC510" s="237"/>
      <c r="BD510" s="213"/>
      <c r="BE510" s="185"/>
      <c r="BH510" s="169"/>
      <c r="BI510" s="169"/>
    </row>
    <row r="511" spans="1:64" ht="27.75" hidden="1" customHeight="1" x14ac:dyDescent="0.25">
      <c r="A511" s="492"/>
      <c r="B511" s="507"/>
      <c r="C511" s="507"/>
      <c r="D511" s="510"/>
      <c r="E511" s="513"/>
      <c r="F511" s="131"/>
      <c r="G511" s="531" t="s">
        <v>441</v>
      </c>
      <c r="H511" s="531"/>
      <c r="I511" s="532"/>
      <c r="J511" s="132"/>
      <c r="K511" s="132"/>
      <c r="L511" s="132"/>
      <c r="M511" s="132"/>
      <c r="N511" s="132"/>
      <c r="O511" s="132"/>
      <c r="P511" s="132"/>
      <c r="Q511" s="132"/>
      <c r="R511" s="132"/>
      <c r="S511" s="132"/>
      <c r="T511" s="132"/>
      <c r="U511" s="132"/>
      <c r="AC511" s="89"/>
      <c r="AD511" s="213"/>
      <c r="AE511" s="89"/>
      <c r="AF511" s="266"/>
      <c r="AG511" s="179"/>
      <c r="AH511" s="203"/>
      <c r="AI511" s="179"/>
      <c r="AJ511" s="178"/>
      <c r="AK511" s="179"/>
      <c r="AL511" s="178"/>
      <c r="AM511" s="179"/>
      <c r="AN511" s="178"/>
      <c r="AO511" s="179"/>
      <c r="AP511" s="178"/>
      <c r="AQ511" s="84"/>
      <c r="AR511" s="178"/>
      <c r="AS511" s="84"/>
      <c r="AT511" s="178"/>
      <c r="AU511" s="84"/>
      <c r="AV511" s="178"/>
      <c r="AW511" s="84"/>
      <c r="AX511" s="178"/>
      <c r="AY511" s="84"/>
      <c r="AZ511" s="178"/>
      <c r="BA511" s="84"/>
      <c r="BB511" s="178"/>
      <c r="BC511" s="237"/>
      <c r="BD511" s="213"/>
      <c r="BE511" s="185"/>
      <c r="BH511" s="169"/>
      <c r="BI511" s="169"/>
    </row>
    <row r="512" spans="1:64" ht="27" hidden="1" customHeight="1" x14ac:dyDescent="0.25">
      <c r="A512" s="492"/>
      <c r="B512" s="507"/>
      <c r="C512" s="507"/>
      <c r="D512" s="510"/>
      <c r="E512" s="513"/>
      <c r="F512" s="131"/>
      <c r="G512" s="495">
        <v>2021</v>
      </c>
      <c r="H512" s="495">
        <v>2022</v>
      </c>
      <c r="I512" s="495">
        <v>2023</v>
      </c>
      <c r="J512" s="133"/>
      <c r="K512" s="133"/>
      <c r="L512" s="133"/>
      <c r="M512" s="133"/>
      <c r="N512" s="133"/>
      <c r="O512" s="133"/>
      <c r="P512" s="133"/>
      <c r="Q512" s="133"/>
      <c r="R512" s="133"/>
      <c r="S512" s="133"/>
      <c r="T512" s="133"/>
      <c r="U512" s="133"/>
      <c r="AC512" s="89"/>
      <c r="AD512" s="213"/>
      <c r="AE512" s="89"/>
      <c r="AF512" s="266">
        <v>0</v>
      </c>
      <c r="AG512" s="179">
        <v>0</v>
      </c>
      <c r="AH512" s="203">
        <v>0</v>
      </c>
      <c r="AI512" s="179">
        <v>0</v>
      </c>
      <c r="AJ512" s="178">
        <v>0</v>
      </c>
      <c r="AK512" s="179">
        <v>5390.1</v>
      </c>
      <c r="AL512" s="178">
        <v>0</v>
      </c>
      <c r="AM512" s="180">
        <v>0</v>
      </c>
      <c r="AN512" s="178">
        <v>0</v>
      </c>
      <c r="AO512" s="179">
        <v>2460.2999999999993</v>
      </c>
      <c r="AP512" s="178">
        <v>0</v>
      </c>
      <c r="AQ512" s="84">
        <v>0</v>
      </c>
      <c r="AR512" s="178">
        <v>0</v>
      </c>
      <c r="AS512" s="84">
        <v>625.82000000000153</v>
      </c>
      <c r="AT512" s="178">
        <v>0</v>
      </c>
      <c r="AU512" s="84">
        <v>0</v>
      </c>
      <c r="AV512" s="178">
        <v>0</v>
      </c>
      <c r="AW512" s="84">
        <v>0</v>
      </c>
      <c r="AX512" s="178">
        <v>0</v>
      </c>
      <c r="AY512" s="84">
        <v>0</v>
      </c>
      <c r="AZ512" s="178">
        <v>0</v>
      </c>
      <c r="BA512" s="84">
        <v>183.5099999999984</v>
      </c>
      <c r="BB512" s="178"/>
      <c r="BC512" s="237"/>
      <c r="BD512" s="213"/>
      <c r="BE512" s="185"/>
      <c r="BH512" s="181">
        <f>+BK512-AC512</f>
        <v>9000</v>
      </c>
      <c r="BI512" s="181">
        <f>+BL512-AD512</f>
        <v>8659.73</v>
      </c>
      <c r="BJ512" s="182"/>
      <c r="BK512" s="181">
        <v>9000</v>
      </c>
      <c r="BL512" s="181">
        <v>8659.73</v>
      </c>
    </row>
    <row r="513" spans="1:64" ht="51" hidden="1" customHeight="1" x14ac:dyDescent="0.25">
      <c r="A513" s="493"/>
      <c r="B513" s="508"/>
      <c r="C513" s="508"/>
      <c r="D513" s="511"/>
      <c r="E513" s="514"/>
      <c r="F513" s="134"/>
      <c r="G513" s="496"/>
      <c r="H513" s="496"/>
      <c r="I513" s="496"/>
      <c r="J513" s="135"/>
      <c r="K513" s="135"/>
      <c r="L513" s="135"/>
      <c r="M513" s="135"/>
      <c r="N513" s="135"/>
      <c r="O513" s="135"/>
      <c r="P513" s="135"/>
      <c r="Q513" s="135"/>
      <c r="R513" s="135"/>
      <c r="S513" s="135"/>
      <c r="T513" s="135"/>
      <c r="U513" s="135"/>
      <c r="AC513" s="89"/>
      <c r="AD513" s="213"/>
      <c r="AE513" s="89"/>
      <c r="AF513" s="266"/>
      <c r="AG513" s="179"/>
      <c r="AH513" s="203"/>
      <c r="AI513" s="179"/>
      <c r="AJ513" s="178"/>
      <c r="AK513" s="179"/>
      <c r="AL513" s="178"/>
      <c r="AM513" s="179"/>
      <c r="AN513" s="178"/>
      <c r="AO513" s="179"/>
      <c r="AP513" s="178"/>
      <c r="AQ513" s="84"/>
      <c r="AR513" s="178"/>
      <c r="AS513" s="84"/>
      <c r="AT513" s="178"/>
      <c r="AU513" s="84"/>
      <c r="AV513" s="178"/>
      <c r="AW513" s="84"/>
      <c r="AX513" s="178"/>
      <c r="AY513" s="84"/>
      <c r="AZ513" s="178"/>
      <c r="BA513" s="84"/>
      <c r="BB513" s="178"/>
      <c r="BC513" s="237"/>
      <c r="BD513" s="213"/>
      <c r="BE513" s="185"/>
      <c r="BH513" s="169"/>
      <c r="BI513" s="169"/>
    </row>
    <row r="514" spans="1:64" ht="20.100000000000001" hidden="1" customHeight="1" x14ac:dyDescent="0.25">
      <c r="A514" s="13"/>
      <c r="B514" s="26"/>
      <c r="C514" s="25"/>
      <c r="D514" s="25" t="s">
        <v>215</v>
      </c>
      <c r="E514" s="26" t="s">
        <v>46</v>
      </c>
      <c r="F514" s="136"/>
      <c r="G514" s="137"/>
      <c r="H514" s="137"/>
      <c r="I514" s="116"/>
      <c r="J514" s="117"/>
      <c r="K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AC514" s="89"/>
      <c r="AD514" s="213"/>
      <c r="AE514" s="89"/>
      <c r="AF514" s="266">
        <v>0</v>
      </c>
      <c r="AG514" s="179">
        <v>0</v>
      </c>
      <c r="AH514" s="203">
        <v>0</v>
      </c>
      <c r="AI514" s="179">
        <v>0</v>
      </c>
      <c r="AJ514" s="178">
        <v>0</v>
      </c>
      <c r="AK514" s="179">
        <v>0</v>
      </c>
      <c r="AL514" s="178">
        <v>0</v>
      </c>
      <c r="AM514" s="180">
        <v>0</v>
      </c>
      <c r="AN514" s="178">
        <v>0</v>
      </c>
      <c r="AO514" s="179">
        <v>0</v>
      </c>
      <c r="AP514" s="178">
        <v>0</v>
      </c>
      <c r="AQ514" s="84">
        <v>0</v>
      </c>
      <c r="AR514" s="178">
        <v>0</v>
      </c>
      <c r="AS514" s="84">
        <v>0</v>
      </c>
      <c r="AT514" s="178">
        <v>0</v>
      </c>
      <c r="AU514" s="84">
        <v>0</v>
      </c>
      <c r="AV514" s="178">
        <v>0</v>
      </c>
      <c r="AW514" s="84">
        <v>0</v>
      </c>
      <c r="AX514" s="178">
        <v>0</v>
      </c>
      <c r="AY514" s="84">
        <v>0</v>
      </c>
      <c r="AZ514" s="178">
        <v>0</v>
      </c>
      <c r="BA514" s="84">
        <v>25.02</v>
      </c>
      <c r="BB514" s="178"/>
      <c r="BC514" s="237"/>
      <c r="BD514" s="213"/>
      <c r="BE514" s="185"/>
      <c r="BH514" s="181">
        <f>+BK514-AC514</f>
        <v>3000</v>
      </c>
      <c r="BI514" s="181">
        <f>+BL514-AD514</f>
        <v>25.02</v>
      </c>
      <c r="BJ514" s="182"/>
      <c r="BK514" s="181">
        <v>3000</v>
      </c>
      <c r="BL514" s="181">
        <v>25.02</v>
      </c>
    </row>
    <row r="515" spans="1:64" ht="20.100000000000001" hidden="1" customHeight="1" x14ac:dyDescent="0.25">
      <c r="A515" s="550" t="s">
        <v>17</v>
      </c>
      <c r="B515" s="550"/>
      <c r="C515" s="550"/>
      <c r="D515" s="550"/>
      <c r="E515" s="550"/>
      <c r="F515" s="138"/>
      <c r="G515" s="139"/>
      <c r="H515" s="139"/>
      <c r="I515" s="116"/>
      <c r="J515" s="117"/>
      <c r="K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AC515" s="89"/>
      <c r="AD515" s="213"/>
      <c r="AE515" s="89"/>
      <c r="AF515" s="266"/>
      <c r="AG515" s="179"/>
      <c r="AH515" s="203"/>
      <c r="AI515" s="179"/>
      <c r="AJ515" s="178"/>
      <c r="AK515" s="179"/>
      <c r="AL515" s="178"/>
      <c r="AM515" s="179"/>
      <c r="AN515" s="178"/>
      <c r="AO515" s="179"/>
      <c r="AP515" s="178"/>
      <c r="AQ515" s="84"/>
      <c r="AR515" s="178"/>
      <c r="AS515" s="84"/>
      <c r="AT515" s="178"/>
      <c r="AU515" s="84"/>
      <c r="AV515" s="178"/>
      <c r="AW515" s="84"/>
      <c r="AX515" s="178"/>
      <c r="AY515" s="84"/>
      <c r="AZ515" s="178"/>
      <c r="BA515" s="84"/>
      <c r="BB515" s="178"/>
      <c r="BC515" s="237"/>
      <c r="BD515" s="213"/>
      <c r="BE515" s="185"/>
      <c r="BH515" s="169"/>
      <c r="BI515" s="169"/>
    </row>
    <row r="516" spans="1:64" ht="20.100000000000001" hidden="1" customHeight="1" x14ac:dyDescent="0.25">
      <c r="A516" s="16"/>
      <c r="B516" s="10"/>
      <c r="C516" s="16"/>
      <c r="D516" s="16"/>
      <c r="E516" s="10"/>
      <c r="F516" s="108"/>
      <c r="G516" s="116"/>
      <c r="H516" s="116"/>
      <c r="I516" s="116"/>
      <c r="J516" s="117"/>
      <c r="K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AC516" s="89"/>
      <c r="AD516" s="213"/>
      <c r="AE516" s="89"/>
      <c r="AF516" s="266">
        <v>0</v>
      </c>
      <c r="AG516" s="179">
        <v>0</v>
      </c>
      <c r="AH516" s="203">
        <v>0</v>
      </c>
      <c r="AI516" s="179">
        <v>0</v>
      </c>
      <c r="AJ516" s="178">
        <v>0</v>
      </c>
      <c r="AK516" s="179">
        <v>0</v>
      </c>
      <c r="AL516" s="178">
        <v>0</v>
      </c>
      <c r="AM516" s="180">
        <v>0</v>
      </c>
      <c r="AN516" s="178">
        <v>0</v>
      </c>
      <c r="AO516" s="209">
        <v>2820</v>
      </c>
      <c r="AP516" s="178">
        <v>0</v>
      </c>
      <c r="AQ516" s="84">
        <v>0</v>
      </c>
      <c r="AR516" s="178">
        <v>0</v>
      </c>
      <c r="AS516" s="84">
        <v>0</v>
      </c>
      <c r="AT516" s="178">
        <v>0</v>
      </c>
      <c r="AU516" s="84">
        <v>161.96000000000004</v>
      </c>
      <c r="AV516" s="178">
        <v>0</v>
      </c>
      <c r="AW516" s="84">
        <v>0</v>
      </c>
      <c r="AX516" s="178">
        <v>0</v>
      </c>
      <c r="AY516" s="84">
        <v>0</v>
      </c>
      <c r="AZ516" s="178">
        <v>0</v>
      </c>
      <c r="BA516" s="84">
        <v>6.25</v>
      </c>
      <c r="BB516" s="178"/>
      <c r="BC516" s="237"/>
      <c r="BD516" s="213"/>
      <c r="BE516" s="185"/>
      <c r="BH516" s="181">
        <f>+BK516-AC516</f>
        <v>3000</v>
      </c>
      <c r="BI516" s="181">
        <f>+BL516-AD516</f>
        <v>2988.21</v>
      </c>
      <c r="BJ516" s="182"/>
      <c r="BK516" s="181">
        <v>3000</v>
      </c>
      <c r="BL516" s="181">
        <v>2988.21</v>
      </c>
    </row>
    <row r="517" spans="1:64" ht="20.100000000000001" hidden="1" customHeight="1" x14ac:dyDescent="0.25">
      <c r="A517" s="16"/>
      <c r="B517" s="10"/>
      <c r="C517" s="16"/>
      <c r="D517" s="16"/>
      <c r="E517" s="10"/>
      <c r="F517" s="108"/>
      <c r="G517" s="116"/>
      <c r="H517" s="116"/>
      <c r="I517" s="116"/>
      <c r="J517" s="117"/>
      <c r="K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AC517" s="89"/>
      <c r="AD517" s="213"/>
      <c r="AE517" s="89"/>
      <c r="AF517" s="266"/>
      <c r="AG517" s="179"/>
      <c r="AH517" s="203"/>
      <c r="AI517" s="179"/>
      <c r="AJ517" s="178"/>
      <c r="AK517" s="179"/>
      <c r="AL517" s="178"/>
      <c r="AM517" s="179"/>
      <c r="AN517" s="178"/>
      <c r="AO517" s="179"/>
      <c r="AP517" s="178"/>
      <c r="AQ517" s="84"/>
      <c r="AR517" s="178"/>
      <c r="AS517" s="84"/>
      <c r="AT517" s="178"/>
      <c r="AU517" s="84"/>
      <c r="AV517" s="178"/>
      <c r="AW517" s="84"/>
      <c r="AX517" s="178"/>
      <c r="AY517" s="84"/>
      <c r="AZ517" s="178"/>
      <c r="BA517" s="84"/>
      <c r="BB517" s="178"/>
      <c r="BC517" s="237"/>
      <c r="BD517" s="213"/>
      <c r="BE517" s="185"/>
      <c r="BH517" s="169"/>
      <c r="BI517" s="169"/>
    </row>
    <row r="518" spans="1:64" ht="20.100000000000001" hidden="1" customHeight="1" x14ac:dyDescent="0.25">
      <c r="A518" s="17"/>
      <c r="B518" s="15"/>
      <c r="C518" s="16"/>
      <c r="D518" s="16"/>
      <c r="E518" s="17"/>
      <c r="F518" s="111"/>
      <c r="G518" s="112"/>
      <c r="H518" s="112"/>
      <c r="I518" s="112"/>
      <c r="J518" s="113"/>
      <c r="K518" s="113"/>
      <c r="L518" s="113"/>
      <c r="M518" s="113"/>
      <c r="N518" s="113"/>
      <c r="O518" s="113"/>
      <c r="P518" s="113"/>
      <c r="Q518" s="113"/>
      <c r="R518" s="113"/>
      <c r="S518" s="113"/>
      <c r="T518" s="113"/>
      <c r="U518" s="113"/>
      <c r="AC518" s="89"/>
      <c r="AD518" s="213"/>
      <c r="AE518" s="89"/>
      <c r="AF518" s="266">
        <v>0</v>
      </c>
      <c r="AG518" s="179">
        <v>0</v>
      </c>
      <c r="AH518" s="203">
        <v>0</v>
      </c>
      <c r="AI518" s="179">
        <v>0</v>
      </c>
      <c r="AJ518" s="178">
        <v>0</v>
      </c>
      <c r="AK518" s="179">
        <v>749.57</v>
      </c>
      <c r="AL518" s="178">
        <v>0</v>
      </c>
      <c r="AM518" s="180">
        <v>0</v>
      </c>
      <c r="AN518" s="178">
        <v>0</v>
      </c>
      <c r="AO518" s="179">
        <v>0</v>
      </c>
      <c r="AP518" s="178">
        <v>0</v>
      </c>
      <c r="AQ518" s="84">
        <v>0</v>
      </c>
      <c r="AR518" s="178">
        <v>0</v>
      </c>
      <c r="AS518" s="84">
        <v>0</v>
      </c>
      <c r="AT518" s="178">
        <v>0</v>
      </c>
      <c r="AU518" s="84">
        <v>0</v>
      </c>
      <c r="AV518" s="178">
        <v>0</v>
      </c>
      <c r="AW518" s="84">
        <v>0</v>
      </c>
      <c r="AX518" s="178">
        <v>0</v>
      </c>
      <c r="AY518" s="84">
        <v>0</v>
      </c>
      <c r="AZ518" s="178">
        <v>0</v>
      </c>
      <c r="BA518" s="84">
        <v>109.45000000000005</v>
      </c>
      <c r="BB518" s="178"/>
      <c r="BC518" s="237"/>
      <c r="BD518" s="213"/>
      <c r="BE518" s="185"/>
      <c r="BH518" s="181">
        <f>+BK518-AC518</f>
        <v>1000</v>
      </c>
      <c r="BI518" s="181">
        <f>+BL518-AD518</f>
        <v>859.0200000000001</v>
      </c>
      <c r="BJ518" s="182"/>
      <c r="BK518" s="181">
        <v>1000</v>
      </c>
      <c r="BL518" s="181">
        <v>859.0200000000001</v>
      </c>
    </row>
    <row r="519" spans="1:64" ht="20.100000000000001" hidden="1" customHeight="1" x14ac:dyDescent="0.25">
      <c r="A519" s="23" t="s">
        <v>8</v>
      </c>
      <c r="B519" s="519" t="s">
        <v>216</v>
      </c>
      <c r="C519" s="519"/>
      <c r="D519" s="519"/>
      <c r="E519" s="17"/>
      <c r="F519" s="111"/>
      <c r="G519" s="112"/>
      <c r="H519" s="112"/>
      <c r="I519" s="112"/>
      <c r="J519" s="113"/>
      <c r="K519" s="113"/>
      <c r="L519" s="113"/>
      <c r="M519" s="113"/>
      <c r="N519" s="113"/>
      <c r="O519" s="113"/>
      <c r="P519" s="113"/>
      <c r="Q519" s="113"/>
      <c r="R519" s="113"/>
      <c r="S519" s="113"/>
      <c r="T519" s="113"/>
      <c r="U519" s="113"/>
      <c r="AC519" s="89"/>
      <c r="AD519" s="213"/>
      <c r="AE519" s="89"/>
      <c r="AF519" s="266"/>
      <c r="AG519" s="179"/>
      <c r="AH519" s="203"/>
      <c r="AI519" s="179"/>
      <c r="AJ519" s="178"/>
      <c r="AK519" s="179"/>
      <c r="AL519" s="178"/>
      <c r="AM519" s="179"/>
      <c r="AN519" s="178"/>
      <c r="AO519" s="179"/>
      <c r="AP519" s="178"/>
      <c r="AQ519" s="84"/>
      <c r="AR519" s="178"/>
      <c r="AS519" s="84"/>
      <c r="AT519" s="178"/>
      <c r="AU519" s="84"/>
      <c r="AV519" s="178"/>
      <c r="AW519" s="84"/>
      <c r="AX519" s="178"/>
      <c r="AY519" s="84"/>
      <c r="AZ519" s="178"/>
      <c r="BA519" s="84"/>
      <c r="BB519" s="178"/>
      <c r="BC519" s="237"/>
      <c r="BD519" s="213"/>
      <c r="BE519" s="185"/>
      <c r="BH519" s="169"/>
      <c r="BI519" s="169"/>
    </row>
    <row r="520" spans="1:64" ht="20.100000000000001" hidden="1" customHeight="1" x14ac:dyDescent="0.25">
      <c r="A520" s="18" t="s">
        <v>9</v>
      </c>
      <c r="B520" s="520" t="s">
        <v>10</v>
      </c>
      <c r="C520" s="520"/>
      <c r="D520" s="520"/>
      <c r="E520" s="520"/>
      <c r="F520" s="520"/>
      <c r="G520" s="520"/>
      <c r="H520" s="520"/>
      <c r="I520" s="114"/>
      <c r="J520" s="115"/>
      <c r="K520" s="115"/>
      <c r="L520" s="115"/>
      <c r="M520" s="115"/>
      <c r="N520" s="115"/>
      <c r="O520" s="115"/>
      <c r="P520" s="115"/>
      <c r="Q520" s="115"/>
      <c r="R520" s="115"/>
      <c r="S520" s="115"/>
      <c r="T520" s="115"/>
      <c r="U520" s="115"/>
      <c r="AC520" s="89"/>
      <c r="AD520" s="213"/>
      <c r="AE520" s="89"/>
      <c r="AF520" s="266">
        <v>0</v>
      </c>
      <c r="AG520" s="179">
        <v>2561.5</v>
      </c>
      <c r="AH520" s="203">
        <v>101000</v>
      </c>
      <c r="AI520" s="179">
        <v>19561.5</v>
      </c>
      <c r="AJ520" s="178">
        <v>0</v>
      </c>
      <c r="AK520" s="179">
        <v>18011.5</v>
      </c>
      <c r="AL520" s="178">
        <v>0</v>
      </c>
      <c r="AM520" s="180">
        <v>35811.5</v>
      </c>
      <c r="AN520" s="178">
        <v>0</v>
      </c>
      <c r="AO520" s="179">
        <v>48681.5</v>
      </c>
      <c r="AP520" s="178">
        <v>0</v>
      </c>
      <c r="AQ520" s="84">
        <v>16454.5</v>
      </c>
      <c r="AR520" s="178">
        <v>0</v>
      </c>
      <c r="AS520" s="84">
        <v>2105.9199999999837</v>
      </c>
      <c r="AT520" s="178">
        <v>0</v>
      </c>
      <c r="AU520" s="84">
        <v>1851.0100000000093</v>
      </c>
      <c r="AV520" s="178">
        <v>0</v>
      </c>
      <c r="AW520" s="84">
        <v>0</v>
      </c>
      <c r="AX520" s="178">
        <v>0</v>
      </c>
      <c r="AY520" s="84">
        <v>0</v>
      </c>
      <c r="AZ520" s="178">
        <v>0</v>
      </c>
      <c r="BA520" s="84">
        <v>930.20000000001164</v>
      </c>
      <c r="BB520" s="178"/>
      <c r="BC520" s="237"/>
      <c r="BD520" s="213"/>
      <c r="BE520" s="185"/>
      <c r="BH520" s="181">
        <f>+BK520-AC520</f>
        <v>152945</v>
      </c>
      <c r="BI520" s="181">
        <f>+BL520-AD520</f>
        <v>145969.13</v>
      </c>
      <c r="BJ520" s="182"/>
      <c r="BK520" s="181">
        <v>152945</v>
      </c>
      <c r="BL520" s="181">
        <v>145969.13</v>
      </c>
    </row>
    <row r="521" spans="1:64" ht="20.100000000000001" hidden="1" customHeight="1" x14ac:dyDescent="0.25">
      <c r="A521" s="16"/>
      <c r="B521" s="67" t="s">
        <v>217</v>
      </c>
      <c r="C521" s="505" t="s">
        <v>218</v>
      </c>
      <c r="D521" s="505"/>
      <c r="E521" s="505"/>
      <c r="F521" s="505"/>
      <c r="G521" s="505"/>
      <c r="H521" s="505"/>
      <c r="I521" s="114"/>
      <c r="J521" s="115"/>
      <c r="K521" s="115"/>
      <c r="L521" s="115"/>
      <c r="M521" s="115"/>
      <c r="N521" s="115"/>
      <c r="O521" s="115"/>
      <c r="P521" s="115"/>
      <c r="Q521" s="115"/>
      <c r="R521" s="115"/>
      <c r="S521" s="115"/>
      <c r="T521" s="115"/>
      <c r="U521" s="115"/>
      <c r="AC521" s="89"/>
      <c r="AD521" s="213"/>
      <c r="AE521" s="89"/>
      <c r="AF521" s="266"/>
      <c r="AG521" s="179"/>
      <c r="AH521" s="203"/>
      <c r="AI521" s="179"/>
      <c r="AJ521" s="178"/>
      <c r="AK521" s="179"/>
      <c r="AL521" s="178"/>
      <c r="AM521" s="179"/>
      <c r="AN521" s="178"/>
      <c r="AO521" s="179"/>
      <c r="AP521" s="178"/>
      <c r="AQ521" s="84"/>
      <c r="AR521" s="178"/>
      <c r="AS521" s="84"/>
      <c r="AT521" s="178"/>
      <c r="AU521" s="84"/>
      <c r="AV521" s="178"/>
      <c r="AW521" s="84"/>
      <c r="AX521" s="178"/>
      <c r="AY521" s="84"/>
      <c r="AZ521" s="178"/>
      <c r="BA521" s="84"/>
      <c r="BB521" s="178"/>
      <c r="BC521" s="237"/>
      <c r="BD521" s="213"/>
      <c r="BE521" s="185"/>
      <c r="BH521" s="169"/>
      <c r="BI521" s="169"/>
    </row>
    <row r="522" spans="1:64" ht="20.100000000000001" hidden="1" customHeight="1" x14ac:dyDescent="0.25">
      <c r="A522" s="506" t="s">
        <v>12</v>
      </c>
      <c r="B522" s="506" t="s">
        <v>13</v>
      </c>
      <c r="C522" s="545" t="s">
        <v>14</v>
      </c>
      <c r="D522" s="545" t="s">
        <v>15</v>
      </c>
      <c r="E522" s="506" t="s">
        <v>16</v>
      </c>
      <c r="F522" s="140"/>
      <c r="G522" s="575"/>
      <c r="H522" s="532"/>
      <c r="I522" s="116"/>
      <c r="J522" s="117"/>
      <c r="K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AC522" s="89"/>
      <c r="AD522" s="213"/>
      <c r="AE522" s="89"/>
      <c r="AF522" s="266"/>
      <c r="AG522" s="179"/>
      <c r="AH522" s="203"/>
      <c r="AI522" s="179"/>
      <c r="AJ522" s="178"/>
      <c r="AK522" s="179"/>
      <c r="AL522" s="178"/>
      <c r="AM522" s="179"/>
      <c r="AN522" s="178"/>
      <c r="AO522" s="179"/>
      <c r="AP522" s="178"/>
      <c r="AQ522" s="84"/>
      <c r="AR522" s="178"/>
      <c r="AS522" s="84"/>
      <c r="AT522" s="178"/>
      <c r="AU522" s="84"/>
      <c r="AV522" s="178"/>
      <c r="AW522" s="84"/>
      <c r="AX522" s="178"/>
      <c r="AY522" s="84"/>
      <c r="AZ522" s="178"/>
      <c r="BA522" s="84"/>
      <c r="BB522" s="178"/>
      <c r="BC522" s="237"/>
      <c r="BD522" s="213"/>
      <c r="BE522" s="185"/>
      <c r="BH522" s="169"/>
      <c r="BI522" s="169"/>
    </row>
    <row r="523" spans="1:64" ht="20.100000000000001" hidden="1" customHeight="1" x14ac:dyDescent="0.25">
      <c r="A523" s="508"/>
      <c r="B523" s="508"/>
      <c r="C523" s="546"/>
      <c r="D523" s="547"/>
      <c r="E523" s="507"/>
      <c r="F523" s="141"/>
      <c r="G523" s="575"/>
      <c r="H523" s="532"/>
      <c r="I523" s="116"/>
      <c r="J523" s="117"/>
      <c r="K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AC523" s="89"/>
      <c r="AD523" s="213"/>
      <c r="AE523" s="89"/>
      <c r="AF523" s="266"/>
      <c r="AG523" s="179"/>
      <c r="AH523" s="203"/>
      <c r="AI523" s="179"/>
      <c r="AJ523" s="178"/>
      <c r="AK523" s="179"/>
      <c r="AL523" s="178"/>
      <c r="AM523" s="179"/>
      <c r="AN523" s="178"/>
      <c r="AO523" s="179"/>
      <c r="AP523" s="178"/>
      <c r="AQ523" s="84"/>
      <c r="AR523" s="178"/>
      <c r="AS523" s="84"/>
      <c r="AT523" s="178"/>
      <c r="AU523" s="84"/>
      <c r="AV523" s="178"/>
      <c r="AW523" s="84"/>
      <c r="AX523" s="178"/>
      <c r="AY523" s="84"/>
      <c r="AZ523" s="178"/>
      <c r="BA523" s="84"/>
      <c r="BB523" s="178"/>
      <c r="BC523" s="237"/>
      <c r="BD523" s="213"/>
      <c r="BE523" s="185"/>
      <c r="BH523" s="169"/>
      <c r="BI523" s="169"/>
    </row>
    <row r="524" spans="1:64" ht="24.75" hidden="1" customHeight="1" x14ac:dyDescent="0.25">
      <c r="A524" s="16"/>
      <c r="B524" s="12"/>
      <c r="C524" s="11"/>
      <c r="D524" s="11" t="s">
        <v>219</v>
      </c>
      <c r="E524" s="12" t="s">
        <v>147</v>
      </c>
      <c r="F524" s="136"/>
      <c r="G524" s="576">
        <v>2021</v>
      </c>
      <c r="H524" s="578">
        <v>2022</v>
      </c>
      <c r="I524" s="116"/>
      <c r="J524" s="117"/>
      <c r="K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AC524" s="89"/>
      <c r="AD524" s="213"/>
      <c r="AE524" s="89"/>
      <c r="AF524" s="266">
        <v>0</v>
      </c>
      <c r="AG524" s="179">
        <v>0</v>
      </c>
      <c r="AH524" s="203">
        <v>0</v>
      </c>
      <c r="AI524" s="179">
        <v>0</v>
      </c>
      <c r="AJ524" s="178">
        <v>0</v>
      </c>
      <c r="AK524" s="179">
        <v>0</v>
      </c>
      <c r="AL524" s="178">
        <v>0</v>
      </c>
      <c r="AM524" s="180">
        <v>0</v>
      </c>
      <c r="AN524" s="178">
        <v>0</v>
      </c>
      <c r="AO524" s="179">
        <v>0</v>
      </c>
      <c r="AP524" s="178">
        <v>0</v>
      </c>
      <c r="AQ524" s="84">
        <v>0</v>
      </c>
      <c r="AR524" s="178">
        <v>0</v>
      </c>
      <c r="AS524" s="84">
        <v>4999.47</v>
      </c>
      <c r="AT524" s="178">
        <v>0</v>
      </c>
      <c r="AU524" s="84">
        <v>0</v>
      </c>
      <c r="AV524" s="178">
        <v>0</v>
      </c>
      <c r="AW524" s="84">
        <v>0</v>
      </c>
      <c r="AX524" s="178">
        <v>0</v>
      </c>
      <c r="AY524" s="84">
        <v>0</v>
      </c>
      <c r="AZ524" s="178">
        <v>0</v>
      </c>
      <c r="BA524" s="84">
        <v>0</v>
      </c>
      <c r="BB524" s="178"/>
      <c r="BC524" s="237"/>
      <c r="BD524" s="213"/>
      <c r="BE524" s="185"/>
      <c r="BH524" s="181">
        <f>+BK524-AC524</f>
        <v>5000</v>
      </c>
      <c r="BI524" s="181">
        <f>+BL524-AD524</f>
        <v>4999.47</v>
      </c>
      <c r="BJ524" s="182"/>
      <c r="BK524" s="181">
        <v>5000</v>
      </c>
      <c r="BL524" s="181">
        <v>4999.47</v>
      </c>
    </row>
    <row r="525" spans="1:64" ht="20.100000000000001" hidden="1" customHeight="1" x14ac:dyDescent="0.25">
      <c r="A525" s="10">
        <v>9002</v>
      </c>
      <c r="B525" s="64" t="s">
        <v>220</v>
      </c>
      <c r="C525" s="27" t="s">
        <v>221</v>
      </c>
      <c r="D525" s="13" t="s">
        <v>222</v>
      </c>
      <c r="E525" s="9" t="s">
        <v>46</v>
      </c>
      <c r="F525" s="142"/>
      <c r="G525" s="577"/>
      <c r="H525" s="579"/>
      <c r="I525" s="116"/>
      <c r="J525" s="117"/>
      <c r="K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AC525" s="89"/>
      <c r="AD525" s="213"/>
      <c r="AE525" s="89"/>
      <c r="AF525" s="266"/>
      <c r="AG525" s="179"/>
      <c r="AH525" s="203"/>
      <c r="AI525" s="179"/>
      <c r="AJ525" s="178"/>
      <c r="AK525" s="179"/>
      <c r="AL525" s="178"/>
      <c r="AM525" s="179"/>
      <c r="AN525" s="178"/>
      <c r="AO525" s="179"/>
      <c r="AP525" s="178"/>
      <c r="AQ525" s="84"/>
      <c r="AR525" s="178"/>
      <c r="AS525" s="84"/>
      <c r="AT525" s="178"/>
      <c r="AU525" s="84"/>
      <c r="AV525" s="178"/>
      <c r="AW525" s="84"/>
      <c r="AX525" s="178"/>
      <c r="AY525" s="84"/>
      <c r="AZ525" s="178"/>
      <c r="BA525" s="84"/>
      <c r="BB525" s="178"/>
      <c r="BC525" s="237"/>
      <c r="BD525" s="213"/>
      <c r="BE525" s="185"/>
      <c r="BH525" s="169"/>
      <c r="BI525" s="169"/>
    </row>
    <row r="526" spans="1:64" ht="20.100000000000001" hidden="1" customHeight="1" x14ac:dyDescent="0.25">
      <c r="A526" s="16"/>
      <c r="B526" s="9"/>
      <c r="C526" s="13"/>
      <c r="D526" s="13" t="s">
        <v>223</v>
      </c>
      <c r="E526" s="9"/>
      <c r="F526" s="125"/>
      <c r="G526" s="121"/>
      <c r="H526" s="121"/>
      <c r="I526" s="116"/>
      <c r="J526" s="117"/>
      <c r="K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AC526" s="89"/>
      <c r="AD526" s="213"/>
      <c r="AE526" s="89"/>
      <c r="AF526" s="266">
        <v>0</v>
      </c>
      <c r="AG526" s="179">
        <v>0</v>
      </c>
      <c r="AH526" s="203">
        <v>0</v>
      </c>
      <c r="AI526" s="179">
        <v>0</v>
      </c>
      <c r="AJ526" s="178">
        <v>0</v>
      </c>
      <c r="AK526" s="179">
        <v>928.9</v>
      </c>
      <c r="AL526" s="178">
        <v>0</v>
      </c>
      <c r="AM526" s="180">
        <v>0</v>
      </c>
      <c r="AN526" s="178">
        <v>0</v>
      </c>
      <c r="AO526" s="179">
        <v>0</v>
      </c>
      <c r="AP526" s="178">
        <v>0</v>
      </c>
      <c r="AQ526" s="84">
        <v>1362.9</v>
      </c>
      <c r="AR526" s="178">
        <v>0</v>
      </c>
      <c r="AS526" s="84">
        <v>0</v>
      </c>
      <c r="AT526" s="178">
        <v>0</v>
      </c>
      <c r="AU526" s="84">
        <v>0</v>
      </c>
      <c r="AV526" s="178">
        <v>0</v>
      </c>
      <c r="AW526" s="84">
        <v>0</v>
      </c>
      <c r="AX526" s="178">
        <v>0</v>
      </c>
      <c r="AY526" s="84">
        <v>0</v>
      </c>
      <c r="AZ526" s="178">
        <v>0</v>
      </c>
      <c r="BA526" s="84">
        <v>0</v>
      </c>
      <c r="BB526" s="178"/>
      <c r="BC526" s="237"/>
      <c r="BD526" s="213"/>
      <c r="BE526" s="185"/>
      <c r="BH526" s="181">
        <f>+BK526-AC526</f>
        <v>2500</v>
      </c>
      <c r="BI526" s="181">
        <f>+BL526-AD526</f>
        <v>2291.8000000000002</v>
      </c>
      <c r="BJ526" s="182"/>
      <c r="BK526" s="181">
        <v>2500</v>
      </c>
      <c r="BL526" s="181">
        <v>2291.8000000000002</v>
      </c>
    </row>
    <row r="527" spans="1:64" ht="20.100000000000001" hidden="1" customHeight="1" x14ac:dyDescent="0.25">
      <c r="A527" s="16"/>
      <c r="B527" s="9"/>
      <c r="C527" s="13"/>
      <c r="D527" s="13" t="s">
        <v>224</v>
      </c>
      <c r="E527" s="9" t="s">
        <v>225</v>
      </c>
      <c r="F527" s="125"/>
      <c r="G527" s="121"/>
      <c r="H527" s="121"/>
      <c r="I527" s="116"/>
      <c r="J527" s="117"/>
      <c r="K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AC527" s="89"/>
      <c r="AD527" s="213"/>
      <c r="AE527" s="89"/>
      <c r="AF527" s="266"/>
      <c r="AG527" s="179"/>
      <c r="AH527" s="203"/>
      <c r="AI527" s="179"/>
      <c r="AJ527" s="178"/>
      <c r="AK527" s="179"/>
      <c r="AL527" s="178"/>
      <c r="AM527" s="179"/>
      <c r="AN527" s="178"/>
      <c r="AO527" s="179"/>
      <c r="AP527" s="178"/>
      <c r="AQ527" s="84"/>
      <c r="AR527" s="178"/>
      <c r="AS527" s="84"/>
      <c r="AT527" s="178"/>
      <c r="AU527" s="84"/>
      <c r="AV527" s="178"/>
      <c r="AW527" s="84"/>
      <c r="AX527" s="178"/>
      <c r="AY527" s="84"/>
      <c r="AZ527" s="178"/>
      <c r="BA527" s="84"/>
      <c r="BB527" s="178"/>
      <c r="BC527" s="237"/>
      <c r="BD527" s="213"/>
      <c r="BE527" s="185"/>
      <c r="BH527" s="169"/>
      <c r="BI527" s="169"/>
    </row>
    <row r="528" spans="1:64" ht="20.100000000000001" hidden="1" customHeight="1" x14ac:dyDescent="0.25">
      <c r="A528" s="16"/>
      <c r="B528" s="9"/>
      <c r="C528" s="13"/>
      <c r="D528" s="13" t="s">
        <v>226</v>
      </c>
      <c r="E528" s="9" t="s">
        <v>144</v>
      </c>
      <c r="F528" s="125"/>
      <c r="G528" s="121"/>
      <c r="H528" s="121"/>
      <c r="I528" s="116"/>
      <c r="J528" s="117"/>
      <c r="K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AC528" s="89"/>
      <c r="AD528" s="213"/>
      <c r="AE528" s="89"/>
      <c r="AF528" s="266">
        <v>0</v>
      </c>
      <c r="AG528" s="179">
        <v>0</v>
      </c>
      <c r="AH528" s="203">
        <v>0</v>
      </c>
      <c r="AI528" s="179">
        <v>0</v>
      </c>
      <c r="AJ528" s="178">
        <v>0</v>
      </c>
      <c r="AK528" s="179">
        <v>0</v>
      </c>
      <c r="AL528" s="178">
        <v>0</v>
      </c>
      <c r="AM528" s="180">
        <v>0</v>
      </c>
      <c r="AN528" s="178">
        <v>0</v>
      </c>
      <c r="AO528" s="209">
        <v>1197</v>
      </c>
      <c r="AP528" s="178">
        <v>0</v>
      </c>
      <c r="AQ528" s="84">
        <v>0</v>
      </c>
      <c r="AR528" s="178">
        <v>0</v>
      </c>
      <c r="AS528" s="84">
        <v>0</v>
      </c>
      <c r="AT528" s="178">
        <v>0</v>
      </c>
      <c r="AU528" s="84">
        <v>0</v>
      </c>
      <c r="AV528" s="178">
        <v>0</v>
      </c>
      <c r="AW528" s="84">
        <v>0</v>
      </c>
      <c r="AX528" s="178">
        <v>0</v>
      </c>
      <c r="AY528" s="84">
        <v>0</v>
      </c>
      <c r="AZ528" s="178">
        <v>0</v>
      </c>
      <c r="BA528" s="84">
        <v>0</v>
      </c>
      <c r="BB528" s="178"/>
      <c r="BC528" s="237"/>
      <c r="BD528" s="213"/>
      <c r="BE528" s="185"/>
      <c r="BH528" s="181">
        <f>+BK528-AC528</f>
        <v>1500</v>
      </c>
      <c r="BI528" s="181">
        <f>+BL528-AD528</f>
        <v>1197</v>
      </c>
      <c r="BJ528" s="182"/>
      <c r="BK528" s="181">
        <v>1500</v>
      </c>
      <c r="BL528" s="181">
        <v>1197</v>
      </c>
    </row>
    <row r="529" spans="1:64" ht="20.100000000000001" hidden="1" customHeight="1" x14ac:dyDescent="0.25">
      <c r="A529" s="16"/>
      <c r="B529" s="9"/>
      <c r="C529" s="13"/>
      <c r="D529" s="13" t="s">
        <v>227</v>
      </c>
      <c r="E529" s="9" t="s">
        <v>144</v>
      </c>
      <c r="F529" s="125"/>
      <c r="G529" s="121"/>
      <c r="H529" s="121"/>
      <c r="I529" s="116"/>
      <c r="J529" s="117"/>
      <c r="K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AC529" s="89"/>
      <c r="AD529" s="213"/>
      <c r="AE529" s="89"/>
      <c r="AF529" s="266"/>
      <c r="AG529" s="179"/>
      <c r="AH529" s="203"/>
      <c r="AI529" s="179"/>
      <c r="AJ529" s="178"/>
      <c r="AK529" s="179"/>
      <c r="AL529" s="178"/>
      <c r="AM529" s="179"/>
      <c r="AN529" s="178"/>
      <c r="AO529" s="179"/>
      <c r="AP529" s="178"/>
      <c r="AQ529" s="84"/>
      <c r="AR529" s="178"/>
      <c r="AS529" s="84"/>
      <c r="AT529" s="178"/>
      <c r="AU529" s="84"/>
      <c r="AV529" s="178"/>
      <c r="AW529" s="84"/>
      <c r="AX529" s="178"/>
      <c r="AY529" s="84"/>
      <c r="AZ529" s="178"/>
      <c r="BA529" s="84"/>
      <c r="BB529" s="178"/>
      <c r="BC529" s="237"/>
      <c r="BD529" s="213"/>
      <c r="BE529" s="185"/>
      <c r="BH529" s="169"/>
      <c r="BI529" s="169"/>
    </row>
    <row r="530" spans="1:64" ht="20.100000000000001" hidden="1" customHeight="1" x14ac:dyDescent="0.25">
      <c r="A530" s="16"/>
      <c r="B530" s="9"/>
      <c r="C530" s="13"/>
      <c r="D530" s="13" t="s">
        <v>228</v>
      </c>
      <c r="E530" s="9" t="s">
        <v>229</v>
      </c>
      <c r="F530" s="125"/>
      <c r="G530" s="125"/>
      <c r="H530" s="125"/>
      <c r="I530" s="108"/>
      <c r="J530" s="109"/>
      <c r="K530" s="109"/>
      <c r="L530" s="109"/>
      <c r="M530" s="109"/>
      <c r="N530" s="109"/>
      <c r="O530" s="109"/>
      <c r="P530" s="109"/>
      <c r="Q530" s="109"/>
      <c r="R530" s="109"/>
      <c r="S530" s="109"/>
      <c r="T530" s="109"/>
      <c r="U530" s="109"/>
      <c r="AC530" s="89"/>
      <c r="AD530" s="213"/>
      <c r="AE530" s="89"/>
      <c r="AF530" s="266"/>
      <c r="AG530" s="179"/>
      <c r="AH530" s="203"/>
      <c r="AI530" s="179"/>
      <c r="AJ530" s="178"/>
      <c r="AK530" s="179"/>
      <c r="AL530" s="178"/>
      <c r="AM530" s="179"/>
      <c r="AN530" s="178"/>
      <c r="AO530" s="179"/>
      <c r="AP530" s="178"/>
      <c r="AQ530" s="84"/>
      <c r="AR530" s="178"/>
      <c r="AS530" s="84"/>
      <c r="AT530" s="178"/>
      <c r="AU530" s="84"/>
      <c r="AV530" s="178"/>
      <c r="AW530" s="84"/>
      <c r="AX530" s="178"/>
      <c r="AY530" s="84"/>
      <c r="AZ530" s="178"/>
      <c r="BA530" s="84"/>
      <c r="BB530" s="178"/>
      <c r="BC530" s="237"/>
      <c r="BD530" s="213"/>
      <c r="BE530" s="185"/>
      <c r="BH530" s="169"/>
      <c r="BI530" s="169"/>
    </row>
    <row r="531" spans="1:64" ht="20.100000000000001" hidden="1" customHeight="1" x14ac:dyDescent="0.25">
      <c r="A531" s="16"/>
      <c r="B531" s="9"/>
      <c r="C531" s="13"/>
      <c r="D531" s="16" t="s">
        <v>230</v>
      </c>
      <c r="E531" s="9" t="s">
        <v>229</v>
      </c>
      <c r="F531" s="143"/>
      <c r="G531" s="143"/>
      <c r="H531" s="143"/>
      <c r="I531" s="108"/>
      <c r="J531" s="109"/>
      <c r="K531" s="109"/>
      <c r="L531" s="109"/>
      <c r="M531" s="109"/>
      <c r="N531" s="109"/>
      <c r="O531" s="109"/>
      <c r="P531" s="109"/>
      <c r="Q531" s="109"/>
      <c r="R531" s="109"/>
      <c r="S531" s="109"/>
      <c r="T531" s="109"/>
      <c r="U531" s="109"/>
      <c r="AC531" s="89"/>
      <c r="AD531" s="213"/>
      <c r="AE531" s="89"/>
      <c r="AF531" s="266">
        <v>0</v>
      </c>
      <c r="AG531" s="179">
        <v>0</v>
      </c>
      <c r="AH531" s="203">
        <v>0</v>
      </c>
      <c r="AI531" s="179">
        <v>0</v>
      </c>
      <c r="AJ531" s="178">
        <v>0</v>
      </c>
      <c r="AK531" s="179">
        <v>0</v>
      </c>
      <c r="AL531" s="178">
        <v>0</v>
      </c>
      <c r="AM531" s="180">
        <v>0</v>
      </c>
      <c r="AN531" s="178">
        <v>0</v>
      </c>
      <c r="AO531" s="209">
        <v>752</v>
      </c>
      <c r="AP531" s="178">
        <v>0</v>
      </c>
      <c r="AQ531" s="84">
        <v>0</v>
      </c>
      <c r="AR531" s="178">
        <v>0</v>
      </c>
      <c r="AS531" s="84">
        <v>0</v>
      </c>
      <c r="AT531" s="178">
        <v>0</v>
      </c>
      <c r="AU531" s="84">
        <v>0</v>
      </c>
      <c r="AV531" s="178">
        <v>0</v>
      </c>
      <c r="AW531" s="84">
        <v>0</v>
      </c>
      <c r="AX531" s="178">
        <v>0</v>
      </c>
      <c r="AY531" s="84">
        <v>179.79999999999995</v>
      </c>
      <c r="AZ531" s="178">
        <v>0</v>
      </c>
      <c r="BA531" s="84">
        <v>0</v>
      </c>
      <c r="BB531" s="178"/>
      <c r="BC531" s="237"/>
      <c r="BD531" s="213"/>
      <c r="BE531" s="185"/>
      <c r="BH531" s="181">
        <f>+BK531-AC531</f>
        <v>1000</v>
      </c>
      <c r="BI531" s="181">
        <f>+BL531-AD531</f>
        <v>931.8</v>
      </c>
      <c r="BJ531" s="182"/>
      <c r="BK531" s="181">
        <v>1000</v>
      </c>
      <c r="BL531" s="181">
        <v>931.8</v>
      </c>
    </row>
    <row r="532" spans="1:64" ht="20.100000000000001" hidden="1" customHeight="1" x14ac:dyDescent="0.25">
      <c r="A532" s="16"/>
      <c r="B532" s="9"/>
      <c r="C532" s="13"/>
      <c r="D532" s="13" t="s">
        <v>231</v>
      </c>
      <c r="E532" s="9" t="s">
        <v>229</v>
      </c>
      <c r="F532" s="125"/>
      <c r="G532" s="125"/>
      <c r="H532" s="125"/>
      <c r="I532" s="108"/>
      <c r="J532" s="109"/>
      <c r="K532" s="109"/>
      <c r="L532" s="109"/>
      <c r="M532" s="109"/>
      <c r="N532" s="109"/>
      <c r="O532" s="109"/>
      <c r="P532" s="109"/>
      <c r="Q532" s="109"/>
      <c r="R532" s="109"/>
      <c r="S532" s="109"/>
      <c r="T532" s="109"/>
      <c r="U532" s="109"/>
      <c r="AC532" s="89"/>
      <c r="AD532" s="213"/>
      <c r="AE532" s="89"/>
      <c r="AF532" s="266"/>
      <c r="AG532" s="179"/>
      <c r="AH532" s="203"/>
      <c r="AI532" s="179"/>
      <c r="AJ532" s="178"/>
      <c r="AK532" s="179"/>
      <c r="AL532" s="178"/>
      <c r="AM532" s="179"/>
      <c r="AN532" s="178"/>
      <c r="AO532" s="179"/>
      <c r="AP532" s="178"/>
      <c r="AQ532" s="84"/>
      <c r="AR532" s="178"/>
      <c r="AS532" s="84"/>
      <c r="AT532" s="178"/>
      <c r="AU532" s="84"/>
      <c r="AV532" s="178"/>
      <c r="AW532" s="84"/>
      <c r="AX532" s="178"/>
      <c r="AY532" s="84"/>
      <c r="AZ532" s="178"/>
      <c r="BA532" s="84"/>
      <c r="BB532" s="178"/>
      <c r="BC532" s="237"/>
      <c r="BD532" s="213"/>
      <c r="BE532" s="185"/>
      <c r="BH532" s="169"/>
      <c r="BI532" s="169"/>
    </row>
    <row r="533" spans="1:64" ht="20.100000000000001" hidden="1" customHeight="1" x14ac:dyDescent="0.25">
      <c r="A533" s="16"/>
      <c r="B533" s="9"/>
      <c r="C533" s="13"/>
      <c r="D533" s="13" t="s">
        <v>232</v>
      </c>
      <c r="E533" s="9" t="s">
        <v>229</v>
      </c>
      <c r="F533" s="125"/>
      <c r="G533" s="125"/>
      <c r="H533" s="125"/>
      <c r="I533" s="108"/>
      <c r="J533" s="109"/>
      <c r="K533" s="109"/>
      <c r="L533" s="109"/>
      <c r="M533" s="109"/>
      <c r="N533" s="109"/>
      <c r="O533" s="109"/>
      <c r="P533" s="109"/>
      <c r="Q533" s="109"/>
      <c r="R533" s="109"/>
      <c r="S533" s="109"/>
      <c r="T533" s="109"/>
      <c r="U533" s="109"/>
      <c r="AC533" s="89"/>
      <c r="AD533" s="213"/>
      <c r="AE533" s="89"/>
      <c r="AF533" s="266"/>
      <c r="AG533" s="179"/>
      <c r="AH533" s="203"/>
      <c r="AI533" s="179"/>
      <c r="AJ533" s="178"/>
      <c r="AK533" s="179"/>
      <c r="AL533" s="178"/>
      <c r="AM533" s="179"/>
      <c r="AN533" s="178"/>
      <c r="AO533" s="179"/>
      <c r="AP533" s="178"/>
      <c r="AQ533" s="84"/>
      <c r="AR533" s="178"/>
      <c r="AS533" s="84"/>
      <c r="AT533" s="178"/>
      <c r="AU533" s="84"/>
      <c r="AV533" s="178"/>
      <c r="AW533" s="84"/>
      <c r="AX533" s="178"/>
      <c r="AY533" s="84"/>
      <c r="AZ533" s="178"/>
      <c r="BA533" s="84"/>
      <c r="BB533" s="178"/>
      <c r="BC533" s="237"/>
      <c r="BD533" s="213"/>
      <c r="BE533" s="185"/>
      <c r="BH533" s="169"/>
      <c r="BI533" s="169"/>
    </row>
    <row r="534" spans="1:64" ht="20.100000000000001" hidden="1" customHeight="1" x14ac:dyDescent="0.25">
      <c r="A534" s="16"/>
      <c r="B534" s="9"/>
      <c r="C534" s="13"/>
      <c r="D534" s="13" t="s">
        <v>233</v>
      </c>
      <c r="E534" s="9" t="s">
        <v>229</v>
      </c>
      <c r="F534" s="125"/>
      <c r="G534" s="125"/>
      <c r="H534" s="125"/>
      <c r="I534" s="108"/>
      <c r="J534" s="109"/>
      <c r="K534" s="109"/>
      <c r="L534" s="109"/>
      <c r="M534" s="109"/>
      <c r="N534" s="109"/>
      <c r="O534" s="109"/>
      <c r="P534" s="109"/>
      <c r="Q534" s="109"/>
      <c r="R534" s="109"/>
      <c r="S534" s="109"/>
      <c r="T534" s="109"/>
      <c r="U534" s="109"/>
      <c r="AC534" s="89"/>
      <c r="AD534" s="213"/>
      <c r="AE534" s="89"/>
      <c r="AF534" s="266">
        <v>0</v>
      </c>
      <c r="AG534" s="179">
        <v>0</v>
      </c>
      <c r="AH534" s="203">
        <v>0</v>
      </c>
      <c r="AI534" s="179">
        <v>0</v>
      </c>
      <c r="AJ534" s="178">
        <v>0</v>
      </c>
      <c r="AK534" s="179">
        <v>0</v>
      </c>
      <c r="AL534" s="178">
        <v>0</v>
      </c>
      <c r="AM534" s="180">
        <v>0</v>
      </c>
      <c r="AN534" s="178">
        <v>0</v>
      </c>
      <c r="AO534" s="179">
        <v>0</v>
      </c>
      <c r="AP534" s="178">
        <v>0</v>
      </c>
      <c r="AQ534" s="84">
        <v>0</v>
      </c>
      <c r="AR534" s="178">
        <v>0</v>
      </c>
      <c r="AS534" s="84">
        <v>0</v>
      </c>
      <c r="AT534" s="178">
        <v>0</v>
      </c>
      <c r="AU534" s="84">
        <v>0</v>
      </c>
      <c r="AV534" s="178">
        <v>0</v>
      </c>
      <c r="AW534" s="84">
        <v>0</v>
      </c>
      <c r="AX534" s="178">
        <v>0</v>
      </c>
      <c r="AY534" s="84">
        <v>0</v>
      </c>
      <c r="AZ534" s="178">
        <v>0</v>
      </c>
      <c r="BA534" s="84">
        <v>0</v>
      </c>
      <c r="BB534" s="178"/>
      <c r="BC534" s="237"/>
      <c r="BD534" s="213"/>
      <c r="BE534" s="185"/>
      <c r="BH534" s="181">
        <f>+BK534-AC534</f>
        <v>0</v>
      </c>
      <c r="BI534" s="181">
        <f>+BL534-AD534</f>
        <v>0</v>
      </c>
      <c r="BJ534" s="182"/>
      <c r="BK534" s="181"/>
      <c r="BL534" s="181"/>
    </row>
    <row r="535" spans="1:64" ht="20.100000000000001" hidden="1" customHeight="1" x14ac:dyDescent="0.25">
      <c r="A535" s="16"/>
      <c r="B535" s="9"/>
      <c r="C535" s="13"/>
      <c r="D535" s="13" t="s">
        <v>234</v>
      </c>
      <c r="E535" s="9" t="s">
        <v>229</v>
      </c>
      <c r="F535" s="125"/>
      <c r="G535" s="125"/>
      <c r="H535" s="125"/>
      <c r="I535" s="108"/>
      <c r="J535" s="109"/>
      <c r="K535" s="109"/>
      <c r="L535" s="109"/>
      <c r="M535" s="109"/>
      <c r="N535" s="109"/>
      <c r="O535" s="109"/>
      <c r="P535" s="109"/>
      <c r="Q535" s="109"/>
      <c r="R535" s="109"/>
      <c r="S535" s="109"/>
      <c r="T535" s="109"/>
      <c r="U535" s="109"/>
      <c r="AC535" s="89"/>
      <c r="AD535" s="213"/>
      <c r="AE535" s="89"/>
      <c r="AF535" s="266"/>
      <c r="AG535" s="179"/>
      <c r="AH535" s="203"/>
      <c r="AI535" s="179"/>
      <c r="AJ535" s="178"/>
      <c r="AK535" s="179"/>
      <c r="AL535" s="178"/>
      <c r="AM535" s="179"/>
      <c r="AN535" s="178"/>
      <c r="AO535" s="179"/>
      <c r="AP535" s="178"/>
      <c r="AQ535" s="84"/>
      <c r="AR535" s="178"/>
      <c r="AS535" s="84"/>
      <c r="AT535" s="178"/>
      <c r="AU535" s="84"/>
      <c r="AV535" s="178"/>
      <c r="AW535" s="84"/>
      <c r="AX535" s="178"/>
      <c r="AY535" s="84"/>
      <c r="AZ535" s="178"/>
      <c r="BA535" s="84"/>
      <c r="BB535" s="178"/>
      <c r="BC535" s="237"/>
      <c r="BD535" s="213"/>
      <c r="BE535" s="185"/>
      <c r="BH535" s="169"/>
      <c r="BI535" s="169"/>
    </row>
    <row r="536" spans="1:64" ht="20.100000000000001" hidden="1" customHeight="1" x14ac:dyDescent="0.25">
      <c r="A536" s="16"/>
      <c r="B536" s="9"/>
      <c r="C536" s="13"/>
      <c r="D536" s="13" t="s">
        <v>235</v>
      </c>
      <c r="E536" s="9" t="s">
        <v>195</v>
      </c>
      <c r="F536" s="125"/>
      <c r="G536" s="125"/>
      <c r="H536" s="125"/>
      <c r="I536" s="108"/>
      <c r="J536" s="109"/>
      <c r="K536" s="109"/>
      <c r="L536" s="109"/>
      <c r="M536" s="109"/>
      <c r="N536" s="109"/>
      <c r="O536" s="109"/>
      <c r="P536" s="109"/>
      <c r="Q536" s="109"/>
      <c r="R536" s="109"/>
      <c r="S536" s="109"/>
      <c r="T536" s="109"/>
      <c r="U536" s="109"/>
      <c r="AC536" s="89"/>
      <c r="AD536" s="213"/>
      <c r="AE536" s="89"/>
      <c r="AF536" s="266">
        <v>0</v>
      </c>
      <c r="AG536" s="179">
        <v>3924</v>
      </c>
      <c r="AH536" s="203">
        <v>0</v>
      </c>
      <c r="AI536" s="179">
        <v>3924</v>
      </c>
      <c r="AJ536" s="178">
        <v>0</v>
      </c>
      <c r="AK536" s="179">
        <v>3924</v>
      </c>
      <c r="AL536" s="178">
        <v>0</v>
      </c>
      <c r="AM536" s="180">
        <v>3924</v>
      </c>
      <c r="AN536" s="178">
        <v>0</v>
      </c>
      <c r="AO536" s="179">
        <v>3924</v>
      </c>
      <c r="AP536" s="178">
        <v>0</v>
      </c>
      <c r="AQ536" s="84">
        <v>3924</v>
      </c>
      <c r="AR536" s="178">
        <v>0</v>
      </c>
      <c r="AS536" s="84">
        <v>4524</v>
      </c>
      <c r="AT536" s="178">
        <v>0</v>
      </c>
      <c r="AU536" s="84">
        <v>3924</v>
      </c>
      <c r="AV536" s="178">
        <v>0</v>
      </c>
      <c r="AW536" s="84">
        <v>3924</v>
      </c>
      <c r="AX536" s="178">
        <v>0</v>
      </c>
      <c r="AY536" s="84">
        <v>3882.2200000000012</v>
      </c>
      <c r="AZ536" s="178">
        <v>0</v>
      </c>
      <c r="BA536" s="84">
        <v>3603.2599999999948</v>
      </c>
      <c r="BB536" s="178"/>
      <c r="BC536" s="237"/>
      <c r="BD536" s="213"/>
      <c r="BE536" s="185"/>
      <c r="BH536" s="181">
        <f>+BK536-AC536</f>
        <v>48288</v>
      </c>
      <c r="BI536" s="181">
        <f>+BL536-AD536</f>
        <v>43401.479999999996</v>
      </c>
      <c r="BJ536" s="182"/>
      <c r="BK536" s="181">
        <v>48288</v>
      </c>
      <c r="BL536" s="181">
        <v>43401.479999999996</v>
      </c>
    </row>
    <row r="537" spans="1:64" ht="27" hidden="1" customHeight="1" x14ac:dyDescent="0.25">
      <c r="A537" s="16"/>
      <c r="B537" s="9"/>
      <c r="C537" s="13"/>
      <c r="D537" s="13" t="s">
        <v>236</v>
      </c>
      <c r="E537" s="9" t="s">
        <v>195</v>
      </c>
      <c r="F537" s="125"/>
      <c r="G537" s="125"/>
      <c r="H537" s="125"/>
      <c r="I537" s="108"/>
      <c r="J537" s="109"/>
      <c r="K537" s="109"/>
      <c r="L537" s="109"/>
      <c r="M537" s="109"/>
      <c r="N537" s="109"/>
      <c r="O537" s="109"/>
      <c r="P537" s="109"/>
      <c r="Q537" s="109"/>
      <c r="R537" s="109"/>
      <c r="S537" s="109"/>
      <c r="T537" s="109"/>
      <c r="U537" s="109"/>
      <c r="AC537" s="89"/>
      <c r="AD537" s="213"/>
      <c r="AE537" s="89"/>
      <c r="AF537" s="266"/>
      <c r="AG537" s="84"/>
      <c r="AH537" s="203"/>
      <c r="AI537" s="179"/>
      <c r="AJ537" s="178"/>
      <c r="AK537" s="84"/>
      <c r="AL537" s="178"/>
      <c r="AM537" s="84"/>
      <c r="AN537" s="178"/>
      <c r="AO537" s="179"/>
      <c r="AP537" s="178"/>
      <c r="AQ537" s="84"/>
      <c r="AR537" s="178"/>
      <c r="AS537" s="84"/>
      <c r="AT537" s="178"/>
      <c r="AU537" s="84"/>
      <c r="AV537" s="178"/>
      <c r="AW537" s="84"/>
      <c r="AX537" s="178"/>
      <c r="AY537" s="84"/>
      <c r="AZ537" s="178"/>
      <c r="BA537" s="84"/>
      <c r="BB537" s="178"/>
      <c r="BC537" s="237"/>
      <c r="BD537" s="213"/>
      <c r="BE537" s="185"/>
      <c r="BH537" s="205"/>
      <c r="BI537" s="205"/>
    </row>
    <row r="538" spans="1:64" ht="20.100000000000001" hidden="1" customHeight="1" x14ac:dyDescent="0.25">
      <c r="A538" s="16"/>
      <c r="B538" s="9"/>
      <c r="C538" s="13"/>
      <c r="D538" s="13" t="s">
        <v>237</v>
      </c>
      <c r="E538" s="9" t="s">
        <v>60</v>
      </c>
      <c r="F538" s="125"/>
      <c r="G538" s="125"/>
      <c r="H538" s="125"/>
      <c r="I538" s="108"/>
      <c r="J538" s="109"/>
      <c r="K538" s="109"/>
      <c r="L538" s="109"/>
      <c r="M538" s="109"/>
      <c r="N538" s="109"/>
      <c r="O538" s="109"/>
      <c r="P538" s="109"/>
      <c r="Q538" s="109"/>
      <c r="R538" s="109"/>
      <c r="S538" s="109"/>
      <c r="T538" s="109"/>
      <c r="U538" s="109"/>
      <c r="AC538" s="69"/>
      <c r="AD538" s="265"/>
      <c r="AE538" s="69"/>
      <c r="AF538" s="192"/>
      <c r="AG538" s="192"/>
      <c r="AH538" s="192"/>
      <c r="AI538" s="192"/>
      <c r="AJ538" s="192"/>
      <c r="AK538" s="192"/>
      <c r="AL538" s="192"/>
      <c r="AM538" s="192"/>
      <c r="AN538" s="192"/>
      <c r="AO538" s="169"/>
      <c r="AP538" s="192"/>
      <c r="AQ538" s="192"/>
      <c r="AR538" s="192"/>
      <c r="AS538" s="192"/>
      <c r="AT538" s="192"/>
      <c r="AU538" s="192"/>
      <c r="AV538" s="192"/>
      <c r="AW538" s="192"/>
      <c r="AX538" s="192"/>
      <c r="AY538" s="192"/>
      <c r="AZ538" s="192"/>
      <c r="BA538" s="192"/>
      <c r="BB538" s="192"/>
      <c r="BC538" s="192"/>
      <c r="BD538" s="192"/>
      <c r="BE538" s="192"/>
      <c r="BH538" s="205"/>
      <c r="BI538" s="205"/>
    </row>
    <row r="539" spans="1:64" ht="29.25" hidden="1" customHeight="1" x14ac:dyDescent="0.25">
      <c r="A539" s="16"/>
      <c r="B539" s="9"/>
      <c r="C539" s="13" t="s">
        <v>238</v>
      </c>
      <c r="D539" s="13" t="s">
        <v>239</v>
      </c>
      <c r="E539" s="9" t="s">
        <v>240</v>
      </c>
      <c r="F539" s="125"/>
      <c r="G539" s="121"/>
      <c r="H539" s="121"/>
      <c r="I539" s="116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AC539" s="69"/>
      <c r="AD539" s="265"/>
      <c r="AE539" s="69"/>
      <c r="AF539" s="192"/>
      <c r="AG539" s="192"/>
      <c r="AH539" s="192"/>
      <c r="AI539" s="192"/>
      <c r="AJ539" s="192"/>
      <c r="AK539" s="192"/>
      <c r="AL539" s="192"/>
      <c r="AM539" s="192"/>
      <c r="AN539" s="192"/>
      <c r="AO539" s="169"/>
      <c r="AP539" s="192"/>
      <c r="AQ539" s="192"/>
      <c r="AR539" s="192"/>
      <c r="AS539" s="192"/>
      <c r="AT539" s="192"/>
      <c r="AU539" s="192"/>
      <c r="AV539" s="192"/>
      <c r="AW539" s="192"/>
      <c r="AX539" s="192"/>
      <c r="AY539" s="192"/>
      <c r="AZ539" s="192"/>
      <c r="BA539" s="192"/>
      <c r="BB539" s="192"/>
      <c r="BC539" s="192"/>
      <c r="BD539" s="192"/>
      <c r="BE539" s="192"/>
      <c r="BH539" s="205"/>
      <c r="BI539" s="205"/>
    </row>
    <row r="540" spans="1:64" ht="20.100000000000001" hidden="1" customHeight="1" x14ac:dyDescent="0.25">
      <c r="A540" s="16"/>
      <c r="B540" s="9"/>
      <c r="C540" s="13"/>
      <c r="D540" s="13" t="s">
        <v>241</v>
      </c>
      <c r="E540" s="9" t="s">
        <v>240</v>
      </c>
      <c r="F540" s="125"/>
      <c r="G540" s="121"/>
      <c r="H540" s="121"/>
      <c r="I540" s="116"/>
      <c r="J540" s="117"/>
      <c r="K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AC540" s="69"/>
      <c r="AD540" s="265"/>
      <c r="AE540" s="69"/>
      <c r="AF540" s="192"/>
      <c r="AG540" s="192"/>
      <c r="AH540" s="192"/>
      <c r="AI540" s="192"/>
      <c r="AJ540" s="192"/>
      <c r="AK540" s="192"/>
      <c r="AL540" s="192"/>
      <c r="AM540" s="192"/>
      <c r="AN540" s="192"/>
      <c r="AO540" s="192"/>
      <c r="AP540" s="192"/>
      <c r="AQ540" s="192"/>
      <c r="AR540" s="192"/>
      <c r="AS540" s="192"/>
      <c r="AT540" s="192"/>
      <c r="AU540" s="192"/>
      <c r="AV540" s="192"/>
      <c r="AW540" s="192"/>
      <c r="AX540" s="192"/>
      <c r="AY540" s="192"/>
      <c r="AZ540" s="192"/>
      <c r="BA540" s="192"/>
      <c r="BB540" s="192"/>
      <c r="BC540" s="192"/>
      <c r="BD540" s="192"/>
      <c r="BE540" s="192"/>
      <c r="BH540" s="205"/>
      <c r="BI540" s="205"/>
    </row>
    <row r="541" spans="1:64" ht="20.100000000000001" hidden="1" customHeight="1" x14ac:dyDescent="0.25">
      <c r="A541" s="16"/>
      <c r="B541" s="9"/>
      <c r="C541" s="28" t="s">
        <v>242</v>
      </c>
      <c r="D541" s="13" t="s">
        <v>243</v>
      </c>
      <c r="E541" s="9" t="s">
        <v>244</v>
      </c>
      <c r="F541" s="125"/>
      <c r="G541" s="121"/>
      <c r="H541" s="121"/>
      <c r="I541" s="116"/>
      <c r="J541" s="117"/>
      <c r="K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AC541" s="69"/>
      <c r="AD541" s="265"/>
      <c r="AE541" s="69"/>
      <c r="AF541" s="192"/>
      <c r="AG541" s="192"/>
      <c r="AH541" s="192"/>
      <c r="AI541" s="192"/>
      <c r="AJ541" s="192"/>
      <c r="AK541" s="192"/>
      <c r="AL541" s="192"/>
      <c r="AM541" s="192"/>
      <c r="AN541" s="192"/>
      <c r="AO541" s="192"/>
      <c r="AP541" s="192"/>
      <c r="AQ541" s="192"/>
      <c r="AR541" s="192"/>
      <c r="AS541" s="192"/>
      <c r="AT541" s="192"/>
      <c r="AU541" s="192"/>
      <c r="AV541" s="192"/>
      <c r="AW541" s="192"/>
      <c r="AX541" s="192"/>
      <c r="AY541" s="192"/>
      <c r="AZ541" s="192"/>
      <c r="BA541" s="192"/>
      <c r="BB541" s="192"/>
      <c r="BC541" s="192"/>
      <c r="BD541" s="192"/>
      <c r="BE541" s="192"/>
      <c r="BH541" s="205"/>
      <c r="BI541" s="205"/>
    </row>
    <row r="542" spans="1:64" ht="20.100000000000001" hidden="1" customHeight="1" x14ac:dyDescent="0.25">
      <c r="A542" s="16"/>
      <c r="B542" s="9"/>
      <c r="C542" s="13"/>
      <c r="D542" s="13" t="s">
        <v>245</v>
      </c>
      <c r="E542" s="9"/>
      <c r="F542" s="125"/>
      <c r="G542" s="121"/>
      <c r="H542" s="121"/>
      <c r="I542" s="116"/>
      <c r="J542" s="117"/>
      <c r="K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AC542" s="89"/>
      <c r="AD542" s="213"/>
      <c r="AE542" s="89"/>
      <c r="AF542" s="266">
        <v>0</v>
      </c>
      <c r="AG542" s="179">
        <v>415526.57</v>
      </c>
      <c r="AH542" s="178">
        <v>180000</v>
      </c>
      <c r="AI542" s="179">
        <v>520822.44</v>
      </c>
      <c r="AJ542" s="178">
        <v>0</v>
      </c>
      <c r="AK542" s="179">
        <v>690331.40999999992</v>
      </c>
      <c r="AL542" s="178">
        <v>201370</v>
      </c>
      <c r="AM542" s="180">
        <v>722807.5299999998</v>
      </c>
      <c r="AN542" s="178">
        <v>1331449</v>
      </c>
      <c r="AO542" s="209">
        <f>650356.11+38827</f>
        <v>689183.11</v>
      </c>
      <c r="AP542" s="178">
        <v>768483</v>
      </c>
      <c r="AQ542" s="84">
        <v>1682925.3100000005</v>
      </c>
      <c r="AR542" s="178">
        <v>306160</v>
      </c>
      <c r="AS542" s="84">
        <v>899452.6799999997</v>
      </c>
      <c r="AT542" s="178">
        <v>0</v>
      </c>
      <c r="AU542" s="86">
        <f>836057.58-10939.4</f>
        <v>825118.17999999993</v>
      </c>
      <c r="AV542" s="178">
        <v>8000</v>
      </c>
      <c r="AW542" s="84">
        <v>1352140.5700000003</v>
      </c>
      <c r="AX542" s="178">
        <v>976491</v>
      </c>
      <c r="AY542" s="84">
        <v>1004520.4799999995</v>
      </c>
      <c r="AZ542" s="178">
        <v>52554</v>
      </c>
      <c r="BA542" s="84">
        <v>1057185</v>
      </c>
      <c r="BB542" s="178"/>
      <c r="BC542" s="237"/>
      <c r="BD542" s="213"/>
      <c r="BE542" s="185"/>
      <c r="BF542" s="243">
        <v>695840.71</v>
      </c>
      <c r="BG542" s="193">
        <f>+BF542-AO542</f>
        <v>6657.5999999999767</v>
      </c>
      <c r="BH542" s="181">
        <f t="shared" ref="BH542:BI552" si="188">+BK542-AC542</f>
        <v>14638517</v>
      </c>
      <c r="BI542" s="181">
        <f t="shared" si="188"/>
        <v>9860013.2799999993</v>
      </c>
      <c r="BJ542" s="182"/>
      <c r="BK542" s="181">
        <v>14638517</v>
      </c>
      <c r="BL542" s="181">
        <v>9860013.2799999993</v>
      </c>
    </row>
    <row r="543" spans="1:64" ht="20.100000000000001" hidden="1" customHeight="1" x14ac:dyDescent="0.25">
      <c r="A543" s="16"/>
      <c r="B543" s="9"/>
      <c r="C543" s="13"/>
      <c r="D543" s="13" t="s">
        <v>246</v>
      </c>
      <c r="E543" s="9" t="s">
        <v>247</v>
      </c>
      <c r="F543" s="125"/>
      <c r="G543" s="121"/>
      <c r="H543" s="121"/>
      <c r="I543" s="116"/>
      <c r="J543" s="117"/>
      <c r="K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AC543" s="89"/>
      <c r="AD543" s="213"/>
      <c r="AE543" s="89"/>
      <c r="AF543" s="266">
        <v>0</v>
      </c>
      <c r="AG543" s="179">
        <v>6657.6</v>
      </c>
      <c r="AH543" s="178">
        <v>0</v>
      </c>
      <c r="AI543" s="179">
        <v>6657.6</v>
      </c>
      <c r="AJ543" s="178">
        <v>0</v>
      </c>
      <c r="AK543" s="179">
        <v>6657.6000000000022</v>
      </c>
      <c r="AL543" s="178">
        <v>0</v>
      </c>
      <c r="AM543" s="180">
        <v>6657.5999999999985</v>
      </c>
      <c r="AN543" s="178">
        <v>0</v>
      </c>
      <c r="AO543" s="179">
        <v>6657.5999999999985</v>
      </c>
      <c r="AP543" s="178">
        <v>0</v>
      </c>
      <c r="AQ543" s="84">
        <v>6657.5999999999985</v>
      </c>
      <c r="AR543" s="178">
        <v>0</v>
      </c>
      <c r="AS543" s="84">
        <v>6657.5999999999985</v>
      </c>
      <c r="AT543" s="178">
        <v>0</v>
      </c>
      <c r="AU543" s="84">
        <v>6657.5999999999985</v>
      </c>
      <c r="AV543" s="178">
        <v>0</v>
      </c>
      <c r="AW543" s="84">
        <v>6657.5999999999985</v>
      </c>
      <c r="AX543" s="178">
        <v>0</v>
      </c>
      <c r="AY543" s="84">
        <v>6657.6000000000058</v>
      </c>
      <c r="AZ543" s="178">
        <v>0</v>
      </c>
      <c r="BA543" s="84">
        <v>6657.6000000000058</v>
      </c>
      <c r="BB543" s="178"/>
      <c r="BC543" s="237"/>
      <c r="BD543" s="213"/>
      <c r="BE543" s="185"/>
      <c r="BH543" s="181">
        <f t="shared" si="188"/>
        <v>79891</v>
      </c>
      <c r="BI543" s="181">
        <f t="shared" si="188"/>
        <v>73233.600000000006</v>
      </c>
      <c r="BJ543" s="182"/>
      <c r="BK543" s="181">
        <v>79891</v>
      </c>
      <c r="BL543" s="181">
        <v>73233.600000000006</v>
      </c>
    </row>
    <row r="544" spans="1:64" ht="20.100000000000001" hidden="1" customHeight="1" x14ac:dyDescent="0.25">
      <c r="A544" s="16"/>
      <c r="B544" s="9"/>
      <c r="C544" s="13"/>
      <c r="D544" s="13" t="s">
        <v>248</v>
      </c>
      <c r="E544" s="9" t="s">
        <v>249</v>
      </c>
      <c r="F544" s="125"/>
      <c r="G544" s="121"/>
      <c r="H544" s="121"/>
      <c r="I544" s="116"/>
      <c r="J544" s="117"/>
      <c r="K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AC544" s="89"/>
      <c r="AD544" s="213"/>
      <c r="AE544" s="89"/>
      <c r="AF544" s="266">
        <v>0</v>
      </c>
      <c r="AG544" s="179">
        <v>808987.24</v>
      </c>
      <c r="AH544" s="178">
        <v>-180000</v>
      </c>
      <c r="AI544" s="179">
        <v>864212.94000000018</v>
      </c>
      <c r="AJ544" s="178">
        <v>0</v>
      </c>
      <c r="AK544" s="179">
        <v>830432.56999999983</v>
      </c>
      <c r="AL544" s="178">
        <v>0</v>
      </c>
      <c r="AM544" s="180">
        <v>860351.18000000017</v>
      </c>
      <c r="AN544" s="178">
        <v>353143</v>
      </c>
      <c r="AO544" s="179">
        <v>791108.48999999976</v>
      </c>
      <c r="AP544" s="228">
        <v>373526</v>
      </c>
      <c r="AQ544" s="84">
        <v>783214.73000000045</v>
      </c>
      <c r="AR544" s="178">
        <v>0</v>
      </c>
      <c r="AS544" s="84">
        <v>900447.91999999993</v>
      </c>
      <c r="AT544" s="178">
        <v>0</v>
      </c>
      <c r="AU544" s="84">
        <v>824083.64999999944</v>
      </c>
      <c r="AV544" s="178">
        <v>0</v>
      </c>
      <c r="AW544" s="84">
        <v>730784.62000000011</v>
      </c>
      <c r="AX544" s="178">
        <v>-537900</v>
      </c>
      <c r="AY544" s="84">
        <v>820445.29999999981</v>
      </c>
      <c r="AZ544" s="178">
        <v>249694</v>
      </c>
      <c r="BA544" s="84">
        <v>824929.03000000026</v>
      </c>
      <c r="BB544" s="178"/>
      <c r="BC544" s="237"/>
      <c r="BD544" s="213"/>
      <c r="BE544" s="185"/>
      <c r="BF544" s="243">
        <v>791108.49</v>
      </c>
      <c r="BH544" s="181">
        <f t="shared" si="188"/>
        <v>12568328</v>
      </c>
      <c r="BI544" s="181">
        <f t="shared" si="188"/>
        <v>9038997.6699999999</v>
      </c>
      <c r="BJ544" s="182"/>
      <c r="BK544" s="181">
        <v>12568328</v>
      </c>
      <c r="BL544" s="181">
        <v>9038997.6699999999</v>
      </c>
    </row>
    <row r="545" spans="1:65" ht="20.100000000000001" hidden="1" customHeight="1" x14ac:dyDescent="0.25">
      <c r="A545" s="16"/>
      <c r="B545" s="9"/>
      <c r="C545" s="13"/>
      <c r="D545" s="13" t="s">
        <v>250</v>
      </c>
      <c r="E545" s="9" t="s">
        <v>251</v>
      </c>
      <c r="F545" s="125"/>
      <c r="G545" s="121"/>
      <c r="H545" s="121"/>
      <c r="I545" s="116"/>
      <c r="J545" s="117"/>
      <c r="K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AC545" s="89"/>
      <c r="AD545" s="213"/>
      <c r="AE545" s="89"/>
      <c r="AF545" s="266">
        <v>0</v>
      </c>
      <c r="AG545" s="179">
        <v>0</v>
      </c>
      <c r="AH545" s="178">
        <v>0</v>
      </c>
      <c r="AI545" s="179">
        <v>0</v>
      </c>
      <c r="AJ545" s="178">
        <v>0</v>
      </c>
      <c r="AK545" s="179">
        <v>11750.2</v>
      </c>
      <c r="AL545" s="178">
        <v>0</v>
      </c>
      <c r="AM545" s="180">
        <v>0</v>
      </c>
      <c r="AN545" s="178">
        <v>0</v>
      </c>
      <c r="AO545" s="179">
        <v>11280</v>
      </c>
      <c r="AP545" s="178">
        <v>0</v>
      </c>
      <c r="AQ545" s="84">
        <v>0</v>
      </c>
      <c r="AR545" s="178">
        <v>0</v>
      </c>
      <c r="AS545" s="84">
        <v>0</v>
      </c>
      <c r="AT545" s="178">
        <v>0</v>
      </c>
      <c r="AU545" s="84">
        <v>0</v>
      </c>
      <c r="AV545" s="178">
        <v>0</v>
      </c>
      <c r="AW545" s="84">
        <v>0</v>
      </c>
      <c r="AX545" s="178">
        <v>0</v>
      </c>
      <c r="AY545" s="84">
        <v>0</v>
      </c>
      <c r="AZ545" s="178">
        <v>0</v>
      </c>
      <c r="BA545" s="84">
        <v>0</v>
      </c>
      <c r="BB545" s="178"/>
      <c r="BC545" s="237"/>
      <c r="BD545" s="213"/>
      <c r="BE545" s="185"/>
      <c r="BF545" s="243">
        <v>11280</v>
      </c>
      <c r="BH545" s="181">
        <f t="shared" si="188"/>
        <v>26158</v>
      </c>
      <c r="BI545" s="181">
        <f t="shared" si="188"/>
        <v>23030.2</v>
      </c>
      <c r="BJ545" s="182"/>
      <c r="BK545" s="181">
        <v>26158</v>
      </c>
      <c r="BL545" s="181">
        <v>23030.2</v>
      </c>
    </row>
    <row r="546" spans="1:65" ht="25.5" hidden="1" customHeight="1" x14ac:dyDescent="0.25">
      <c r="A546" s="16"/>
      <c r="B546" s="9"/>
      <c r="C546" s="13"/>
      <c r="D546" s="13" t="s">
        <v>252</v>
      </c>
      <c r="E546" s="9" t="s">
        <v>46</v>
      </c>
      <c r="F546" s="125"/>
      <c r="G546" s="121"/>
      <c r="H546" s="121"/>
      <c r="I546" s="116"/>
      <c r="J546" s="117"/>
      <c r="K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AC546" s="89"/>
      <c r="AD546" s="213"/>
      <c r="AE546" s="89"/>
      <c r="AF546" s="266">
        <v>0</v>
      </c>
      <c r="AG546" s="179">
        <v>4519359.6800000006</v>
      </c>
      <c r="AH546" s="178">
        <v>0</v>
      </c>
      <c r="AI546" s="179">
        <v>4588535.9400000004</v>
      </c>
      <c r="AJ546" s="178">
        <v>11028766</v>
      </c>
      <c r="AK546" s="179">
        <v>4654609.8099999987</v>
      </c>
      <c r="AL546" s="178">
        <v>1270</v>
      </c>
      <c r="AM546" s="180">
        <v>5315159.84</v>
      </c>
      <c r="AN546" s="178">
        <v>8460942</v>
      </c>
      <c r="AO546" s="179">
        <v>4520354.620000001</v>
      </c>
      <c r="AP546" s="228">
        <v>33193</v>
      </c>
      <c r="AQ546" s="84">
        <v>4615661.32</v>
      </c>
      <c r="AR546" s="86">
        <v>3831712</v>
      </c>
      <c r="AS546" s="84">
        <v>5319003.0099999979</v>
      </c>
      <c r="AT546" s="178">
        <v>1307645</v>
      </c>
      <c r="AU546" s="86">
        <f>728406.149999999-12042.4</f>
        <v>716363.74999999895</v>
      </c>
      <c r="AV546" s="178">
        <v>33193</v>
      </c>
      <c r="AW546" s="84">
        <v>1357703.88</v>
      </c>
      <c r="AX546" s="178">
        <v>0</v>
      </c>
      <c r="AY546" s="84">
        <v>-65650.579999998212</v>
      </c>
      <c r="AZ546" s="178">
        <v>2520712</v>
      </c>
      <c r="BA546" s="84">
        <v>123361.19999999553</v>
      </c>
      <c r="BB546" s="178"/>
      <c r="BC546" s="237"/>
      <c r="BD546" s="213"/>
      <c r="BE546" s="185"/>
      <c r="BF546" s="243">
        <v>1522194.54</v>
      </c>
      <c r="BG546" s="230" t="s">
        <v>639</v>
      </c>
      <c r="BH546" s="181">
        <f t="shared" si="188"/>
        <v>40340132</v>
      </c>
      <c r="BI546" s="181">
        <f t="shared" si="188"/>
        <v>35664462.469999999</v>
      </c>
      <c r="BJ546" s="182"/>
      <c r="BK546" s="181">
        <v>40340132</v>
      </c>
      <c r="BL546" s="181">
        <v>35664462.469999999</v>
      </c>
    </row>
    <row r="547" spans="1:65" ht="25.5" hidden="1" customHeight="1" x14ac:dyDescent="0.25">
      <c r="A547" s="16"/>
      <c r="B547" s="9"/>
      <c r="C547" s="13"/>
      <c r="D547" s="13" t="s">
        <v>253</v>
      </c>
      <c r="E547" s="9" t="s">
        <v>251</v>
      </c>
      <c r="F547" s="125"/>
      <c r="G547" s="121"/>
      <c r="H547" s="121"/>
      <c r="I547" s="116"/>
      <c r="J547" s="117"/>
      <c r="K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AC547" s="89"/>
      <c r="AD547" s="213"/>
      <c r="AE547" s="89"/>
      <c r="AF547" s="266">
        <v>0</v>
      </c>
      <c r="AG547" s="179">
        <v>0</v>
      </c>
      <c r="AH547" s="178">
        <v>0</v>
      </c>
      <c r="AI547" s="179">
        <v>0</v>
      </c>
      <c r="AJ547" s="86">
        <v>4344771</v>
      </c>
      <c r="AK547" s="179">
        <v>608630</v>
      </c>
      <c r="AL547" s="178">
        <v>269</v>
      </c>
      <c r="AM547" s="180">
        <v>598835.10000000009</v>
      </c>
      <c r="AN547" s="178">
        <v>0</v>
      </c>
      <c r="AO547" s="209">
        <f>382736.9+71266.75</f>
        <v>454003.65</v>
      </c>
      <c r="AP547" s="228">
        <v>2300213</v>
      </c>
      <c r="AQ547" s="84">
        <v>539138.02</v>
      </c>
      <c r="AR547" s="178">
        <v>0</v>
      </c>
      <c r="AS547" s="84">
        <v>1073192.33</v>
      </c>
      <c r="AT547" s="178">
        <v>223596</v>
      </c>
      <c r="AU547" s="209">
        <f>465376.42-46333.5</f>
        <v>419042.92</v>
      </c>
      <c r="AV547" s="178">
        <v>1182231</v>
      </c>
      <c r="AW547" s="86">
        <f>718689.34+118000</f>
        <v>836689.34</v>
      </c>
      <c r="AX547" s="178">
        <v>0</v>
      </c>
      <c r="AY547" s="84">
        <v>1125232.9299999997</v>
      </c>
      <c r="AZ547" s="178">
        <v>0</v>
      </c>
      <c r="BA547" s="84">
        <v>702591.25</v>
      </c>
      <c r="BB547" s="178"/>
      <c r="BC547" s="237"/>
      <c r="BD547" s="213"/>
      <c r="BE547" s="185"/>
      <c r="BF547" s="244">
        <v>454003.65</v>
      </c>
      <c r="BG547" s="193">
        <f>+BF547-AO547</f>
        <v>0</v>
      </c>
      <c r="BH547" s="181">
        <f t="shared" si="188"/>
        <v>8051080</v>
      </c>
      <c r="BI547" s="181">
        <f t="shared" si="188"/>
        <v>6357355.54</v>
      </c>
      <c r="BJ547" s="182"/>
      <c r="BK547" s="181">
        <v>8051080</v>
      </c>
      <c r="BL547" s="181">
        <v>6357355.54</v>
      </c>
    </row>
    <row r="548" spans="1:65" ht="25.5" hidden="1" customHeight="1" x14ac:dyDescent="0.25">
      <c r="A548" s="16"/>
      <c r="B548" s="9"/>
      <c r="C548" s="13"/>
      <c r="D548" s="13" t="s">
        <v>254</v>
      </c>
      <c r="E548" s="9" t="s">
        <v>251</v>
      </c>
      <c r="F548" s="125"/>
      <c r="G548" s="121"/>
      <c r="H548" s="121"/>
      <c r="I548" s="116"/>
      <c r="J548" s="117"/>
      <c r="K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AC548" s="89"/>
      <c r="AD548" s="213"/>
      <c r="AE548" s="89"/>
      <c r="AF548" s="266">
        <v>0</v>
      </c>
      <c r="AG548" s="179">
        <v>0</v>
      </c>
      <c r="AH548" s="178">
        <v>0</v>
      </c>
      <c r="AI548" s="179">
        <v>0</v>
      </c>
      <c r="AJ548" s="178">
        <v>0</v>
      </c>
      <c r="AK548" s="179">
        <v>0</v>
      </c>
      <c r="AL548" s="178">
        <v>0</v>
      </c>
      <c r="AM548" s="179">
        <v>0</v>
      </c>
      <c r="AN548" s="178">
        <v>0</v>
      </c>
      <c r="AO548" s="179">
        <v>0</v>
      </c>
      <c r="AP548" s="178">
        <v>0</v>
      </c>
      <c r="AQ548" s="84">
        <v>0</v>
      </c>
      <c r="AR548" s="178">
        <v>0</v>
      </c>
      <c r="AS548" s="84">
        <v>0</v>
      </c>
      <c r="AT548" s="178">
        <v>0</v>
      </c>
      <c r="AU548" s="84">
        <v>0</v>
      </c>
      <c r="AV548" s="178">
        <v>0</v>
      </c>
      <c r="AW548" s="84">
        <v>0</v>
      </c>
      <c r="AX548" s="178">
        <v>0</v>
      </c>
      <c r="AY548" s="84">
        <v>0</v>
      </c>
      <c r="AZ548" s="178">
        <v>0</v>
      </c>
      <c r="BA548" s="84">
        <v>0</v>
      </c>
      <c r="BB548" s="178"/>
      <c r="BC548" s="237"/>
      <c r="BD548" s="213"/>
      <c r="BE548" s="185"/>
      <c r="BH548" s="181">
        <f t="shared" si="188"/>
        <v>0</v>
      </c>
      <c r="BI548" s="181">
        <f t="shared" si="188"/>
        <v>0</v>
      </c>
      <c r="BJ548" s="182"/>
      <c r="BK548" s="181"/>
      <c r="BL548" s="181"/>
    </row>
    <row r="549" spans="1:65" ht="25.5" hidden="1" customHeight="1" x14ac:dyDescent="0.25">
      <c r="A549" s="16"/>
      <c r="B549" s="9"/>
      <c r="C549" s="13"/>
      <c r="D549" s="13" t="s">
        <v>255</v>
      </c>
      <c r="E549" s="9" t="s">
        <v>251</v>
      </c>
      <c r="F549" s="125"/>
      <c r="G549" s="121"/>
      <c r="H549" s="121"/>
      <c r="I549" s="116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AC549" s="89"/>
      <c r="AD549" s="213"/>
      <c r="AE549" s="89"/>
      <c r="AF549" s="266">
        <v>0</v>
      </c>
      <c r="AG549" s="179">
        <v>79768.09</v>
      </c>
      <c r="AH549" s="178">
        <v>14190</v>
      </c>
      <c r="AI549" s="179">
        <v>64128.09</v>
      </c>
      <c r="AJ549" s="178">
        <v>0</v>
      </c>
      <c r="AK549" s="179">
        <v>62748.09</v>
      </c>
      <c r="AL549" s="178">
        <v>0</v>
      </c>
      <c r="AM549" s="180">
        <v>59631.880000000034</v>
      </c>
      <c r="AN549" s="178">
        <v>0</v>
      </c>
      <c r="AO549" s="179">
        <v>59631.879999999946</v>
      </c>
      <c r="AP549" s="178">
        <v>0</v>
      </c>
      <c r="AQ549" s="84">
        <v>59631.880000000005</v>
      </c>
      <c r="AR549" s="178">
        <v>0</v>
      </c>
      <c r="AS549" s="84">
        <v>73131.88</v>
      </c>
      <c r="AT549" s="178">
        <v>0</v>
      </c>
      <c r="AU549" s="84">
        <v>59631.880000000005</v>
      </c>
      <c r="AV549" s="178">
        <v>0</v>
      </c>
      <c r="AW549" s="84">
        <v>59631.879999999946</v>
      </c>
      <c r="AX549" s="178">
        <v>0</v>
      </c>
      <c r="AY549" s="84">
        <v>58836.940000000061</v>
      </c>
      <c r="AZ549" s="178">
        <v>0</v>
      </c>
      <c r="BA549" s="84">
        <v>58849.439999999944</v>
      </c>
      <c r="BB549" s="178"/>
      <c r="BC549" s="237"/>
      <c r="BD549" s="213"/>
      <c r="BE549" s="185"/>
      <c r="BF549" s="244">
        <v>59631.88</v>
      </c>
      <c r="BH549" s="181">
        <f t="shared" si="188"/>
        <v>721856</v>
      </c>
      <c r="BI549" s="181">
        <f t="shared" si="188"/>
        <v>695621.92999999993</v>
      </c>
      <c r="BJ549" s="182"/>
      <c r="BK549" s="181">
        <v>721856</v>
      </c>
      <c r="BL549" s="181">
        <v>695621.92999999993</v>
      </c>
    </row>
    <row r="550" spans="1:65" ht="20.100000000000001" hidden="1" customHeight="1" x14ac:dyDescent="0.25">
      <c r="A550" s="16"/>
      <c r="B550" s="9"/>
      <c r="C550" s="13"/>
      <c r="D550" s="13" t="s">
        <v>256</v>
      </c>
      <c r="E550" s="9" t="s">
        <v>257</v>
      </c>
      <c r="F550" s="125"/>
      <c r="G550" s="121"/>
      <c r="H550" s="121"/>
      <c r="I550" s="116"/>
      <c r="J550" s="117"/>
      <c r="K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AC550" s="89"/>
      <c r="AD550" s="213"/>
      <c r="AE550" s="89"/>
      <c r="AF550" s="266">
        <v>0</v>
      </c>
      <c r="AG550" s="179">
        <v>0</v>
      </c>
      <c r="AH550" s="245">
        <v>0</v>
      </c>
      <c r="AI550" s="246">
        <v>199899.97</v>
      </c>
      <c r="AJ550" s="245">
        <v>0</v>
      </c>
      <c r="AK550" s="215">
        <v>31642</v>
      </c>
      <c r="AL550" s="245">
        <v>0</v>
      </c>
      <c r="AM550" s="247">
        <v>68184.999999999971</v>
      </c>
      <c r="AN550" s="245">
        <v>0</v>
      </c>
      <c r="AO550" s="248">
        <f>68243.3+51300</f>
        <v>119543.3</v>
      </c>
      <c r="AP550" s="245">
        <v>0</v>
      </c>
      <c r="AQ550" s="246">
        <v>85889.68</v>
      </c>
      <c r="AR550" s="245">
        <v>-115000</v>
      </c>
      <c r="AS550" s="246">
        <v>334779.25</v>
      </c>
      <c r="AT550" s="245">
        <v>0</v>
      </c>
      <c r="AU550" s="249">
        <f>104694-22800.2</f>
        <v>81893.8</v>
      </c>
      <c r="AV550" s="245">
        <v>0</v>
      </c>
      <c r="AW550" s="246">
        <v>146236.69999999995</v>
      </c>
      <c r="AX550" s="245">
        <v>549600</v>
      </c>
      <c r="AY550" s="246">
        <v>166301</v>
      </c>
      <c r="AZ550" s="245">
        <v>-800000</v>
      </c>
      <c r="BA550" s="246">
        <v>354359.36999999988</v>
      </c>
      <c r="BB550" s="245"/>
      <c r="BC550" s="271"/>
      <c r="BD550" s="213"/>
      <c r="BE550" s="185"/>
      <c r="BF550" s="244">
        <v>119543.3</v>
      </c>
      <c r="BG550" s="193">
        <f>+BF550-AO550</f>
        <v>0</v>
      </c>
      <c r="BH550" s="181">
        <f t="shared" si="188"/>
        <v>2876219</v>
      </c>
      <c r="BI550" s="181">
        <f t="shared" si="188"/>
        <v>1588730.0699999998</v>
      </c>
      <c r="BJ550" s="182"/>
      <c r="BK550" s="181">
        <v>2876219</v>
      </c>
      <c r="BL550" s="181">
        <v>1588730.0699999998</v>
      </c>
    </row>
    <row r="551" spans="1:65" ht="18.75" hidden="1" customHeight="1" x14ac:dyDescent="0.25">
      <c r="A551" s="16"/>
      <c r="B551" s="9"/>
      <c r="C551" s="13"/>
      <c r="D551" s="13" t="s">
        <v>258</v>
      </c>
      <c r="E551" s="9" t="s">
        <v>259</v>
      </c>
      <c r="F551" s="125"/>
      <c r="G551" s="121"/>
      <c r="H551" s="121"/>
      <c r="I551" s="116"/>
      <c r="J551" s="117"/>
      <c r="K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AA551" s="250"/>
      <c r="AB551" s="250"/>
      <c r="AC551" s="89"/>
      <c r="AD551" s="213"/>
      <c r="AE551" s="89"/>
      <c r="AF551" s="266">
        <v>0</v>
      </c>
      <c r="AG551" s="179">
        <v>0</v>
      </c>
      <c r="AH551" s="245">
        <v>0</v>
      </c>
      <c r="AI551" s="246">
        <v>0</v>
      </c>
      <c r="AJ551" s="214">
        <v>4189674</v>
      </c>
      <c r="AK551" s="215">
        <v>0</v>
      </c>
      <c r="AL551" s="245">
        <v>0</v>
      </c>
      <c r="AM551" s="215">
        <v>0</v>
      </c>
      <c r="AN551" s="245">
        <v>0</v>
      </c>
      <c r="AO551" s="215">
        <v>153235.15</v>
      </c>
      <c r="AP551" s="251">
        <v>-3936444</v>
      </c>
      <c r="AQ551" s="246">
        <v>47073.149999999994</v>
      </c>
      <c r="AR551" s="245">
        <v>0</v>
      </c>
      <c r="AS551" s="246">
        <v>0</v>
      </c>
      <c r="AT551" s="245">
        <v>0</v>
      </c>
      <c r="AU551" s="246">
        <v>0</v>
      </c>
      <c r="AV551" s="245">
        <v>0</v>
      </c>
      <c r="AW551" s="246">
        <v>0</v>
      </c>
      <c r="AX551" s="245">
        <v>0</v>
      </c>
      <c r="AY551" s="246">
        <v>0</v>
      </c>
      <c r="AZ551" s="245">
        <v>816948</v>
      </c>
      <c r="BA551" s="246">
        <v>0</v>
      </c>
      <c r="BB551" s="245"/>
      <c r="BC551" s="271"/>
      <c r="BD551" s="213"/>
      <c r="BE551" s="185"/>
      <c r="BF551" s="244">
        <v>153235.15</v>
      </c>
      <c r="BH551" s="181">
        <f t="shared" si="188"/>
        <v>1070178</v>
      </c>
      <c r="BI551" s="181">
        <f t="shared" si="188"/>
        <v>200308.3</v>
      </c>
      <c r="BJ551" s="182"/>
      <c r="BK551" s="181">
        <v>1070178</v>
      </c>
      <c r="BL551" s="181">
        <v>200308.3</v>
      </c>
      <c r="BM551" s="250"/>
    </row>
    <row r="552" spans="1:65" ht="23.25" hidden="1" customHeight="1" x14ac:dyDescent="0.25">
      <c r="A552" s="16"/>
      <c r="B552" s="9"/>
      <c r="C552" s="13"/>
      <c r="D552" s="13" t="s">
        <v>260</v>
      </c>
      <c r="E552" s="9" t="s">
        <v>259</v>
      </c>
      <c r="F552" s="125"/>
      <c r="G552" s="121"/>
      <c r="H552" s="121"/>
      <c r="I552" s="116"/>
      <c r="J552" s="117"/>
      <c r="K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AA552" s="250"/>
      <c r="AB552" s="250"/>
      <c r="AC552" s="89"/>
      <c r="AD552" s="213"/>
      <c r="AE552" s="89"/>
      <c r="AF552" s="266">
        <v>0</v>
      </c>
      <c r="AG552" s="179">
        <v>0</v>
      </c>
      <c r="AH552" s="245">
        <v>0</v>
      </c>
      <c r="AI552" s="246">
        <v>0</v>
      </c>
      <c r="AJ552" s="214">
        <v>0</v>
      </c>
      <c r="AK552" s="215">
        <v>0</v>
      </c>
      <c r="AL552" s="245">
        <v>0</v>
      </c>
      <c r="AM552" s="215">
        <v>0</v>
      </c>
      <c r="AN552" s="245">
        <v>0</v>
      </c>
      <c r="AO552" s="215">
        <v>0</v>
      </c>
      <c r="AP552" s="251">
        <v>0</v>
      </c>
      <c r="AQ552" s="246">
        <v>0</v>
      </c>
      <c r="AR552" s="245">
        <v>0</v>
      </c>
      <c r="AS552" s="246">
        <v>0</v>
      </c>
      <c r="AT552" s="48">
        <v>14946485</v>
      </c>
      <c r="AU552" s="48">
        <v>1997014.82</v>
      </c>
      <c r="AV552" s="245">
        <v>0</v>
      </c>
      <c r="AW552" s="246">
        <v>2457826.0099999988</v>
      </c>
      <c r="AX552" s="245">
        <v>0</v>
      </c>
      <c r="AY552" s="246">
        <v>2353372.4100000011</v>
      </c>
      <c r="AZ552" s="245">
        <v>0</v>
      </c>
      <c r="BA552" s="246">
        <v>3999249.92</v>
      </c>
      <c r="BB552" s="245"/>
      <c r="BC552" s="271"/>
      <c r="BD552" s="213"/>
      <c r="BE552" s="185"/>
      <c r="BF552" s="250"/>
      <c r="BG552" s="250"/>
      <c r="BH552" s="181">
        <f t="shared" si="188"/>
        <v>14946485</v>
      </c>
      <c r="BI552" s="181">
        <f t="shared" si="188"/>
        <v>10807463.16</v>
      </c>
      <c r="BJ552" s="182"/>
      <c r="BK552" s="252">
        <v>14946485</v>
      </c>
      <c r="BL552" s="253">
        <v>10807463.16</v>
      </c>
      <c r="BM552" s="250"/>
    </row>
    <row r="553" spans="1:65" ht="20.100000000000001" hidden="1" customHeight="1" x14ac:dyDescent="0.25">
      <c r="A553" s="16"/>
      <c r="B553" s="9"/>
      <c r="C553" s="13"/>
      <c r="D553" s="13" t="s">
        <v>261</v>
      </c>
      <c r="E553" s="9" t="s">
        <v>257</v>
      </c>
      <c r="F553" s="125"/>
      <c r="G553" s="121"/>
      <c r="H553" s="121"/>
      <c r="I553" s="116"/>
      <c r="J553" s="117"/>
      <c r="K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AC553" s="69"/>
      <c r="AD553" s="265"/>
      <c r="AE553" s="69"/>
      <c r="AF553" s="192"/>
      <c r="AG553" s="192"/>
      <c r="AH553" s="192"/>
      <c r="AI553" s="192"/>
      <c r="AJ553" s="192"/>
      <c r="AK553" s="192"/>
      <c r="AL553" s="192"/>
      <c r="AM553" s="192"/>
      <c r="AN553" s="192"/>
      <c r="AO553" s="192"/>
      <c r="AP553" s="192"/>
      <c r="AQ553" s="192"/>
      <c r="AR553" s="192"/>
      <c r="AS553" s="192"/>
      <c r="AT553" s="192"/>
      <c r="AU553" s="192"/>
      <c r="AV553" s="192"/>
      <c r="AW553" s="192"/>
      <c r="AX553" s="192"/>
      <c r="AY553" s="192"/>
      <c r="AZ553" s="192"/>
      <c r="BA553" s="192"/>
      <c r="BB553" s="192"/>
      <c r="BC553" s="192"/>
      <c r="BD553" s="192"/>
      <c r="BE553" s="192"/>
      <c r="BH553" s="205"/>
      <c r="BI553" s="205"/>
    </row>
    <row r="554" spans="1:65" ht="20.100000000000001" hidden="1" customHeight="1" x14ac:dyDescent="0.25">
      <c r="A554" s="16"/>
      <c r="B554" s="9"/>
      <c r="C554" s="13"/>
      <c r="D554" s="13" t="s">
        <v>262</v>
      </c>
      <c r="E554" s="9" t="s">
        <v>263</v>
      </c>
      <c r="F554" s="125"/>
      <c r="G554" s="121"/>
      <c r="H554" s="121"/>
      <c r="I554" s="116"/>
      <c r="J554" s="117"/>
      <c r="K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AC554" s="69"/>
      <c r="AD554" s="44"/>
      <c r="AE554" s="69"/>
      <c r="AF554" s="192"/>
      <c r="AG554" s="192"/>
      <c r="AH554" s="192"/>
      <c r="AI554" s="192"/>
      <c r="AJ554" s="192"/>
      <c r="AK554" s="192"/>
      <c r="AL554" s="192"/>
      <c r="AM554" s="192"/>
      <c r="AN554" s="192"/>
      <c r="AO554" s="192"/>
      <c r="AP554" s="192"/>
      <c r="AQ554" s="192"/>
      <c r="AR554" s="192"/>
      <c r="AS554" s="192"/>
      <c r="AT554" s="192"/>
      <c r="AU554" s="192"/>
      <c r="AV554" s="192"/>
      <c r="AW554" s="192"/>
      <c r="AX554" s="192"/>
      <c r="AY554" s="192"/>
      <c r="AZ554" s="192"/>
      <c r="BA554" s="192"/>
      <c r="BB554" s="192"/>
      <c r="BC554" s="192"/>
      <c r="BD554" s="192"/>
      <c r="BE554" s="192"/>
      <c r="BH554" s="205"/>
      <c r="BI554" s="205"/>
    </row>
    <row r="555" spans="1:65" ht="20.100000000000001" hidden="1" customHeight="1" x14ac:dyDescent="0.25">
      <c r="A555" s="16"/>
      <c r="B555" s="9"/>
      <c r="C555" s="13"/>
      <c r="D555" s="13" t="s">
        <v>264</v>
      </c>
      <c r="E555" s="9" t="s">
        <v>144</v>
      </c>
      <c r="F555" s="125"/>
      <c r="G555" s="121"/>
      <c r="H555" s="121"/>
      <c r="I555" s="116"/>
      <c r="J555" s="117"/>
      <c r="K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AC555" s="69"/>
      <c r="AD555" s="265"/>
      <c r="AE555" s="69"/>
      <c r="AF555" s="192"/>
      <c r="AG555" s="192"/>
      <c r="AH555" s="192"/>
      <c r="AI555" s="192"/>
      <c r="AJ555" s="192"/>
      <c r="AK555" s="192"/>
      <c r="AL555" s="192"/>
      <c r="AM555" s="192"/>
      <c r="AN555" s="192"/>
      <c r="AO555" s="192"/>
      <c r="AP555" s="192"/>
      <c r="AQ555" s="192"/>
      <c r="AR555" s="192"/>
      <c r="AS555" s="192"/>
      <c r="AT555" s="192"/>
      <c r="AU555" s="192"/>
      <c r="AV555" s="192"/>
      <c r="AW555" s="192"/>
      <c r="AX555" s="192"/>
      <c r="AY555" s="192"/>
      <c r="AZ555" s="192"/>
      <c r="BA555" s="192"/>
      <c r="BB555" s="192"/>
      <c r="BC555" s="192"/>
      <c r="BD555" s="192"/>
      <c r="BE555" s="192"/>
      <c r="BH555" s="205"/>
      <c r="BI555" s="205"/>
    </row>
    <row r="556" spans="1:65" ht="25.5" hidden="1" customHeight="1" x14ac:dyDescent="0.25">
      <c r="A556" s="16"/>
      <c r="B556" s="9"/>
      <c r="C556" s="13"/>
      <c r="D556" s="13" t="s">
        <v>265</v>
      </c>
      <c r="E556" s="9" t="s">
        <v>187</v>
      </c>
      <c r="F556" s="125"/>
      <c r="G556" s="121"/>
      <c r="H556" s="121"/>
      <c r="I556" s="116"/>
      <c r="J556" s="117"/>
      <c r="K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AC556" s="69"/>
      <c r="AD556" s="265"/>
      <c r="AE556" s="69"/>
      <c r="AF556" s="192"/>
      <c r="AG556" s="192"/>
      <c r="AH556" s="192"/>
      <c r="AI556" s="192"/>
      <c r="AJ556" s="192"/>
      <c r="AK556" s="192"/>
      <c r="AL556" s="192"/>
      <c r="AM556" s="192"/>
      <c r="AN556" s="192"/>
      <c r="AO556" s="192"/>
      <c r="AP556" s="192"/>
      <c r="AQ556" s="192"/>
      <c r="AR556" s="192"/>
      <c r="AS556" s="192"/>
      <c r="AT556" s="192"/>
      <c r="AU556" s="192"/>
      <c r="AV556" s="192"/>
      <c r="AW556" s="192"/>
      <c r="AX556" s="192"/>
      <c r="AY556" s="192"/>
      <c r="AZ556" s="192"/>
      <c r="BA556" s="192"/>
      <c r="BB556" s="192"/>
      <c r="BC556" s="192"/>
      <c r="BD556" s="192"/>
      <c r="BE556" s="192"/>
      <c r="BH556" s="205"/>
      <c r="BI556" s="205"/>
    </row>
    <row r="557" spans="1:65" ht="20.100000000000001" hidden="1" customHeight="1" x14ac:dyDescent="0.25">
      <c r="A557" s="16"/>
      <c r="B557" s="9"/>
      <c r="C557" s="13"/>
      <c r="D557" s="13" t="s">
        <v>266</v>
      </c>
      <c r="E557" s="9" t="s">
        <v>263</v>
      </c>
      <c r="F557" s="125"/>
      <c r="G557" s="121"/>
      <c r="H557" s="121"/>
      <c r="I557" s="116"/>
      <c r="J557" s="117"/>
      <c r="K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AC557" s="69"/>
      <c r="AD557" s="265"/>
      <c r="AE557" s="69"/>
      <c r="AF557" s="192"/>
      <c r="AG557" s="192"/>
      <c r="AH557" s="192"/>
      <c r="AI557" s="192"/>
      <c r="AJ557" s="192"/>
      <c r="AK557" s="192"/>
      <c r="AL557" s="192"/>
      <c r="AM557" s="192"/>
      <c r="AN557" s="192"/>
      <c r="AO557" s="192"/>
      <c r="AP557" s="192"/>
      <c r="AQ557" s="192"/>
      <c r="AR557" s="192"/>
      <c r="AS557" s="192"/>
      <c r="AT557" s="192"/>
      <c r="AU557" s="192"/>
      <c r="AV557" s="192"/>
      <c r="AW557" s="192"/>
      <c r="AX557" s="192"/>
      <c r="AY557" s="192"/>
      <c r="AZ557" s="192"/>
      <c r="BA557" s="192"/>
      <c r="BB557" s="192"/>
      <c r="BC557" s="192"/>
      <c r="BD557" s="192"/>
      <c r="BE557" s="192"/>
      <c r="BH557" s="205"/>
      <c r="BI557" s="205"/>
    </row>
    <row r="558" spans="1:65" ht="24.75" hidden="1" customHeight="1" x14ac:dyDescent="0.25">
      <c r="A558" s="16"/>
      <c r="B558" s="9"/>
      <c r="C558" s="13"/>
      <c r="D558" s="13" t="s">
        <v>267</v>
      </c>
      <c r="E558" s="9" t="s">
        <v>46</v>
      </c>
      <c r="F558" s="125"/>
      <c r="G558" s="121"/>
      <c r="H558" s="121"/>
      <c r="I558" s="116"/>
      <c r="J558" s="117"/>
      <c r="K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AC558" s="69"/>
      <c r="AD558" s="265"/>
      <c r="AE558" s="69"/>
      <c r="AF558" s="192"/>
      <c r="AG558" s="192"/>
      <c r="AH558" s="192"/>
      <c r="AI558" s="192"/>
      <c r="AJ558" s="192"/>
      <c r="AK558" s="192"/>
      <c r="AL558" s="192"/>
      <c r="AM558" s="192"/>
      <c r="AN558" s="192"/>
      <c r="AO558" s="192"/>
      <c r="AP558" s="192"/>
      <c r="AQ558" s="192"/>
      <c r="AR558" s="192"/>
      <c r="AS558" s="192"/>
      <c r="AT558" s="192"/>
      <c r="AU558" s="192"/>
      <c r="AV558" s="192"/>
      <c r="AW558" s="192"/>
      <c r="AX558" s="192"/>
      <c r="AY558" s="192"/>
      <c r="AZ558" s="192"/>
      <c r="BA558" s="192"/>
      <c r="BB558" s="192"/>
      <c r="BC558" s="192"/>
      <c r="BD558" s="192"/>
      <c r="BE558" s="192"/>
      <c r="BH558" s="205"/>
      <c r="BI558" s="205"/>
    </row>
    <row r="559" spans="1:65" ht="24.75" hidden="1" customHeight="1" x14ac:dyDescent="0.25">
      <c r="A559" s="16"/>
      <c r="B559" s="9"/>
      <c r="C559" s="13"/>
      <c r="D559" s="13" t="s">
        <v>268</v>
      </c>
      <c r="E559" s="9" t="s">
        <v>269</v>
      </c>
      <c r="F559" s="125"/>
      <c r="G559" s="121"/>
      <c r="H559" s="121"/>
      <c r="I559" s="116"/>
      <c r="J559" s="117"/>
      <c r="K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AC559" s="69"/>
      <c r="AD559" s="265"/>
      <c r="AE559" s="69"/>
      <c r="AF559" s="192"/>
      <c r="AG559" s="192"/>
      <c r="AH559" s="192"/>
      <c r="AI559" s="192"/>
      <c r="AJ559" s="192"/>
      <c r="AK559" s="192"/>
      <c r="AL559" s="192"/>
      <c r="AM559" s="192"/>
      <c r="AN559" s="192"/>
      <c r="AO559" s="192"/>
      <c r="AP559" s="192"/>
      <c r="AQ559" s="192"/>
      <c r="AR559" s="192"/>
      <c r="AS559" s="192"/>
      <c r="AT559" s="192"/>
      <c r="AU559" s="192"/>
      <c r="AV559" s="192"/>
      <c r="AW559" s="192"/>
      <c r="AX559" s="192"/>
      <c r="AY559" s="192"/>
      <c r="AZ559" s="192"/>
      <c r="BA559" s="192"/>
      <c r="BB559" s="192"/>
      <c r="BC559" s="192"/>
      <c r="BD559" s="192"/>
      <c r="BE559" s="192"/>
      <c r="BH559" s="254">
        <f t="shared" ref="BH559:BH622" si="189">+BK559-AE559</f>
        <v>0</v>
      </c>
      <c r="BI559" s="254">
        <f t="shared" ref="BI559:BI622" si="190">+BL559-AD559</f>
        <v>0</v>
      </c>
    </row>
    <row r="560" spans="1:65" ht="20.100000000000001" hidden="1" customHeight="1" x14ac:dyDescent="0.25">
      <c r="A560" s="16"/>
      <c r="B560" s="9"/>
      <c r="C560" s="13"/>
      <c r="D560" s="13" t="s">
        <v>270</v>
      </c>
      <c r="E560" s="9"/>
      <c r="F560" s="125"/>
      <c r="G560" s="121"/>
      <c r="H560" s="121"/>
      <c r="I560" s="116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AC560" s="81"/>
      <c r="AD560" s="263"/>
      <c r="AE560" s="81"/>
      <c r="AF560" s="192"/>
      <c r="AG560" s="192"/>
      <c r="AH560" s="192"/>
      <c r="AI560" s="192"/>
      <c r="AJ560" s="192"/>
      <c r="AK560" s="192"/>
      <c r="AL560" s="192"/>
      <c r="AM560" s="192"/>
      <c r="AN560" s="192"/>
      <c r="AO560" s="192"/>
      <c r="AP560" s="192"/>
      <c r="AQ560" s="192"/>
      <c r="AR560" s="192"/>
      <c r="AS560" s="192"/>
      <c r="AT560" s="192"/>
      <c r="AU560" s="192"/>
      <c r="AV560" s="192"/>
      <c r="AW560" s="192"/>
      <c r="AX560" s="170"/>
      <c r="AY560" s="170"/>
      <c r="AZ560" s="255"/>
      <c r="BA560" s="255"/>
      <c r="BB560" s="255"/>
      <c r="BC560" s="255"/>
      <c r="BD560" s="170"/>
      <c r="BE560" s="170"/>
      <c r="BH560" s="254">
        <f t="shared" si="189"/>
        <v>0</v>
      </c>
      <c r="BI560" s="254">
        <f t="shared" si="190"/>
        <v>0</v>
      </c>
    </row>
    <row r="561" spans="1:65" ht="20.100000000000001" hidden="1" customHeight="1" x14ac:dyDescent="0.25">
      <c r="A561" s="16"/>
      <c r="B561" s="9"/>
      <c r="C561" s="13"/>
      <c r="D561" s="13" t="s">
        <v>271</v>
      </c>
      <c r="E561" s="9" t="s">
        <v>272</v>
      </c>
      <c r="F561" s="125"/>
      <c r="G561" s="121"/>
      <c r="H561" s="121"/>
      <c r="I561" s="116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AF561" s="192"/>
      <c r="AG561" s="192"/>
      <c r="AH561" s="192"/>
      <c r="AI561" s="192"/>
      <c r="AJ561" s="192"/>
      <c r="AK561" s="192"/>
      <c r="AL561" s="192"/>
      <c r="AM561" s="192"/>
      <c r="AN561" s="192"/>
      <c r="AO561" s="192"/>
      <c r="AP561" s="192"/>
      <c r="AQ561" s="192"/>
      <c r="AR561" s="192"/>
      <c r="AS561" s="192"/>
      <c r="AT561" s="192"/>
      <c r="AU561" s="192"/>
      <c r="AV561" s="192"/>
      <c r="AW561" s="192"/>
      <c r="AX561" s="170"/>
      <c r="AY561" s="170"/>
      <c r="AZ561" s="255"/>
      <c r="BA561" s="255"/>
      <c r="BB561" s="255"/>
      <c r="BC561" s="255"/>
      <c r="BD561" s="170"/>
      <c r="BE561" s="170"/>
      <c r="BH561" s="254">
        <f t="shared" si="189"/>
        <v>0</v>
      </c>
      <c r="BI561" s="254">
        <f t="shared" si="190"/>
        <v>0</v>
      </c>
    </row>
    <row r="562" spans="1:65" ht="20.100000000000001" hidden="1" customHeight="1" x14ac:dyDescent="0.25">
      <c r="A562" s="16"/>
      <c r="B562" s="9"/>
      <c r="C562" s="13"/>
      <c r="D562" s="13" t="s">
        <v>273</v>
      </c>
      <c r="E562" s="9" t="s">
        <v>46</v>
      </c>
      <c r="F562" s="125"/>
      <c r="G562" s="121"/>
      <c r="H562" s="121"/>
      <c r="I562" s="116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AF562" s="192"/>
      <c r="AG562" s="192"/>
      <c r="AH562" s="192"/>
      <c r="AI562" s="192"/>
      <c r="AJ562" s="192"/>
      <c r="AK562" s="192"/>
      <c r="AL562" s="192"/>
      <c r="AM562" s="192"/>
      <c r="AN562" s="192"/>
      <c r="AO562" s="192"/>
      <c r="AP562" s="192"/>
      <c r="AQ562" s="192"/>
      <c r="AR562" s="192"/>
      <c r="AS562" s="192"/>
      <c r="AT562" s="192"/>
      <c r="AU562" s="192"/>
      <c r="AV562" s="192"/>
      <c r="AW562" s="192"/>
      <c r="AX562" s="170"/>
      <c r="AY562" s="170"/>
      <c r="AZ562" s="255"/>
      <c r="BA562" s="255"/>
      <c r="BB562" s="255"/>
      <c r="BC562" s="255"/>
      <c r="BD562" s="170"/>
      <c r="BE562" s="170"/>
      <c r="BH562" s="254">
        <f t="shared" si="189"/>
        <v>0</v>
      </c>
      <c r="BI562" s="254">
        <f t="shared" si="190"/>
        <v>0</v>
      </c>
    </row>
    <row r="563" spans="1:65" ht="20.100000000000001" hidden="1" customHeight="1" x14ac:dyDescent="0.25">
      <c r="A563" s="16"/>
      <c r="B563" s="9"/>
      <c r="C563" s="13"/>
      <c r="D563" s="13" t="s">
        <v>274</v>
      </c>
      <c r="E563" s="9" t="s">
        <v>275</v>
      </c>
      <c r="F563" s="125"/>
      <c r="G563" s="121"/>
      <c r="H563" s="121"/>
      <c r="I563" s="116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AC563" s="54"/>
      <c r="AD563" s="219"/>
      <c r="AE563" s="54"/>
      <c r="AF563" s="593"/>
      <c r="AG563" s="593"/>
      <c r="AH563" s="593"/>
      <c r="AI563" s="593"/>
      <c r="AJ563" s="593"/>
      <c r="AK563" s="593"/>
      <c r="AL563" s="593"/>
      <c r="AM563" s="593"/>
      <c r="AN563" s="593"/>
      <c r="AO563" s="593"/>
      <c r="AP563" s="593"/>
      <c r="AQ563" s="593"/>
      <c r="AR563" s="593"/>
      <c r="AS563" s="593"/>
      <c r="AT563" s="593"/>
      <c r="AU563" s="593"/>
      <c r="AV563" s="593"/>
      <c r="AW563" s="82"/>
      <c r="AX563" s="170"/>
      <c r="AY563" s="170"/>
      <c r="AZ563" s="255"/>
      <c r="BA563" s="255"/>
      <c r="BB563" s="255"/>
      <c r="BC563" s="255"/>
      <c r="BD563" s="170"/>
      <c r="BE563" s="170"/>
      <c r="BH563" s="254">
        <f t="shared" si="189"/>
        <v>0</v>
      </c>
      <c r="BI563" s="254">
        <f t="shared" si="190"/>
        <v>0</v>
      </c>
    </row>
    <row r="564" spans="1:65" ht="20.100000000000001" hidden="1" customHeight="1" x14ac:dyDescent="0.25">
      <c r="A564" s="16"/>
      <c r="B564" s="22"/>
      <c r="C564" s="21"/>
      <c r="D564" s="21" t="s">
        <v>276</v>
      </c>
      <c r="E564" s="22"/>
      <c r="F564" s="143"/>
      <c r="G564" s="144"/>
      <c r="H564" s="144"/>
      <c r="I564" s="116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AC564" s="54"/>
      <c r="AD564" s="219"/>
      <c r="AE564" s="54"/>
      <c r="AF564" s="594"/>
      <c r="AG564" s="595"/>
      <c r="AH564" s="595"/>
      <c r="AI564" s="595"/>
      <c r="AJ564" s="595"/>
      <c r="AK564" s="595"/>
      <c r="AL564" s="595"/>
      <c r="AM564" s="595"/>
      <c r="AN564" s="595"/>
      <c r="AO564" s="595"/>
      <c r="AP564" s="595"/>
      <c r="AQ564" s="595"/>
      <c r="AR564" s="595"/>
      <c r="AS564" s="595"/>
      <c r="AT564" s="595"/>
      <c r="AU564" s="595"/>
      <c r="AV564" s="595"/>
      <c r="AW564" s="82"/>
      <c r="AX564" s="170"/>
      <c r="AY564" s="170"/>
      <c r="AZ564" s="255"/>
      <c r="BA564" s="255"/>
      <c r="BB564" s="255"/>
      <c r="BC564" s="255"/>
      <c r="BD564" s="170"/>
      <c r="BE564" s="170"/>
      <c r="BH564" s="254">
        <f t="shared" si="189"/>
        <v>0</v>
      </c>
      <c r="BI564" s="254">
        <f t="shared" si="190"/>
        <v>0</v>
      </c>
    </row>
    <row r="565" spans="1:65" ht="20.100000000000001" hidden="1" customHeight="1" x14ac:dyDescent="0.25">
      <c r="A565" s="16"/>
      <c r="B565" s="55"/>
      <c r="C565" s="27"/>
      <c r="D565" s="27"/>
      <c r="E565" s="55"/>
      <c r="F565" s="138"/>
      <c r="G565" s="139"/>
      <c r="H565" s="139"/>
      <c r="I565" s="116"/>
      <c r="J565" s="117"/>
      <c r="K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AC565" s="54"/>
      <c r="AD565" s="219"/>
      <c r="AE565" s="54"/>
      <c r="AF565" s="587"/>
      <c r="AG565" s="257"/>
      <c r="AH565" s="601"/>
      <c r="AI565" s="257"/>
      <c r="AJ565" s="601"/>
      <c r="AK565" s="257"/>
      <c r="AL565" s="601"/>
      <c r="AM565" s="257"/>
      <c r="AN565" s="601"/>
      <c r="AO565" s="257"/>
      <c r="AP565" s="601"/>
      <c r="AQ565" s="257"/>
      <c r="AR565" s="601"/>
      <c r="AS565" s="257"/>
      <c r="AT565" s="601"/>
      <c r="AU565" s="257"/>
      <c r="AV565" s="601"/>
      <c r="AW565" s="82"/>
      <c r="AX565" s="170"/>
      <c r="AY565" s="170"/>
      <c r="AZ565" s="255"/>
      <c r="BA565" s="255"/>
      <c r="BB565" s="255"/>
      <c r="BC565" s="255"/>
      <c r="BD565" s="170"/>
      <c r="BE565" s="170"/>
      <c r="BH565" s="254">
        <f t="shared" si="189"/>
        <v>0</v>
      </c>
      <c r="BI565" s="254">
        <f t="shared" si="190"/>
        <v>0</v>
      </c>
    </row>
    <row r="566" spans="1:65" ht="20.100000000000001" hidden="1" customHeight="1" x14ac:dyDescent="0.25">
      <c r="A566" s="16"/>
      <c r="B566" s="10"/>
      <c r="C566" s="16"/>
      <c r="D566" s="16"/>
      <c r="E566" s="10"/>
      <c r="F566" s="108"/>
      <c r="G566" s="116"/>
      <c r="H566" s="116"/>
      <c r="I566" s="116"/>
      <c r="J566" s="117"/>
      <c r="K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AC566" s="54"/>
      <c r="AD566" s="219"/>
      <c r="AE566" s="54"/>
      <c r="AF566" s="588"/>
      <c r="AG566" s="240"/>
      <c r="AH566" s="602"/>
      <c r="AI566" s="240"/>
      <c r="AJ566" s="602"/>
      <c r="AK566" s="240"/>
      <c r="AL566" s="602"/>
      <c r="AM566" s="240"/>
      <c r="AN566" s="602"/>
      <c r="AO566" s="240"/>
      <c r="AP566" s="602"/>
      <c r="AQ566" s="240"/>
      <c r="AR566" s="602"/>
      <c r="AS566" s="240"/>
      <c r="AT566" s="602"/>
      <c r="AU566" s="240"/>
      <c r="AV566" s="602"/>
      <c r="AW566" s="82"/>
      <c r="AX566" s="170"/>
      <c r="AY566" s="170"/>
      <c r="AZ566" s="255"/>
      <c r="BA566" s="255"/>
      <c r="BB566" s="255"/>
      <c r="BC566" s="255"/>
      <c r="BD566" s="170"/>
      <c r="BE566" s="170"/>
      <c r="BH566" s="254">
        <f t="shared" si="189"/>
        <v>0</v>
      </c>
      <c r="BI566" s="254">
        <f t="shared" si="190"/>
        <v>0</v>
      </c>
    </row>
    <row r="567" spans="1:65" ht="20.100000000000001" hidden="1" customHeight="1" x14ac:dyDescent="0.25">
      <c r="A567" s="16"/>
      <c r="B567" s="10"/>
      <c r="C567" s="16"/>
      <c r="D567" s="16"/>
      <c r="E567" s="10"/>
      <c r="F567" s="108"/>
      <c r="G567" s="116"/>
      <c r="H567" s="116"/>
      <c r="I567" s="116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AC567" s="54"/>
      <c r="AD567" s="219"/>
      <c r="AE567" s="54"/>
      <c r="AF567" s="269"/>
      <c r="AG567" s="246"/>
      <c r="AH567" s="246"/>
      <c r="AI567" s="246"/>
      <c r="AJ567" s="246"/>
      <c r="AK567" s="246"/>
      <c r="AL567" s="246"/>
      <c r="AM567" s="246"/>
      <c r="AN567" s="246"/>
      <c r="AO567" s="246"/>
      <c r="AP567" s="246"/>
      <c r="AQ567" s="246"/>
      <c r="AR567" s="246"/>
      <c r="AS567" s="246"/>
      <c r="AT567" s="246"/>
      <c r="AU567" s="246"/>
      <c r="AV567" s="246"/>
      <c r="AW567" s="192"/>
      <c r="AX567" s="170"/>
      <c r="AY567" s="170"/>
      <c r="AZ567" s="255"/>
      <c r="BA567" s="255"/>
      <c r="BB567" s="255"/>
      <c r="BC567" s="255"/>
      <c r="BD567" s="170"/>
      <c r="BE567" s="170"/>
      <c r="BH567" s="254">
        <f t="shared" si="189"/>
        <v>0</v>
      </c>
      <c r="BI567" s="254">
        <f t="shared" si="190"/>
        <v>0</v>
      </c>
    </row>
    <row r="568" spans="1:65" ht="18.75" hidden="1" customHeight="1" x14ac:dyDescent="0.25">
      <c r="A568" s="16"/>
      <c r="B568" s="15"/>
      <c r="C568" s="16"/>
      <c r="D568" s="16"/>
      <c r="E568" s="17"/>
      <c r="F568" s="111"/>
      <c r="G568" s="112"/>
      <c r="H568" s="112"/>
      <c r="I568" s="112"/>
      <c r="J568" s="113"/>
      <c r="K568" s="113"/>
      <c r="L568" s="113"/>
      <c r="M568" s="113"/>
      <c r="N568" s="113"/>
      <c r="O568" s="113"/>
      <c r="P568" s="113"/>
      <c r="Q568" s="113"/>
      <c r="R568" s="113"/>
      <c r="S568" s="113"/>
      <c r="T568" s="113"/>
      <c r="U568" s="113"/>
      <c r="AC568" s="54"/>
      <c r="AD568" s="219"/>
      <c r="AE568" s="54"/>
      <c r="AF568" s="192"/>
      <c r="AG568" s="192"/>
      <c r="AH568" s="192"/>
      <c r="AI568" s="192"/>
      <c r="AJ568" s="192"/>
      <c r="AK568" s="192"/>
      <c r="AL568" s="192"/>
      <c r="AM568" s="192"/>
      <c r="AN568" s="192"/>
      <c r="AO568" s="192"/>
      <c r="AP568" s="192"/>
      <c r="AQ568" s="192"/>
      <c r="AR568" s="192"/>
      <c r="AS568" s="192"/>
      <c r="AT568" s="192"/>
      <c r="AU568" s="192"/>
      <c r="AV568" s="192"/>
      <c r="AW568" s="192"/>
      <c r="AX568" s="170"/>
      <c r="AY568" s="170"/>
      <c r="AZ568" s="255"/>
      <c r="BA568" s="255"/>
      <c r="BB568" s="255"/>
      <c r="BC568" s="255"/>
      <c r="BD568" s="170"/>
      <c r="BE568" s="170"/>
      <c r="BH568" s="254">
        <f t="shared" si="189"/>
        <v>0</v>
      </c>
      <c r="BI568" s="254">
        <f t="shared" si="190"/>
        <v>0</v>
      </c>
    </row>
    <row r="569" spans="1:65" ht="39" hidden="1" customHeight="1" x14ac:dyDescent="0.25">
      <c r="A569" s="18" t="s">
        <v>211</v>
      </c>
      <c r="B569" s="520" t="s">
        <v>212</v>
      </c>
      <c r="C569" s="520"/>
      <c r="D569" s="520"/>
      <c r="E569" s="520"/>
      <c r="F569" s="520"/>
      <c r="G569" s="520"/>
      <c r="H569" s="520"/>
      <c r="I569" s="114"/>
      <c r="J569" s="115"/>
      <c r="K569" s="115"/>
      <c r="L569" s="115"/>
      <c r="M569" s="115"/>
      <c r="N569" s="115"/>
      <c r="O569" s="115"/>
      <c r="P569" s="115"/>
      <c r="Q569" s="115"/>
      <c r="R569" s="115"/>
      <c r="S569" s="115"/>
      <c r="T569" s="115"/>
      <c r="U569" s="115"/>
      <c r="AC569" s="69"/>
      <c r="AD569" s="265"/>
      <c r="AE569" s="69"/>
      <c r="AF569" s="192"/>
      <c r="AG569" s="192"/>
      <c r="AH569" s="192"/>
      <c r="AI569" s="192"/>
      <c r="AJ569" s="192"/>
      <c r="AK569" s="192"/>
      <c r="AL569" s="192"/>
      <c r="AM569" s="192"/>
      <c r="AN569" s="192"/>
      <c r="AO569" s="192"/>
      <c r="AP569" s="192"/>
      <c r="AQ569" s="192"/>
      <c r="AR569" s="192"/>
      <c r="AS569" s="192"/>
      <c r="AT569" s="192"/>
      <c r="AU569" s="192"/>
      <c r="AV569" s="192"/>
      <c r="AW569" s="192"/>
      <c r="AX569" s="192"/>
      <c r="AY569" s="192"/>
      <c r="AZ569" s="192"/>
      <c r="BA569" s="192"/>
      <c r="BB569" s="192"/>
      <c r="BC569" s="192"/>
      <c r="BD569" s="192"/>
      <c r="BE569" s="192"/>
      <c r="BH569" s="254">
        <f t="shared" si="189"/>
        <v>0</v>
      </c>
      <c r="BI569" s="254">
        <f t="shared" si="190"/>
        <v>0</v>
      </c>
    </row>
    <row r="570" spans="1:65" ht="20.100000000000001" hidden="1" customHeight="1" x14ac:dyDescent="0.25">
      <c r="A570" s="16"/>
      <c r="B570" s="67" t="s">
        <v>213</v>
      </c>
      <c r="C570" s="505" t="s">
        <v>214</v>
      </c>
      <c r="D570" s="505"/>
      <c r="E570" s="505"/>
      <c r="F570" s="505"/>
      <c r="G570" s="505"/>
      <c r="H570" s="505"/>
      <c r="I570" s="114"/>
      <c r="J570" s="115"/>
      <c r="K570" s="115"/>
      <c r="L570" s="115"/>
      <c r="M570" s="115"/>
      <c r="N570" s="115"/>
      <c r="O570" s="115"/>
      <c r="P570" s="115"/>
      <c r="Q570" s="115"/>
      <c r="R570" s="115"/>
      <c r="S570" s="115"/>
      <c r="T570" s="115"/>
      <c r="U570" s="115"/>
      <c r="AC570" s="69"/>
      <c r="AD570" s="265"/>
      <c r="AE570" s="69"/>
      <c r="AF570" s="192"/>
      <c r="AG570" s="192"/>
      <c r="AH570" s="192"/>
      <c r="AI570" s="192"/>
      <c r="AJ570" s="192"/>
      <c r="AK570" s="192"/>
      <c r="AL570" s="192"/>
      <c r="AM570" s="192"/>
      <c r="AN570" s="192"/>
      <c r="AO570" s="192"/>
      <c r="AP570" s="192"/>
      <c r="AQ570" s="192"/>
      <c r="AR570" s="192"/>
      <c r="AS570" s="192"/>
      <c r="AT570" s="192"/>
      <c r="AU570" s="192"/>
      <c r="AV570" s="192"/>
      <c r="AW570" s="192"/>
      <c r="AX570" s="192"/>
      <c r="AY570" s="192"/>
      <c r="AZ570" s="192"/>
      <c r="BA570" s="192"/>
      <c r="BB570" s="192"/>
      <c r="BC570" s="192"/>
      <c r="BD570" s="192"/>
      <c r="BE570" s="192"/>
      <c r="BH570" s="254">
        <f t="shared" si="189"/>
        <v>0</v>
      </c>
      <c r="BI570" s="254">
        <f t="shared" si="190"/>
        <v>0</v>
      </c>
    </row>
    <row r="571" spans="1:65" ht="21.75" hidden="1" customHeight="1" x14ac:dyDescent="0.25">
      <c r="A571" s="491" t="s">
        <v>12</v>
      </c>
      <c r="B571" s="506" t="s">
        <v>13</v>
      </c>
      <c r="C571" s="506" t="s">
        <v>14</v>
      </c>
      <c r="D571" s="509" t="s">
        <v>15</v>
      </c>
      <c r="E571" s="512" t="s">
        <v>16</v>
      </c>
      <c r="F571" s="129"/>
      <c r="G571" s="494" t="s">
        <v>433</v>
      </c>
      <c r="H571" s="494"/>
      <c r="I571" s="494"/>
      <c r="J571" s="130"/>
      <c r="K571" s="130"/>
      <c r="L571" s="130"/>
      <c r="M571" s="130"/>
      <c r="N571" s="130"/>
      <c r="O571" s="130"/>
      <c r="P571" s="130"/>
      <c r="Q571" s="130"/>
      <c r="R571" s="130"/>
      <c r="S571" s="130"/>
      <c r="T571" s="130"/>
      <c r="U571" s="130"/>
      <c r="AC571" s="69"/>
      <c r="AD571" s="265"/>
      <c r="AE571" s="69"/>
      <c r="AF571" s="192"/>
      <c r="AG571" s="192"/>
      <c r="AH571" s="192"/>
      <c r="AI571" s="192"/>
      <c r="AJ571" s="192"/>
      <c r="AK571" s="192"/>
      <c r="AL571" s="192"/>
      <c r="AM571" s="192"/>
      <c r="AN571" s="192"/>
      <c r="AO571" s="192"/>
      <c r="AP571" s="192"/>
      <c r="AQ571" s="192"/>
      <c r="AR571" s="192"/>
      <c r="AS571" s="192"/>
      <c r="AT571" s="192"/>
      <c r="AU571" s="192"/>
      <c r="AV571" s="192"/>
      <c r="AW571" s="192"/>
      <c r="AX571" s="192"/>
      <c r="AY571" s="192"/>
      <c r="AZ571" s="192"/>
      <c r="BA571" s="192"/>
      <c r="BB571" s="192"/>
      <c r="BC571" s="192"/>
      <c r="BD571" s="192"/>
      <c r="BE571" s="192"/>
      <c r="BH571" s="254">
        <f t="shared" si="189"/>
        <v>0</v>
      </c>
      <c r="BI571" s="254">
        <f t="shared" si="190"/>
        <v>0</v>
      </c>
    </row>
    <row r="572" spans="1:65" ht="27.75" hidden="1" customHeight="1" x14ac:dyDescent="0.25">
      <c r="A572" s="492"/>
      <c r="B572" s="507"/>
      <c r="C572" s="507"/>
      <c r="D572" s="510"/>
      <c r="E572" s="513"/>
      <c r="F572" s="131"/>
      <c r="G572" s="531" t="s">
        <v>441</v>
      </c>
      <c r="H572" s="531"/>
      <c r="I572" s="532"/>
      <c r="J572" s="132"/>
      <c r="K572" s="132"/>
      <c r="L572" s="132"/>
      <c r="M572" s="132"/>
      <c r="N572" s="132"/>
      <c r="O572" s="132"/>
      <c r="P572" s="132"/>
      <c r="Q572" s="132"/>
      <c r="R572" s="132"/>
      <c r="S572" s="132"/>
      <c r="T572" s="132"/>
      <c r="U572" s="132"/>
      <c r="AC572" s="69"/>
      <c r="AD572" s="265"/>
      <c r="AE572" s="69"/>
      <c r="AF572" s="192"/>
      <c r="AG572" s="192"/>
      <c r="AH572" s="192"/>
      <c r="AI572" s="192"/>
      <c r="AJ572" s="192"/>
      <c r="AK572" s="192"/>
      <c r="AL572" s="192"/>
      <c r="AM572" s="192"/>
      <c r="AN572" s="192"/>
      <c r="AO572" s="192"/>
      <c r="AP572" s="192"/>
      <c r="AQ572" s="192"/>
      <c r="AR572" s="192"/>
      <c r="AS572" s="192"/>
      <c r="AT572" s="192"/>
      <c r="AU572" s="192"/>
      <c r="AV572" s="192"/>
      <c r="AW572" s="192"/>
      <c r="AX572" s="192"/>
      <c r="AY572" s="192"/>
      <c r="AZ572" s="192"/>
      <c r="BA572" s="192"/>
      <c r="BB572" s="192"/>
      <c r="BC572" s="192"/>
      <c r="BD572" s="192"/>
      <c r="BE572" s="192"/>
      <c r="BH572" s="254">
        <f t="shared" si="189"/>
        <v>0</v>
      </c>
      <c r="BI572" s="254">
        <f t="shared" si="190"/>
        <v>0</v>
      </c>
    </row>
    <row r="573" spans="1:65" ht="27" hidden="1" customHeight="1" x14ac:dyDescent="0.25">
      <c r="A573" s="492"/>
      <c r="B573" s="507"/>
      <c r="C573" s="507"/>
      <c r="D573" s="510"/>
      <c r="E573" s="513"/>
      <c r="F573" s="131"/>
      <c r="G573" s="495">
        <v>2021</v>
      </c>
      <c r="H573" s="495">
        <v>2022</v>
      </c>
      <c r="I573" s="495">
        <v>2023</v>
      </c>
      <c r="J573" s="133"/>
      <c r="K573" s="133"/>
      <c r="L573" s="133"/>
      <c r="M573" s="133"/>
      <c r="N573" s="133"/>
      <c r="O573" s="133"/>
      <c r="P573" s="133"/>
      <c r="Q573" s="133"/>
      <c r="R573" s="133"/>
      <c r="S573" s="133"/>
      <c r="T573" s="133"/>
      <c r="U573" s="133"/>
      <c r="AC573" s="69"/>
      <c r="AD573" s="265"/>
      <c r="AE573" s="69"/>
      <c r="AF573" s="192"/>
      <c r="AG573" s="192"/>
      <c r="AH573" s="192"/>
      <c r="AI573" s="192"/>
      <c r="AJ573" s="192"/>
      <c r="AK573" s="192"/>
      <c r="AL573" s="192"/>
      <c r="AM573" s="192"/>
      <c r="AN573" s="192"/>
      <c r="AO573" s="192"/>
      <c r="AP573" s="192"/>
      <c r="AQ573" s="192"/>
      <c r="AR573" s="192"/>
      <c r="AS573" s="192"/>
      <c r="AT573" s="192"/>
      <c r="AU573" s="192"/>
      <c r="AV573" s="192"/>
      <c r="AW573" s="192"/>
      <c r="AX573" s="192"/>
      <c r="AY573" s="192"/>
      <c r="AZ573" s="192"/>
      <c r="BA573" s="192"/>
      <c r="BB573" s="192"/>
      <c r="BC573" s="192"/>
      <c r="BD573" s="192"/>
      <c r="BE573" s="192"/>
      <c r="BH573" s="254">
        <f t="shared" si="189"/>
        <v>0</v>
      </c>
      <c r="BI573" s="254">
        <f t="shared" si="190"/>
        <v>0</v>
      </c>
    </row>
    <row r="574" spans="1:65" ht="51" hidden="1" customHeight="1" x14ac:dyDescent="0.25">
      <c r="A574" s="493"/>
      <c r="B574" s="508"/>
      <c r="C574" s="508"/>
      <c r="D574" s="511"/>
      <c r="E574" s="514"/>
      <c r="F574" s="134"/>
      <c r="G574" s="496"/>
      <c r="H574" s="496"/>
      <c r="I574" s="496"/>
      <c r="J574" s="135"/>
      <c r="K574" s="135"/>
      <c r="L574" s="135"/>
      <c r="M574" s="135"/>
      <c r="N574" s="135"/>
      <c r="O574" s="135"/>
      <c r="P574" s="135"/>
      <c r="Q574" s="135"/>
      <c r="R574" s="135"/>
      <c r="S574" s="135"/>
      <c r="T574" s="135"/>
      <c r="U574" s="135"/>
      <c r="AC574" s="81"/>
      <c r="AD574" s="263"/>
      <c r="AE574" s="81"/>
      <c r="AF574" s="192"/>
      <c r="AG574" s="192"/>
      <c r="AH574" s="192"/>
      <c r="AI574" s="192"/>
      <c r="AJ574" s="192"/>
      <c r="AK574" s="192"/>
      <c r="AL574" s="192"/>
      <c r="AM574" s="192"/>
      <c r="AN574" s="192"/>
      <c r="AO574" s="192"/>
      <c r="AP574" s="192"/>
      <c r="AQ574" s="192"/>
      <c r="AR574" s="192"/>
      <c r="AS574" s="192"/>
      <c r="AT574" s="192"/>
      <c r="AU574" s="192"/>
      <c r="AV574" s="192"/>
      <c r="AW574" s="192"/>
      <c r="AX574" s="192"/>
      <c r="AY574" s="192"/>
      <c r="AZ574" s="192"/>
      <c r="BA574" s="192"/>
      <c r="BB574" s="192"/>
      <c r="BC574" s="192"/>
      <c r="BD574" s="192"/>
      <c r="BE574" s="192"/>
      <c r="BH574" s="254">
        <f t="shared" si="189"/>
        <v>0</v>
      </c>
      <c r="BI574" s="254">
        <f t="shared" si="190"/>
        <v>0</v>
      </c>
    </row>
    <row r="575" spans="1:65" s="47" customFormat="1" ht="20.100000000000001" hidden="1" customHeight="1" x14ac:dyDescent="0.25">
      <c r="A575" s="516">
        <v>9001</v>
      </c>
      <c r="B575" s="497" t="s">
        <v>277</v>
      </c>
      <c r="C575" s="517" t="s">
        <v>278</v>
      </c>
      <c r="D575" s="523" t="s">
        <v>17</v>
      </c>
      <c r="E575" s="524"/>
      <c r="F575" s="145"/>
      <c r="G575" s="146">
        <f>SUM(G576:G637)</f>
        <v>0</v>
      </c>
      <c r="H575" s="146">
        <f>SUM(H576:H637)</f>
        <v>12</v>
      </c>
      <c r="I575" s="116"/>
      <c r="J575" s="117"/>
      <c r="K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Y575" s="6"/>
      <c r="Z575" s="6"/>
      <c r="AA575" s="44"/>
      <c r="AB575" s="44"/>
      <c r="AC575" s="44"/>
      <c r="AD575" s="193"/>
      <c r="AE575" s="44"/>
      <c r="AF575" s="82"/>
      <c r="AG575" s="82"/>
      <c r="AH575" s="220"/>
      <c r="AI575" s="220"/>
      <c r="AJ575" s="220"/>
      <c r="AK575" s="220"/>
      <c r="AL575" s="220"/>
      <c r="AM575" s="220"/>
      <c r="AN575" s="220"/>
      <c r="AO575" s="220"/>
      <c r="AP575" s="220"/>
      <c r="AQ575" s="220"/>
      <c r="AR575" s="220"/>
      <c r="AS575" s="220"/>
      <c r="AT575" s="220"/>
      <c r="AU575" s="220"/>
      <c r="AV575" s="220"/>
      <c r="AW575" s="220"/>
      <c r="AX575" s="220"/>
      <c r="AY575" s="220"/>
      <c r="AZ575" s="220"/>
      <c r="BA575" s="220"/>
      <c r="BB575" s="220"/>
      <c r="BC575" s="220"/>
      <c r="BD575" s="220"/>
      <c r="BE575" s="220"/>
      <c r="BF575" s="44"/>
      <c r="BG575" s="44"/>
      <c r="BH575" s="254">
        <f t="shared" si="189"/>
        <v>0</v>
      </c>
      <c r="BI575" s="254">
        <f t="shared" si="190"/>
        <v>0</v>
      </c>
      <c r="BJ575" s="170"/>
      <c r="BK575" s="169"/>
      <c r="BL575" s="169"/>
      <c r="BM575" s="44"/>
    </row>
    <row r="576" spans="1:65" ht="52.5" hidden="1" customHeight="1" x14ac:dyDescent="0.25">
      <c r="A576" s="516"/>
      <c r="B576" s="497"/>
      <c r="C576" s="517"/>
      <c r="D576" s="13" t="s">
        <v>279</v>
      </c>
      <c r="E576" s="9" t="s">
        <v>46</v>
      </c>
      <c r="F576" s="125"/>
      <c r="G576" s="121"/>
      <c r="H576" s="121">
        <v>12</v>
      </c>
      <c r="I576" s="116"/>
      <c r="J576" s="117"/>
      <c r="K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AF576" s="82"/>
      <c r="AG576" s="82"/>
      <c r="AH576" s="220"/>
      <c r="AI576" s="220"/>
      <c r="AJ576" s="220"/>
      <c r="AK576" s="220"/>
      <c r="AL576" s="220"/>
      <c r="AM576" s="220"/>
      <c r="AN576" s="220"/>
      <c r="AO576" s="220"/>
      <c r="AP576" s="220"/>
      <c r="AQ576" s="220"/>
      <c r="AR576" s="220"/>
      <c r="AS576" s="220"/>
      <c r="AT576" s="220"/>
      <c r="AU576" s="220"/>
      <c r="AV576" s="220"/>
      <c r="AW576" s="220"/>
      <c r="AX576" s="220"/>
      <c r="AY576" s="220"/>
      <c r="AZ576" s="220"/>
      <c r="BA576" s="220"/>
      <c r="BB576" s="220"/>
      <c r="BC576" s="220"/>
      <c r="BD576" s="220"/>
      <c r="BE576" s="220"/>
      <c r="BH576" s="254">
        <f t="shared" si="189"/>
        <v>0</v>
      </c>
      <c r="BI576" s="254">
        <f t="shared" si="190"/>
        <v>0</v>
      </c>
    </row>
    <row r="577" spans="1:61" ht="47.25" hidden="1" customHeight="1" x14ac:dyDescent="0.25">
      <c r="A577" s="516"/>
      <c r="B577" s="497"/>
      <c r="C577" s="517"/>
      <c r="D577" s="13" t="s">
        <v>280</v>
      </c>
      <c r="E577" s="9" t="s">
        <v>187</v>
      </c>
      <c r="F577" s="125"/>
      <c r="G577" s="121"/>
      <c r="H577" s="121" t="s">
        <v>23</v>
      </c>
      <c r="I577" s="116"/>
      <c r="J577" s="117"/>
      <c r="K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AC577" s="54"/>
      <c r="AD577" s="219"/>
      <c r="AE577" s="54"/>
      <c r="AF577" s="82"/>
      <c r="AG577" s="82"/>
      <c r="AH577" s="82"/>
      <c r="AI577" s="82"/>
      <c r="AJ577" s="82"/>
      <c r="AK577" s="82"/>
      <c r="AL577" s="82"/>
      <c r="AM577" s="82"/>
      <c r="AN577" s="82"/>
      <c r="AO577" s="82"/>
      <c r="AP577" s="82"/>
      <c r="AQ577" s="82"/>
      <c r="AR577" s="82"/>
      <c r="AS577" s="82"/>
      <c r="AT577" s="82"/>
      <c r="AU577" s="82"/>
      <c r="AV577" s="82"/>
      <c r="AW577" s="82"/>
      <c r="AX577" s="82"/>
      <c r="AY577" s="82"/>
      <c r="AZ577" s="82"/>
      <c r="BA577" s="82"/>
      <c r="BB577" s="82"/>
      <c r="BC577" s="82"/>
      <c r="BD577" s="82"/>
      <c r="BE577" s="82"/>
      <c r="BH577" s="254">
        <f t="shared" si="189"/>
        <v>0</v>
      </c>
      <c r="BI577" s="254">
        <f t="shared" si="190"/>
        <v>0</v>
      </c>
    </row>
    <row r="578" spans="1:61" ht="39.75" hidden="1" customHeight="1" x14ac:dyDescent="0.25">
      <c r="A578" s="516"/>
      <c r="B578" s="497"/>
      <c r="C578" s="517"/>
      <c r="D578" s="14" t="s">
        <v>281</v>
      </c>
      <c r="E578" s="9" t="s">
        <v>257</v>
      </c>
      <c r="F578" s="125"/>
      <c r="G578" s="121"/>
      <c r="H578" s="121"/>
      <c r="I578" s="116"/>
      <c r="J578" s="117"/>
      <c r="K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AC578" s="54"/>
      <c r="AD578" s="219"/>
      <c r="AE578" s="54"/>
      <c r="AF578" s="82"/>
      <c r="AG578" s="82"/>
      <c r="AH578" s="82"/>
      <c r="AI578" s="82"/>
      <c r="AJ578" s="82"/>
      <c r="AK578" s="82"/>
      <c r="AL578" s="82"/>
      <c r="AM578" s="82"/>
      <c r="AN578" s="82"/>
      <c r="AO578" s="82"/>
      <c r="AP578" s="82"/>
      <c r="AQ578" s="82"/>
      <c r="AR578" s="82"/>
      <c r="AS578" s="82"/>
      <c r="AT578" s="82"/>
      <c r="AU578" s="82"/>
      <c r="AV578" s="82"/>
      <c r="AW578" s="82"/>
      <c r="AX578" s="82"/>
      <c r="AY578" s="82"/>
      <c r="AZ578" s="82"/>
      <c r="BA578" s="82"/>
      <c r="BB578" s="82"/>
      <c r="BC578" s="82"/>
      <c r="BD578" s="82"/>
      <c r="BE578" s="82"/>
      <c r="BH578" s="254">
        <f t="shared" si="189"/>
        <v>0</v>
      </c>
      <c r="BI578" s="254">
        <f t="shared" si="190"/>
        <v>0</v>
      </c>
    </row>
    <row r="579" spans="1:61" ht="39.75" hidden="1" customHeight="1" x14ac:dyDescent="0.25">
      <c r="A579" s="516"/>
      <c r="B579" s="497"/>
      <c r="C579" s="517"/>
      <c r="D579" s="14" t="s">
        <v>282</v>
      </c>
      <c r="E579" s="9" t="s">
        <v>257</v>
      </c>
      <c r="F579" s="125"/>
      <c r="G579" s="121"/>
      <c r="H579" s="121"/>
      <c r="I579" s="116"/>
      <c r="J579" s="117"/>
      <c r="K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AC579" s="54"/>
      <c r="AD579" s="219"/>
      <c r="AE579" s="54"/>
      <c r="AF579" s="82"/>
      <c r="AG579" s="82"/>
      <c r="AH579" s="82"/>
      <c r="AI579" s="82"/>
      <c r="AJ579" s="82"/>
      <c r="AK579" s="82"/>
      <c r="AL579" s="82"/>
      <c r="AM579" s="82"/>
      <c r="AN579" s="82"/>
      <c r="AO579" s="82"/>
      <c r="AP579" s="82"/>
      <c r="AQ579" s="82"/>
      <c r="AR579" s="82"/>
      <c r="AS579" s="82"/>
      <c r="AT579" s="82"/>
      <c r="AU579" s="82"/>
      <c r="AV579" s="82"/>
      <c r="AW579" s="82"/>
      <c r="AX579" s="82"/>
      <c r="AY579" s="82"/>
      <c r="AZ579" s="82"/>
      <c r="BA579" s="82"/>
      <c r="BB579" s="82"/>
      <c r="BC579" s="82"/>
      <c r="BD579" s="82"/>
      <c r="BE579" s="82"/>
      <c r="BH579" s="254">
        <f t="shared" si="189"/>
        <v>0</v>
      </c>
      <c r="BI579" s="254">
        <f t="shared" si="190"/>
        <v>0</v>
      </c>
    </row>
    <row r="580" spans="1:61" ht="34.5" hidden="1" customHeight="1" x14ac:dyDescent="0.25">
      <c r="A580" s="516"/>
      <c r="B580" s="497"/>
      <c r="C580" s="517"/>
      <c r="D580" s="14" t="s">
        <v>283</v>
      </c>
      <c r="E580" s="9" t="s">
        <v>284</v>
      </c>
      <c r="F580" s="125"/>
      <c r="G580" s="121"/>
      <c r="H580" s="121" t="s">
        <v>23</v>
      </c>
      <c r="I580" s="116"/>
      <c r="J580" s="117"/>
      <c r="K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AC580" s="54"/>
      <c r="AD580" s="219"/>
      <c r="AE580" s="54"/>
      <c r="AF580" s="82"/>
      <c r="AG580" s="82"/>
      <c r="AH580" s="82"/>
      <c r="AI580" s="82"/>
      <c r="AJ580" s="82"/>
      <c r="AK580" s="82"/>
      <c r="AL580" s="82"/>
      <c r="AM580" s="82"/>
      <c r="AN580" s="82"/>
      <c r="AO580" s="82"/>
      <c r="AP580" s="82"/>
      <c r="AQ580" s="82"/>
      <c r="AR580" s="82"/>
      <c r="AS580" s="82"/>
      <c r="AT580" s="82"/>
      <c r="AU580" s="82"/>
      <c r="AV580" s="82"/>
      <c r="AW580" s="82"/>
      <c r="AX580" s="82"/>
      <c r="AY580" s="82"/>
      <c r="AZ580" s="82"/>
      <c r="BA580" s="82"/>
      <c r="BB580" s="82"/>
      <c r="BC580" s="82"/>
      <c r="BD580" s="82"/>
      <c r="BE580" s="82"/>
      <c r="BH580" s="254">
        <f t="shared" si="189"/>
        <v>0</v>
      </c>
      <c r="BI580" s="254">
        <f t="shared" si="190"/>
        <v>0</v>
      </c>
    </row>
    <row r="581" spans="1:61" ht="25.5" hidden="1" customHeight="1" x14ac:dyDescent="0.25">
      <c r="A581" s="516"/>
      <c r="B581" s="497"/>
      <c r="C581" s="517"/>
      <c r="D581" s="14" t="s">
        <v>285</v>
      </c>
      <c r="E581" s="9" t="s">
        <v>286</v>
      </c>
      <c r="F581" s="125"/>
      <c r="G581" s="125"/>
      <c r="H581" s="121" t="s">
        <v>23</v>
      </c>
      <c r="I581" s="116"/>
      <c r="J581" s="117"/>
      <c r="K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AC581" s="54"/>
      <c r="AD581" s="219"/>
      <c r="AE581" s="54"/>
      <c r="AF581" s="82"/>
      <c r="AG581" s="82"/>
      <c r="AH581" s="82"/>
      <c r="AI581" s="82"/>
      <c r="AJ581" s="82"/>
      <c r="AK581" s="82"/>
      <c r="AL581" s="82"/>
      <c r="AM581" s="82"/>
      <c r="AN581" s="82"/>
      <c r="AO581" s="82"/>
      <c r="AP581" s="82"/>
      <c r="AQ581" s="82"/>
      <c r="AR581" s="82"/>
      <c r="AS581" s="82"/>
      <c r="AT581" s="82"/>
      <c r="AU581" s="82"/>
      <c r="AV581" s="82"/>
      <c r="AW581" s="82"/>
      <c r="AX581" s="82"/>
      <c r="AY581" s="82"/>
      <c r="AZ581" s="82"/>
      <c r="BA581" s="82"/>
      <c r="BB581" s="82"/>
      <c r="BC581" s="82"/>
      <c r="BD581" s="82"/>
      <c r="BE581" s="82"/>
      <c r="BH581" s="254">
        <f t="shared" si="189"/>
        <v>0</v>
      </c>
      <c r="BI581" s="254">
        <f t="shared" si="190"/>
        <v>0</v>
      </c>
    </row>
    <row r="582" spans="1:61" ht="48" hidden="1" customHeight="1" x14ac:dyDescent="0.25">
      <c r="A582" s="516"/>
      <c r="B582" s="497"/>
      <c r="C582" s="517"/>
      <c r="D582" s="14" t="s">
        <v>287</v>
      </c>
      <c r="E582" s="9" t="s">
        <v>288</v>
      </c>
      <c r="F582" s="125"/>
      <c r="G582" s="125"/>
      <c r="H582" s="125"/>
      <c r="I582" s="108"/>
      <c r="J582" s="109"/>
      <c r="K582" s="109"/>
      <c r="L582" s="109"/>
      <c r="M582" s="109"/>
      <c r="N582" s="109"/>
      <c r="O582" s="109"/>
      <c r="P582" s="109"/>
      <c r="Q582" s="109"/>
      <c r="R582" s="109"/>
      <c r="S582" s="109"/>
      <c r="T582" s="109"/>
      <c r="U582" s="109"/>
      <c r="AC582" s="54"/>
      <c r="AD582" s="219"/>
      <c r="AE582" s="54"/>
      <c r="AF582" s="82"/>
      <c r="AG582" s="82"/>
      <c r="AH582" s="82"/>
      <c r="AI582" s="82"/>
      <c r="AJ582" s="82"/>
      <c r="AK582" s="82"/>
      <c r="AL582" s="82"/>
      <c r="AM582" s="82"/>
      <c r="AN582" s="82"/>
      <c r="AO582" s="82"/>
      <c r="AP582" s="82"/>
      <c r="AQ582" s="82"/>
      <c r="AR582" s="82"/>
      <c r="AS582" s="82"/>
      <c r="AT582" s="82"/>
      <c r="AU582" s="82"/>
      <c r="AV582" s="82"/>
      <c r="AW582" s="82"/>
      <c r="AX582" s="82"/>
      <c r="AY582" s="82"/>
      <c r="AZ582" s="82"/>
      <c r="BA582" s="82"/>
      <c r="BB582" s="82"/>
      <c r="BC582" s="82"/>
      <c r="BD582" s="82"/>
      <c r="BE582" s="82"/>
      <c r="BH582" s="254">
        <f t="shared" si="189"/>
        <v>0</v>
      </c>
      <c r="BI582" s="254">
        <f t="shared" si="190"/>
        <v>0</v>
      </c>
    </row>
    <row r="583" spans="1:61" ht="30.75" hidden="1" customHeight="1" x14ac:dyDescent="0.25">
      <c r="A583" s="516"/>
      <c r="B583" s="497"/>
      <c r="C583" s="517"/>
      <c r="D583" s="14" t="s">
        <v>289</v>
      </c>
      <c r="E583" s="9" t="s">
        <v>187</v>
      </c>
      <c r="F583" s="125"/>
      <c r="G583" s="125"/>
      <c r="H583" s="125"/>
      <c r="I583" s="108"/>
      <c r="J583" s="109"/>
      <c r="K583" s="109"/>
      <c r="L583" s="109"/>
      <c r="M583" s="109"/>
      <c r="N583" s="109"/>
      <c r="O583" s="109"/>
      <c r="P583" s="109"/>
      <c r="Q583" s="109"/>
      <c r="R583" s="109"/>
      <c r="S583" s="109"/>
      <c r="T583" s="109"/>
      <c r="U583" s="109"/>
      <c r="AC583" s="54"/>
      <c r="AD583" s="219"/>
      <c r="AE583" s="54"/>
      <c r="AF583" s="82"/>
      <c r="AG583" s="82"/>
      <c r="AH583" s="82"/>
      <c r="AI583" s="82"/>
      <c r="AJ583" s="82"/>
      <c r="AK583" s="82"/>
      <c r="AL583" s="82"/>
      <c r="AM583" s="82"/>
      <c r="AN583" s="82"/>
      <c r="AO583" s="82"/>
      <c r="AP583" s="82"/>
      <c r="AQ583" s="82"/>
      <c r="AR583" s="82"/>
      <c r="AS583" s="82"/>
      <c r="AT583" s="82"/>
      <c r="AU583" s="82"/>
      <c r="AV583" s="82"/>
      <c r="AW583" s="82"/>
      <c r="AX583" s="82"/>
      <c r="AY583" s="82"/>
      <c r="AZ583" s="82"/>
      <c r="BA583" s="82"/>
      <c r="BB583" s="82"/>
      <c r="BC583" s="82"/>
      <c r="BD583" s="82"/>
      <c r="BE583" s="82"/>
      <c r="BH583" s="254">
        <f t="shared" si="189"/>
        <v>0</v>
      </c>
      <c r="BI583" s="254">
        <f t="shared" si="190"/>
        <v>0</v>
      </c>
    </row>
    <row r="584" spans="1:61" ht="27" hidden="1" customHeight="1" x14ac:dyDescent="0.25">
      <c r="A584" s="516"/>
      <c r="B584" s="497"/>
      <c r="C584" s="517"/>
      <c r="D584" s="14" t="s">
        <v>290</v>
      </c>
      <c r="E584" s="9"/>
      <c r="F584" s="125"/>
      <c r="G584" s="125"/>
      <c r="H584" s="125"/>
      <c r="I584" s="108"/>
      <c r="J584" s="109"/>
      <c r="K584" s="109"/>
      <c r="L584" s="109"/>
      <c r="M584" s="109"/>
      <c r="N584" s="109"/>
      <c r="O584" s="109"/>
      <c r="P584" s="109"/>
      <c r="Q584" s="109"/>
      <c r="R584" s="109"/>
      <c r="S584" s="109"/>
      <c r="T584" s="109"/>
      <c r="U584" s="109"/>
      <c r="AC584" s="54"/>
      <c r="AD584" s="219"/>
      <c r="AE584" s="54"/>
      <c r="AF584" s="82"/>
      <c r="AG584" s="82"/>
      <c r="AH584" s="82"/>
      <c r="AI584" s="82"/>
      <c r="AJ584" s="82"/>
      <c r="AK584" s="82"/>
      <c r="AL584" s="82"/>
      <c r="AM584" s="82"/>
      <c r="AN584" s="82"/>
      <c r="AO584" s="82"/>
      <c r="AP584" s="82"/>
      <c r="AQ584" s="82"/>
      <c r="AR584" s="82"/>
      <c r="AS584" s="82"/>
      <c r="AT584" s="82"/>
      <c r="AU584" s="82"/>
      <c r="AV584" s="82"/>
      <c r="AW584" s="82"/>
      <c r="AX584" s="82"/>
      <c r="AY584" s="82"/>
      <c r="AZ584" s="82"/>
      <c r="BA584" s="82"/>
      <c r="BB584" s="82"/>
      <c r="BC584" s="82"/>
      <c r="BD584" s="82"/>
      <c r="BE584" s="82"/>
      <c r="BH584" s="254">
        <f t="shared" si="189"/>
        <v>0</v>
      </c>
      <c r="BI584" s="254">
        <f t="shared" si="190"/>
        <v>0</v>
      </c>
    </row>
    <row r="585" spans="1:61" ht="27.75" hidden="1" customHeight="1" x14ac:dyDescent="0.25">
      <c r="A585" s="516"/>
      <c r="B585" s="497"/>
      <c r="C585" s="517"/>
      <c r="D585" s="29" t="s">
        <v>291</v>
      </c>
      <c r="E585" s="9" t="s">
        <v>292</v>
      </c>
      <c r="F585" s="125"/>
      <c r="G585" s="125"/>
      <c r="H585" s="125"/>
      <c r="I585" s="108"/>
      <c r="J585" s="109"/>
      <c r="K585" s="109"/>
      <c r="L585" s="109"/>
      <c r="M585" s="109"/>
      <c r="N585" s="109"/>
      <c r="O585" s="109"/>
      <c r="P585" s="109"/>
      <c r="Q585" s="109"/>
      <c r="R585" s="109"/>
      <c r="S585" s="109"/>
      <c r="T585" s="109"/>
      <c r="U585" s="109"/>
      <c r="AC585" s="54"/>
      <c r="AD585" s="219"/>
      <c r="AE585" s="54"/>
      <c r="AF585" s="89"/>
      <c r="AG585" s="89"/>
      <c r="AH585" s="89"/>
      <c r="AI585" s="89"/>
      <c r="AJ585" s="89"/>
      <c r="AK585" s="89"/>
      <c r="AL585" s="89"/>
      <c r="AM585" s="89"/>
      <c r="AN585" s="89"/>
      <c r="AO585" s="89"/>
      <c r="AP585" s="89"/>
      <c r="AQ585" s="89"/>
      <c r="AR585" s="89"/>
      <c r="AS585" s="89"/>
      <c r="AT585" s="89"/>
      <c r="AU585" s="89"/>
      <c r="AV585" s="89"/>
      <c r="AW585" s="89"/>
      <c r="AX585" s="89"/>
      <c r="AY585" s="89"/>
      <c r="AZ585" s="89"/>
      <c r="BA585" s="89"/>
      <c r="BB585" s="89"/>
      <c r="BC585" s="89"/>
      <c r="BD585" s="89"/>
      <c r="BE585" s="89"/>
      <c r="BH585" s="254">
        <f t="shared" si="189"/>
        <v>0</v>
      </c>
      <c r="BI585" s="254">
        <f t="shared" si="190"/>
        <v>0</v>
      </c>
    </row>
    <row r="586" spans="1:61" ht="35.25" hidden="1" customHeight="1" x14ac:dyDescent="0.25">
      <c r="A586" s="516"/>
      <c r="B586" s="497"/>
      <c r="C586" s="517"/>
      <c r="D586" s="14" t="s">
        <v>293</v>
      </c>
      <c r="E586" s="9" t="s">
        <v>46</v>
      </c>
      <c r="F586" s="125"/>
      <c r="G586" s="125"/>
      <c r="H586" s="125"/>
      <c r="I586" s="108"/>
      <c r="J586" s="109"/>
      <c r="K586" s="109"/>
      <c r="L586" s="109"/>
      <c r="M586" s="109"/>
      <c r="N586" s="109"/>
      <c r="O586" s="109"/>
      <c r="P586" s="109"/>
      <c r="Q586" s="109"/>
      <c r="R586" s="109"/>
      <c r="S586" s="109"/>
      <c r="T586" s="109"/>
      <c r="U586" s="109"/>
      <c r="AC586" s="54"/>
      <c r="AD586" s="219"/>
      <c r="AE586" s="54"/>
      <c r="AF586" s="89"/>
      <c r="AG586" s="89"/>
      <c r="AH586" s="89"/>
      <c r="AI586" s="89"/>
      <c r="AJ586" s="89"/>
      <c r="AK586" s="89"/>
      <c r="AL586" s="89"/>
      <c r="AM586" s="89"/>
      <c r="AN586" s="89"/>
      <c r="AO586" s="89"/>
      <c r="AP586" s="89"/>
      <c r="AQ586" s="89"/>
      <c r="AR586" s="89"/>
      <c r="AS586" s="89"/>
      <c r="AT586" s="89"/>
      <c r="AU586" s="89"/>
      <c r="AV586" s="89"/>
      <c r="AW586" s="89"/>
      <c r="AX586" s="89"/>
      <c r="AY586" s="89"/>
      <c r="AZ586" s="89"/>
      <c r="BA586" s="89"/>
      <c r="BB586" s="89"/>
      <c r="BC586" s="89"/>
      <c r="BD586" s="89"/>
      <c r="BE586" s="89"/>
      <c r="BH586" s="254">
        <f t="shared" si="189"/>
        <v>0</v>
      </c>
      <c r="BI586" s="254">
        <f t="shared" si="190"/>
        <v>0</v>
      </c>
    </row>
    <row r="587" spans="1:61" ht="26.25" hidden="1" customHeight="1" x14ac:dyDescent="0.25">
      <c r="A587" s="516"/>
      <c r="B587" s="497"/>
      <c r="C587" s="517"/>
      <c r="D587" s="14" t="s">
        <v>294</v>
      </c>
      <c r="E587" s="9" t="s">
        <v>286</v>
      </c>
      <c r="F587" s="125"/>
      <c r="G587" s="125"/>
      <c r="H587" s="125"/>
      <c r="I587" s="108"/>
      <c r="J587" s="109"/>
      <c r="K587" s="109"/>
      <c r="L587" s="109"/>
      <c r="M587" s="109"/>
      <c r="N587" s="109"/>
      <c r="O587" s="109"/>
      <c r="P587" s="109"/>
      <c r="Q587" s="109"/>
      <c r="R587" s="109"/>
      <c r="S587" s="109"/>
      <c r="T587" s="109"/>
      <c r="U587" s="109"/>
      <c r="AC587" s="54"/>
      <c r="AD587" s="219"/>
      <c r="AE587" s="54"/>
      <c r="AF587" s="89"/>
      <c r="AG587" s="89"/>
      <c r="AH587" s="89"/>
      <c r="AI587" s="89"/>
      <c r="AJ587" s="89"/>
      <c r="AK587" s="89"/>
      <c r="AL587" s="89"/>
      <c r="AM587" s="89"/>
      <c r="AN587" s="89"/>
      <c r="AO587" s="89"/>
      <c r="AP587" s="89"/>
      <c r="AQ587" s="89"/>
      <c r="AR587" s="89"/>
      <c r="AS587" s="89"/>
      <c r="AT587" s="89"/>
      <c r="AU587" s="89"/>
      <c r="AV587" s="89"/>
      <c r="AW587" s="89"/>
      <c r="AX587" s="89"/>
      <c r="AY587" s="89"/>
      <c r="AZ587" s="89"/>
      <c r="BA587" s="89"/>
      <c r="BB587" s="89"/>
      <c r="BC587" s="89"/>
      <c r="BD587" s="89"/>
      <c r="BE587" s="89"/>
      <c r="BH587" s="254">
        <f t="shared" si="189"/>
        <v>0</v>
      </c>
      <c r="BI587" s="254">
        <f t="shared" si="190"/>
        <v>0</v>
      </c>
    </row>
    <row r="588" spans="1:61" ht="20.100000000000001" hidden="1" customHeight="1" x14ac:dyDescent="0.25">
      <c r="A588" s="516"/>
      <c r="B588" s="497"/>
      <c r="C588" s="517"/>
      <c r="D588" s="14" t="s">
        <v>295</v>
      </c>
      <c r="E588" s="9" t="s">
        <v>46</v>
      </c>
      <c r="F588" s="125"/>
      <c r="G588" s="125"/>
      <c r="H588" s="125"/>
      <c r="I588" s="108"/>
      <c r="J588" s="109"/>
      <c r="K588" s="109"/>
      <c r="L588" s="109"/>
      <c r="M588" s="109"/>
      <c r="N588" s="109"/>
      <c r="O588" s="109"/>
      <c r="P588" s="109"/>
      <c r="Q588" s="109"/>
      <c r="R588" s="109"/>
      <c r="S588" s="109"/>
      <c r="T588" s="109"/>
      <c r="U588" s="109"/>
      <c r="AC588" s="54"/>
      <c r="AD588" s="219"/>
      <c r="AE588" s="54"/>
      <c r="AF588" s="89"/>
      <c r="AG588" s="89"/>
      <c r="AH588" s="89"/>
      <c r="AI588" s="89"/>
      <c r="AJ588" s="89"/>
      <c r="AK588" s="89"/>
      <c r="AL588" s="89"/>
      <c r="AM588" s="89"/>
      <c r="AN588" s="89"/>
      <c r="AO588" s="89"/>
      <c r="AP588" s="89"/>
      <c r="AQ588" s="89"/>
      <c r="AR588" s="89"/>
      <c r="AS588" s="89"/>
      <c r="AT588" s="89"/>
      <c r="AU588" s="89"/>
      <c r="AV588" s="89"/>
      <c r="AW588" s="89"/>
      <c r="AX588" s="89"/>
      <c r="AY588" s="89"/>
      <c r="AZ588" s="89"/>
      <c r="BA588" s="89"/>
      <c r="BB588" s="89"/>
      <c r="BC588" s="89"/>
      <c r="BD588" s="89"/>
      <c r="BE588" s="89"/>
      <c r="BH588" s="254">
        <f t="shared" si="189"/>
        <v>0</v>
      </c>
      <c r="BI588" s="254">
        <f t="shared" si="190"/>
        <v>0</v>
      </c>
    </row>
    <row r="589" spans="1:61" ht="26.25" hidden="1" customHeight="1" x14ac:dyDescent="0.25">
      <c r="A589" s="516"/>
      <c r="B589" s="497"/>
      <c r="C589" s="517"/>
      <c r="D589" s="14" t="s">
        <v>296</v>
      </c>
      <c r="E589" s="9" t="s">
        <v>46</v>
      </c>
      <c r="F589" s="125"/>
      <c r="G589" s="125"/>
      <c r="H589" s="125"/>
      <c r="I589" s="108"/>
      <c r="J589" s="109"/>
      <c r="K589" s="109"/>
      <c r="L589" s="109"/>
      <c r="M589" s="109"/>
      <c r="N589" s="109"/>
      <c r="O589" s="109"/>
      <c r="P589" s="109"/>
      <c r="Q589" s="109"/>
      <c r="R589" s="109"/>
      <c r="S589" s="109"/>
      <c r="T589" s="109"/>
      <c r="U589" s="109"/>
      <c r="AC589" s="54"/>
      <c r="AD589" s="219"/>
      <c r="AE589" s="54"/>
      <c r="AF589" s="89"/>
      <c r="AG589" s="89"/>
      <c r="AH589" s="89"/>
      <c r="AI589" s="89"/>
      <c r="AJ589" s="89"/>
      <c r="AK589" s="89"/>
      <c r="AL589" s="89"/>
      <c r="AM589" s="89"/>
      <c r="AN589" s="89"/>
      <c r="AO589" s="89"/>
      <c r="AP589" s="89"/>
      <c r="AQ589" s="89"/>
      <c r="AR589" s="89"/>
      <c r="AS589" s="89"/>
      <c r="AT589" s="89"/>
      <c r="AU589" s="89"/>
      <c r="AV589" s="89"/>
      <c r="AW589" s="89"/>
      <c r="AX589" s="89"/>
      <c r="AY589" s="89"/>
      <c r="AZ589" s="89"/>
      <c r="BA589" s="89"/>
      <c r="BB589" s="89"/>
      <c r="BC589" s="89"/>
      <c r="BD589" s="89"/>
      <c r="BE589" s="89"/>
      <c r="BH589" s="254">
        <f t="shared" si="189"/>
        <v>0</v>
      </c>
      <c r="BI589" s="254">
        <f t="shared" si="190"/>
        <v>0</v>
      </c>
    </row>
    <row r="590" spans="1:61" ht="43.5" hidden="1" customHeight="1" x14ac:dyDescent="0.25">
      <c r="A590" s="516"/>
      <c r="B590" s="497"/>
      <c r="C590" s="517"/>
      <c r="D590" s="14" t="s">
        <v>297</v>
      </c>
      <c r="E590" s="9" t="s">
        <v>46</v>
      </c>
      <c r="F590" s="125"/>
      <c r="G590" s="125"/>
      <c r="H590" s="125"/>
      <c r="I590" s="108"/>
      <c r="J590" s="109"/>
      <c r="K590" s="109"/>
      <c r="L590" s="109"/>
      <c r="M590" s="109"/>
      <c r="N590" s="109"/>
      <c r="O590" s="109"/>
      <c r="P590" s="109"/>
      <c r="Q590" s="109"/>
      <c r="R590" s="109"/>
      <c r="S590" s="109"/>
      <c r="T590" s="109"/>
      <c r="U590" s="109"/>
      <c r="AC590" s="54"/>
      <c r="AD590" s="219"/>
      <c r="AE590" s="54"/>
      <c r="AF590" s="89"/>
      <c r="AG590" s="89"/>
      <c r="AH590" s="89"/>
      <c r="AI590" s="89"/>
      <c r="AJ590" s="89"/>
      <c r="AK590" s="89"/>
      <c r="AL590" s="89"/>
      <c r="AM590" s="89"/>
      <c r="AN590" s="89"/>
      <c r="AO590" s="89"/>
      <c r="AP590" s="89"/>
      <c r="AQ590" s="89"/>
      <c r="AR590" s="89"/>
      <c r="AS590" s="89"/>
      <c r="AT590" s="89"/>
      <c r="AU590" s="89"/>
      <c r="AV590" s="89"/>
      <c r="AW590" s="89"/>
      <c r="AX590" s="89"/>
      <c r="AY590" s="89"/>
      <c r="AZ590" s="89"/>
      <c r="BA590" s="89"/>
      <c r="BB590" s="89"/>
      <c r="BC590" s="89"/>
      <c r="BD590" s="89"/>
      <c r="BE590" s="89"/>
      <c r="BH590" s="254">
        <f t="shared" si="189"/>
        <v>0</v>
      </c>
      <c r="BI590" s="254">
        <f t="shared" si="190"/>
        <v>0</v>
      </c>
    </row>
    <row r="591" spans="1:61" ht="43.5" hidden="1" customHeight="1" x14ac:dyDescent="0.25">
      <c r="A591" s="516"/>
      <c r="B591" s="497"/>
      <c r="C591" s="517"/>
      <c r="D591" s="14" t="s">
        <v>298</v>
      </c>
      <c r="E591" s="9" t="s">
        <v>46</v>
      </c>
      <c r="F591" s="125"/>
      <c r="G591" s="125"/>
      <c r="H591" s="125"/>
      <c r="I591" s="108"/>
      <c r="J591" s="109"/>
      <c r="K591" s="109"/>
      <c r="L591" s="109"/>
      <c r="M591" s="109"/>
      <c r="N591" s="109"/>
      <c r="O591" s="109"/>
      <c r="P591" s="109"/>
      <c r="Q591" s="109"/>
      <c r="R591" s="109"/>
      <c r="S591" s="109"/>
      <c r="T591" s="109"/>
      <c r="U591" s="109"/>
      <c r="AC591" s="54"/>
      <c r="AD591" s="219"/>
      <c r="AE591" s="54"/>
      <c r="AF591" s="89"/>
      <c r="AG591" s="89"/>
      <c r="AH591" s="89"/>
      <c r="AI591" s="89"/>
      <c r="AJ591" s="89"/>
      <c r="AK591" s="89"/>
      <c r="AL591" s="89"/>
      <c r="AM591" s="89"/>
      <c r="AN591" s="89"/>
      <c r="AO591" s="89"/>
      <c r="AP591" s="89"/>
      <c r="AQ591" s="89"/>
      <c r="AR591" s="89"/>
      <c r="AS591" s="89"/>
      <c r="AT591" s="89"/>
      <c r="AU591" s="89"/>
      <c r="AV591" s="89"/>
      <c r="AW591" s="89"/>
      <c r="AX591" s="89"/>
      <c r="AY591" s="89"/>
      <c r="AZ591" s="89"/>
      <c r="BA591" s="89"/>
      <c r="BB591" s="89"/>
      <c r="BC591" s="89"/>
      <c r="BD591" s="89"/>
      <c r="BE591" s="89"/>
      <c r="BH591" s="254">
        <f t="shared" si="189"/>
        <v>0</v>
      </c>
      <c r="BI591" s="254">
        <f t="shared" si="190"/>
        <v>0</v>
      </c>
    </row>
    <row r="592" spans="1:61" ht="24.95" hidden="1" customHeight="1" x14ac:dyDescent="0.25">
      <c r="A592" s="516"/>
      <c r="B592" s="497"/>
      <c r="C592" s="517"/>
      <c r="D592" s="14" t="s">
        <v>299</v>
      </c>
      <c r="E592" s="9" t="s">
        <v>300</v>
      </c>
      <c r="F592" s="125"/>
      <c r="G592" s="121"/>
      <c r="H592" s="121" t="s">
        <v>23</v>
      </c>
      <c r="I592" s="116"/>
      <c r="J592" s="117"/>
      <c r="K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AC592" s="54"/>
      <c r="AD592" s="219"/>
      <c r="AE592" s="54"/>
      <c r="AF592" s="89"/>
      <c r="AG592" s="89"/>
      <c r="AH592" s="89"/>
      <c r="AI592" s="89"/>
      <c r="AJ592" s="89"/>
      <c r="AK592" s="89"/>
      <c r="AL592" s="89"/>
      <c r="AM592" s="89"/>
      <c r="AN592" s="89"/>
      <c r="AO592" s="89"/>
      <c r="AP592" s="89"/>
      <c r="AQ592" s="89"/>
      <c r="AR592" s="89"/>
      <c r="AS592" s="89"/>
      <c r="AT592" s="89"/>
      <c r="AU592" s="89"/>
      <c r="AV592" s="89"/>
      <c r="AW592" s="89"/>
      <c r="AX592" s="89"/>
      <c r="AY592" s="89"/>
      <c r="AZ592" s="89"/>
      <c r="BA592" s="89"/>
      <c r="BB592" s="89"/>
      <c r="BC592" s="89"/>
      <c r="BD592" s="89"/>
      <c r="BE592" s="89"/>
      <c r="BH592" s="254">
        <f t="shared" si="189"/>
        <v>0</v>
      </c>
      <c r="BI592" s="254">
        <f t="shared" si="190"/>
        <v>0</v>
      </c>
    </row>
    <row r="593" spans="1:61" ht="24.95" hidden="1" customHeight="1" x14ac:dyDescent="0.25">
      <c r="A593" s="516"/>
      <c r="B593" s="497"/>
      <c r="C593" s="517"/>
      <c r="D593" s="14" t="s">
        <v>301</v>
      </c>
      <c r="E593" s="9" t="s">
        <v>302</v>
      </c>
      <c r="F593" s="125"/>
      <c r="G593" s="121"/>
      <c r="H593" s="121" t="s">
        <v>23</v>
      </c>
      <c r="I593" s="116"/>
      <c r="J593" s="117"/>
      <c r="K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AC593" s="54"/>
      <c r="AD593" s="219"/>
      <c r="AE593" s="54"/>
      <c r="AF593" s="89"/>
      <c r="AG593" s="89"/>
      <c r="AH593" s="89"/>
      <c r="AI593" s="89"/>
      <c r="AJ593" s="89"/>
      <c r="AK593" s="89"/>
      <c r="AL593" s="89"/>
      <c r="AM593" s="89"/>
      <c r="AN593" s="89"/>
      <c r="AO593" s="89"/>
      <c r="AP593" s="89"/>
      <c r="AQ593" s="89"/>
      <c r="AR593" s="89"/>
      <c r="AS593" s="89"/>
      <c r="AT593" s="89"/>
      <c r="AU593" s="89"/>
      <c r="AV593" s="89"/>
      <c r="AW593" s="89"/>
      <c r="AX593" s="89"/>
      <c r="AY593" s="89"/>
      <c r="AZ593" s="89"/>
      <c r="BA593" s="89"/>
      <c r="BB593" s="89"/>
      <c r="BC593" s="89"/>
      <c r="BD593" s="89"/>
      <c r="BE593" s="89"/>
      <c r="BH593" s="254">
        <f t="shared" si="189"/>
        <v>0</v>
      </c>
      <c r="BI593" s="254">
        <f t="shared" si="190"/>
        <v>0</v>
      </c>
    </row>
    <row r="594" spans="1:61" ht="24.95" hidden="1" customHeight="1" x14ac:dyDescent="0.25">
      <c r="A594" s="516"/>
      <c r="B594" s="497"/>
      <c r="C594" s="517"/>
      <c r="D594" s="14" t="s">
        <v>303</v>
      </c>
      <c r="E594" s="9" t="s">
        <v>302</v>
      </c>
      <c r="F594" s="125"/>
      <c r="G594" s="121"/>
      <c r="H594" s="121" t="s">
        <v>23</v>
      </c>
      <c r="I594" s="116"/>
      <c r="J594" s="117"/>
      <c r="K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AC594" s="54"/>
      <c r="AD594" s="219"/>
      <c r="AE594" s="54"/>
      <c r="AF594" s="82"/>
      <c r="AG594" s="82"/>
      <c r="AH594" s="82"/>
      <c r="AI594" s="82"/>
      <c r="AJ594" s="82"/>
      <c r="AK594" s="82"/>
      <c r="AL594" s="82"/>
      <c r="AM594" s="82"/>
      <c r="AN594" s="82"/>
      <c r="AO594" s="82"/>
      <c r="AP594" s="82"/>
      <c r="AQ594" s="82"/>
      <c r="AR594" s="82"/>
      <c r="AS594" s="82"/>
      <c r="AT594" s="82"/>
      <c r="AU594" s="82"/>
      <c r="AV594" s="82"/>
      <c r="AW594" s="82"/>
      <c r="AX594" s="82"/>
      <c r="AY594" s="82"/>
      <c r="AZ594" s="82"/>
      <c r="BA594" s="82"/>
      <c r="BB594" s="82"/>
      <c r="BC594" s="82"/>
      <c r="BD594" s="82"/>
      <c r="BE594" s="82"/>
      <c r="BH594" s="254">
        <f t="shared" si="189"/>
        <v>0</v>
      </c>
      <c r="BI594" s="254">
        <f t="shared" si="190"/>
        <v>0</v>
      </c>
    </row>
    <row r="595" spans="1:61" ht="20.100000000000001" hidden="1" customHeight="1" x14ac:dyDescent="0.25">
      <c r="A595" s="516"/>
      <c r="B595" s="497"/>
      <c r="C595" s="517"/>
      <c r="D595" s="14" t="s">
        <v>304</v>
      </c>
      <c r="E595" s="9" t="s">
        <v>257</v>
      </c>
      <c r="F595" s="125"/>
      <c r="G595" s="121"/>
      <c r="H595" s="121"/>
      <c r="I595" s="116"/>
      <c r="J595" s="117"/>
      <c r="K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AC595" s="54"/>
      <c r="AD595" s="219"/>
      <c r="AE595" s="54"/>
      <c r="AF595" s="82"/>
      <c r="AG595" s="82"/>
      <c r="AH595" s="82"/>
      <c r="AI595" s="82"/>
      <c r="AJ595" s="82"/>
      <c r="AK595" s="82"/>
      <c r="AL595" s="82"/>
      <c r="AM595" s="82"/>
      <c r="AN595" s="82"/>
      <c r="AO595" s="82"/>
      <c r="AP595" s="82"/>
      <c r="AQ595" s="82"/>
      <c r="AR595" s="82"/>
      <c r="AS595" s="82"/>
      <c r="AT595" s="82"/>
      <c r="AU595" s="82"/>
      <c r="AV595" s="82"/>
      <c r="AW595" s="82"/>
      <c r="AX595" s="82"/>
      <c r="AY595" s="82"/>
      <c r="AZ595" s="82"/>
      <c r="BA595" s="82"/>
      <c r="BB595" s="82"/>
      <c r="BC595" s="82"/>
      <c r="BD595" s="82"/>
      <c r="BE595" s="82"/>
      <c r="BH595" s="254">
        <f t="shared" si="189"/>
        <v>0</v>
      </c>
      <c r="BI595" s="254">
        <f t="shared" si="190"/>
        <v>0</v>
      </c>
    </row>
    <row r="596" spans="1:61" ht="20.100000000000001" hidden="1" customHeight="1" x14ac:dyDescent="0.25">
      <c r="A596" s="516"/>
      <c r="B596" s="497"/>
      <c r="C596" s="517"/>
      <c r="D596" s="14" t="s">
        <v>305</v>
      </c>
      <c r="E596" s="9" t="s">
        <v>46</v>
      </c>
      <c r="F596" s="125"/>
      <c r="G596" s="121"/>
      <c r="H596" s="121"/>
      <c r="I596" s="116"/>
      <c r="J596" s="117"/>
      <c r="K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AC596" s="54"/>
      <c r="AD596" s="219"/>
      <c r="AE596" s="54"/>
      <c r="AF596" s="82"/>
      <c r="AG596" s="82"/>
      <c r="AH596" s="82"/>
      <c r="AI596" s="82"/>
      <c r="AJ596" s="82"/>
      <c r="AK596" s="82"/>
      <c r="AL596" s="82"/>
      <c r="AM596" s="82"/>
      <c r="AN596" s="82"/>
      <c r="AO596" s="82"/>
      <c r="AP596" s="82"/>
      <c r="AQ596" s="82"/>
      <c r="AR596" s="82"/>
      <c r="AS596" s="82"/>
      <c r="AT596" s="82"/>
      <c r="AU596" s="82"/>
      <c r="AV596" s="82"/>
      <c r="AW596" s="82"/>
      <c r="AX596" s="82"/>
      <c r="AY596" s="82"/>
      <c r="AZ596" s="82"/>
      <c r="BA596" s="82"/>
      <c r="BB596" s="82"/>
      <c r="BC596" s="82"/>
      <c r="BD596" s="82"/>
      <c r="BE596" s="82"/>
      <c r="BH596" s="254">
        <f t="shared" si="189"/>
        <v>0</v>
      </c>
      <c r="BI596" s="254">
        <f t="shared" si="190"/>
        <v>0</v>
      </c>
    </row>
    <row r="597" spans="1:61" ht="20.100000000000001" hidden="1" customHeight="1" x14ac:dyDescent="0.25">
      <c r="A597" s="516"/>
      <c r="B597" s="497"/>
      <c r="C597" s="517"/>
      <c r="D597" s="14" t="s">
        <v>306</v>
      </c>
      <c r="E597" s="9" t="s">
        <v>46</v>
      </c>
      <c r="F597" s="125"/>
      <c r="G597" s="121"/>
      <c r="H597" s="121"/>
      <c r="I597" s="116"/>
      <c r="J597" s="117"/>
      <c r="K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AC597" s="54"/>
      <c r="AD597" s="219"/>
      <c r="AE597" s="54"/>
      <c r="AF597" s="82"/>
      <c r="AG597" s="82"/>
      <c r="AH597" s="82"/>
      <c r="AI597" s="82"/>
      <c r="AJ597" s="82"/>
      <c r="AK597" s="82"/>
      <c r="AL597" s="82"/>
      <c r="AM597" s="82"/>
      <c r="AN597" s="82"/>
      <c r="AO597" s="82"/>
      <c r="AP597" s="82"/>
      <c r="AQ597" s="82"/>
      <c r="AR597" s="82"/>
      <c r="AS597" s="82"/>
      <c r="AT597" s="82"/>
      <c r="AU597" s="82"/>
      <c r="AV597" s="82"/>
      <c r="AW597" s="82"/>
      <c r="AX597" s="82"/>
      <c r="AY597" s="82"/>
      <c r="AZ597" s="82"/>
      <c r="BA597" s="82"/>
      <c r="BB597" s="82"/>
      <c r="BC597" s="82"/>
      <c r="BD597" s="82"/>
      <c r="BE597" s="82"/>
      <c r="BH597" s="254">
        <f t="shared" si="189"/>
        <v>0</v>
      </c>
      <c r="BI597" s="254">
        <f t="shared" si="190"/>
        <v>0</v>
      </c>
    </row>
    <row r="598" spans="1:61" ht="29.25" hidden="1" customHeight="1" x14ac:dyDescent="0.25">
      <c r="A598" s="516"/>
      <c r="B598" s="497"/>
      <c r="C598" s="517"/>
      <c r="D598" s="14" t="s">
        <v>307</v>
      </c>
      <c r="E598" s="9" t="s">
        <v>257</v>
      </c>
      <c r="F598" s="125"/>
      <c r="G598" s="121"/>
      <c r="H598" s="121"/>
      <c r="I598" s="116"/>
      <c r="J598" s="117"/>
      <c r="K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AC598" s="54"/>
      <c r="AD598" s="219"/>
      <c r="AE598" s="54"/>
      <c r="AF598" s="82"/>
      <c r="AG598" s="82"/>
      <c r="AH598" s="82"/>
      <c r="AI598" s="82"/>
      <c r="AJ598" s="82"/>
      <c r="AK598" s="82"/>
      <c r="AL598" s="82"/>
      <c r="AM598" s="82"/>
      <c r="AN598" s="82"/>
      <c r="AO598" s="82"/>
      <c r="AP598" s="82"/>
      <c r="AQ598" s="82"/>
      <c r="AR598" s="82"/>
      <c r="AS598" s="82"/>
      <c r="AT598" s="82"/>
      <c r="AU598" s="82"/>
      <c r="AV598" s="82"/>
      <c r="AW598" s="82"/>
      <c r="AX598" s="82"/>
      <c r="AY598" s="82"/>
      <c r="AZ598" s="82"/>
      <c r="BA598" s="82"/>
      <c r="BB598" s="82"/>
      <c r="BC598" s="82"/>
      <c r="BD598" s="82"/>
      <c r="BE598" s="82"/>
      <c r="BH598" s="254">
        <f t="shared" si="189"/>
        <v>0</v>
      </c>
      <c r="BI598" s="254">
        <f t="shared" si="190"/>
        <v>0</v>
      </c>
    </row>
    <row r="599" spans="1:61" ht="27" hidden="1" customHeight="1" x14ac:dyDescent="0.25">
      <c r="A599" s="516"/>
      <c r="B599" s="497"/>
      <c r="C599" s="517"/>
      <c r="D599" s="14" t="s">
        <v>274</v>
      </c>
      <c r="E599" s="9" t="s">
        <v>129</v>
      </c>
      <c r="F599" s="125"/>
      <c r="G599" s="121"/>
      <c r="H599" s="121"/>
      <c r="I599" s="116"/>
      <c r="J599" s="117"/>
      <c r="K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AC599" s="54"/>
      <c r="AD599" s="219"/>
      <c r="AE599" s="54"/>
      <c r="AF599" s="82"/>
      <c r="AG599" s="82"/>
      <c r="AH599" s="82"/>
      <c r="AI599" s="82"/>
      <c r="AJ599" s="82"/>
      <c r="AK599" s="82"/>
      <c r="AL599" s="82"/>
      <c r="AM599" s="82"/>
      <c r="AN599" s="82"/>
      <c r="AO599" s="82"/>
      <c r="AP599" s="82"/>
      <c r="AQ599" s="82"/>
      <c r="AR599" s="82"/>
      <c r="AS599" s="82"/>
      <c r="AT599" s="82"/>
      <c r="AU599" s="82"/>
      <c r="AV599" s="82"/>
      <c r="AW599" s="82"/>
      <c r="AX599" s="82"/>
      <c r="AY599" s="82"/>
      <c r="AZ599" s="82"/>
      <c r="BA599" s="82"/>
      <c r="BB599" s="82"/>
      <c r="BC599" s="82"/>
      <c r="BD599" s="82"/>
      <c r="BE599" s="82"/>
      <c r="BH599" s="254">
        <f t="shared" si="189"/>
        <v>0</v>
      </c>
      <c r="BI599" s="254">
        <f t="shared" si="190"/>
        <v>0</v>
      </c>
    </row>
    <row r="600" spans="1:61" ht="52.5" hidden="1" customHeight="1" x14ac:dyDescent="0.25">
      <c r="A600" s="516"/>
      <c r="B600" s="497"/>
      <c r="C600" s="517"/>
      <c r="D600" s="14" t="s">
        <v>308</v>
      </c>
      <c r="E600" s="9" t="s">
        <v>257</v>
      </c>
      <c r="F600" s="125"/>
      <c r="G600" s="121"/>
      <c r="H600" s="121" t="s">
        <v>23</v>
      </c>
      <c r="I600" s="116"/>
      <c r="J600" s="117"/>
      <c r="K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AC600" s="54"/>
      <c r="AD600" s="219"/>
      <c r="AE600" s="54"/>
      <c r="AF600" s="82"/>
      <c r="AG600" s="82"/>
      <c r="AH600" s="82"/>
      <c r="AI600" s="82"/>
      <c r="AJ600" s="82"/>
      <c r="AK600" s="82"/>
      <c r="AL600" s="82"/>
      <c r="AM600" s="82"/>
      <c r="AN600" s="82"/>
      <c r="AO600" s="82"/>
      <c r="AP600" s="82"/>
      <c r="AQ600" s="82"/>
      <c r="AR600" s="82"/>
      <c r="AS600" s="82"/>
      <c r="AT600" s="82"/>
      <c r="AU600" s="82"/>
      <c r="AV600" s="82"/>
      <c r="AW600" s="82"/>
      <c r="AX600" s="82"/>
      <c r="AY600" s="82"/>
      <c r="AZ600" s="82"/>
      <c r="BA600" s="82"/>
      <c r="BB600" s="82"/>
      <c r="BC600" s="82"/>
      <c r="BD600" s="82"/>
      <c r="BE600" s="82"/>
      <c r="BH600" s="254">
        <f t="shared" si="189"/>
        <v>0</v>
      </c>
      <c r="BI600" s="254">
        <f t="shared" si="190"/>
        <v>0</v>
      </c>
    </row>
    <row r="601" spans="1:61" ht="29.25" hidden="1" customHeight="1" x14ac:dyDescent="0.25">
      <c r="A601" s="516"/>
      <c r="B601" s="497"/>
      <c r="C601" s="517"/>
      <c r="D601" s="14" t="s">
        <v>309</v>
      </c>
      <c r="E601" s="9" t="s">
        <v>257</v>
      </c>
      <c r="F601" s="125"/>
      <c r="G601" s="121"/>
      <c r="H601" s="121" t="s">
        <v>23</v>
      </c>
      <c r="I601" s="116"/>
      <c r="J601" s="117"/>
      <c r="K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AC601" s="54"/>
      <c r="AD601" s="219"/>
      <c r="AE601" s="54"/>
      <c r="AF601" s="82"/>
      <c r="AG601" s="82"/>
      <c r="AH601" s="82"/>
      <c r="AI601" s="82"/>
      <c r="AJ601" s="82"/>
      <c r="AK601" s="82"/>
      <c r="AL601" s="82"/>
      <c r="AM601" s="82"/>
      <c r="AN601" s="82"/>
      <c r="AO601" s="82"/>
      <c r="AP601" s="82"/>
      <c r="AQ601" s="82"/>
      <c r="AR601" s="82"/>
      <c r="AS601" s="82"/>
      <c r="AT601" s="82"/>
      <c r="AU601" s="82"/>
      <c r="AV601" s="82"/>
      <c r="AW601" s="82"/>
      <c r="AX601" s="82"/>
      <c r="AY601" s="82"/>
      <c r="AZ601" s="82"/>
      <c r="BA601" s="82"/>
      <c r="BB601" s="82"/>
      <c r="BC601" s="82"/>
      <c r="BD601" s="82"/>
      <c r="BE601" s="82"/>
      <c r="BH601" s="254">
        <f t="shared" si="189"/>
        <v>0</v>
      </c>
      <c r="BI601" s="254">
        <f t="shared" si="190"/>
        <v>0</v>
      </c>
    </row>
    <row r="602" spans="1:61" ht="20.100000000000001" hidden="1" customHeight="1" x14ac:dyDescent="0.25">
      <c r="A602" s="516"/>
      <c r="B602" s="497"/>
      <c r="C602" s="517"/>
      <c r="D602" s="14" t="s">
        <v>310</v>
      </c>
      <c r="E602" s="9" t="s">
        <v>311</v>
      </c>
      <c r="F602" s="125"/>
      <c r="G602" s="121"/>
      <c r="H602" s="121"/>
      <c r="I602" s="116"/>
      <c r="J602" s="117"/>
      <c r="K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AC602" s="54"/>
      <c r="AD602" s="219"/>
      <c r="AE602" s="54"/>
      <c r="AF602" s="82"/>
      <c r="AG602" s="82"/>
      <c r="AH602" s="82"/>
      <c r="AI602" s="82"/>
      <c r="AJ602" s="82"/>
      <c r="AK602" s="82"/>
      <c r="AL602" s="82"/>
      <c r="AM602" s="82"/>
      <c r="AN602" s="82"/>
      <c r="AO602" s="82"/>
      <c r="AP602" s="82"/>
      <c r="AQ602" s="82"/>
      <c r="AR602" s="82"/>
      <c r="AS602" s="82"/>
      <c r="AT602" s="82"/>
      <c r="AU602" s="82"/>
      <c r="AV602" s="82"/>
      <c r="AW602" s="82"/>
      <c r="AX602" s="82"/>
      <c r="AY602" s="82"/>
      <c r="AZ602" s="82"/>
      <c r="BA602" s="82"/>
      <c r="BB602" s="82"/>
      <c r="BC602" s="82"/>
      <c r="BD602" s="82"/>
      <c r="BE602" s="82"/>
      <c r="BH602" s="254">
        <f t="shared" si="189"/>
        <v>0</v>
      </c>
      <c r="BI602" s="254">
        <f t="shared" si="190"/>
        <v>0</v>
      </c>
    </row>
    <row r="603" spans="1:61" ht="20.100000000000001" hidden="1" customHeight="1" x14ac:dyDescent="0.25">
      <c r="A603" s="516"/>
      <c r="B603" s="497"/>
      <c r="C603" s="517"/>
      <c r="D603" s="14" t="s">
        <v>312</v>
      </c>
      <c r="E603" s="9" t="s">
        <v>244</v>
      </c>
      <c r="F603" s="125"/>
      <c r="G603" s="121"/>
      <c r="H603" s="121" t="s">
        <v>23</v>
      </c>
      <c r="I603" s="116"/>
      <c r="J603" s="117"/>
      <c r="K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AC603" s="54"/>
      <c r="AD603" s="219"/>
      <c r="AE603" s="54"/>
      <c r="AF603" s="82"/>
      <c r="AG603" s="82"/>
      <c r="AH603" s="82"/>
      <c r="AI603" s="82"/>
      <c r="AJ603" s="82"/>
      <c r="AK603" s="82"/>
      <c r="AL603" s="82"/>
      <c r="AM603" s="82"/>
      <c r="AN603" s="82"/>
      <c r="AO603" s="82"/>
      <c r="AP603" s="82"/>
      <c r="AQ603" s="82"/>
      <c r="AR603" s="82"/>
      <c r="AS603" s="82"/>
      <c r="AT603" s="82"/>
      <c r="AU603" s="82"/>
      <c r="AV603" s="82"/>
      <c r="AW603" s="82"/>
      <c r="AX603" s="82"/>
      <c r="AY603" s="82"/>
      <c r="AZ603" s="82"/>
      <c r="BA603" s="82"/>
      <c r="BB603" s="82"/>
      <c r="BC603" s="82"/>
      <c r="BD603" s="82"/>
      <c r="BE603" s="82"/>
      <c r="BH603" s="254">
        <f t="shared" si="189"/>
        <v>0</v>
      </c>
      <c r="BI603" s="254">
        <f t="shared" si="190"/>
        <v>0</v>
      </c>
    </row>
    <row r="604" spans="1:61" ht="28.5" hidden="1" customHeight="1" x14ac:dyDescent="0.25">
      <c r="A604" s="516"/>
      <c r="B604" s="497"/>
      <c r="C604" s="517"/>
      <c r="D604" s="14" t="s">
        <v>313</v>
      </c>
      <c r="E604" s="9" t="s">
        <v>302</v>
      </c>
      <c r="F604" s="125"/>
      <c r="G604" s="121"/>
      <c r="H604" s="121" t="s">
        <v>23</v>
      </c>
      <c r="I604" s="116"/>
      <c r="J604" s="117"/>
      <c r="K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AC604" s="54"/>
      <c r="AD604" s="219"/>
      <c r="AE604" s="54"/>
      <c r="AF604" s="82"/>
      <c r="AG604" s="82"/>
      <c r="AH604" s="82"/>
      <c r="AI604" s="82"/>
      <c r="AJ604" s="82"/>
      <c r="AK604" s="82"/>
      <c r="AL604" s="82"/>
      <c r="AM604" s="82"/>
      <c r="AN604" s="82"/>
      <c r="AO604" s="82"/>
      <c r="AP604" s="82"/>
      <c r="AQ604" s="82"/>
      <c r="AR604" s="82"/>
      <c r="AS604" s="82"/>
      <c r="AT604" s="82"/>
      <c r="AU604" s="82"/>
      <c r="AV604" s="82"/>
      <c r="AW604" s="82"/>
      <c r="AX604" s="82"/>
      <c r="AY604" s="82"/>
      <c r="AZ604" s="82"/>
      <c r="BA604" s="82"/>
      <c r="BB604" s="82"/>
      <c r="BC604" s="82"/>
      <c r="BD604" s="82"/>
      <c r="BE604" s="82"/>
      <c r="BH604" s="254">
        <f t="shared" si="189"/>
        <v>0</v>
      </c>
      <c r="BI604" s="254">
        <f t="shared" si="190"/>
        <v>0</v>
      </c>
    </row>
    <row r="605" spans="1:61" ht="27.75" hidden="1" customHeight="1" x14ac:dyDescent="0.25">
      <c r="A605" s="516"/>
      <c r="B605" s="497"/>
      <c r="C605" s="517"/>
      <c r="D605" s="14" t="s">
        <v>314</v>
      </c>
      <c r="E605" s="9" t="s">
        <v>315</v>
      </c>
      <c r="F605" s="125"/>
      <c r="G605" s="121"/>
      <c r="H605" s="121" t="s">
        <v>23</v>
      </c>
      <c r="I605" s="116"/>
      <c r="J605" s="117"/>
      <c r="K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AC605" s="54"/>
      <c r="AD605" s="219"/>
      <c r="AE605" s="54"/>
      <c r="AF605" s="82"/>
      <c r="AG605" s="82"/>
      <c r="AH605" s="82"/>
      <c r="AI605" s="82"/>
      <c r="AJ605" s="82"/>
      <c r="AK605" s="82"/>
      <c r="AL605" s="82"/>
      <c r="AM605" s="82"/>
      <c r="AN605" s="82"/>
      <c r="AO605" s="82"/>
      <c r="AP605" s="82"/>
      <c r="AQ605" s="82"/>
      <c r="AR605" s="82"/>
      <c r="AS605" s="82"/>
      <c r="AT605" s="82"/>
      <c r="AU605" s="82"/>
      <c r="AV605" s="82"/>
      <c r="AW605" s="82"/>
      <c r="AX605" s="82"/>
      <c r="AY605" s="82"/>
      <c r="AZ605" s="82"/>
      <c r="BA605" s="82"/>
      <c r="BB605" s="82"/>
      <c r="BC605" s="82"/>
      <c r="BD605" s="82"/>
      <c r="BE605" s="82"/>
      <c r="BH605" s="254">
        <f t="shared" si="189"/>
        <v>0</v>
      </c>
      <c r="BI605" s="254">
        <f t="shared" si="190"/>
        <v>0</v>
      </c>
    </row>
    <row r="606" spans="1:61" ht="20.100000000000001" hidden="1" customHeight="1" x14ac:dyDescent="0.25">
      <c r="A606" s="516"/>
      <c r="B606" s="497"/>
      <c r="C606" s="517"/>
      <c r="D606" s="14" t="s">
        <v>316</v>
      </c>
      <c r="E606" s="9" t="s">
        <v>46</v>
      </c>
      <c r="F606" s="125"/>
      <c r="G606" s="121"/>
      <c r="H606" s="121" t="s">
        <v>23</v>
      </c>
      <c r="I606" s="116"/>
      <c r="J606" s="117"/>
      <c r="K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AC606" s="54"/>
      <c r="AD606" s="219"/>
      <c r="AE606" s="54"/>
      <c r="AF606" s="82"/>
      <c r="AG606" s="82"/>
      <c r="AH606" s="82"/>
      <c r="AI606" s="82"/>
      <c r="AJ606" s="82"/>
      <c r="AK606" s="82"/>
      <c r="AL606" s="82"/>
      <c r="AM606" s="82"/>
      <c r="AN606" s="82"/>
      <c r="AO606" s="82"/>
      <c r="AP606" s="82"/>
      <c r="AQ606" s="82"/>
      <c r="AR606" s="82"/>
      <c r="AS606" s="82"/>
      <c r="AT606" s="82"/>
      <c r="AU606" s="82"/>
      <c r="AV606" s="82"/>
      <c r="AW606" s="82"/>
      <c r="AX606" s="82"/>
      <c r="AY606" s="82"/>
      <c r="AZ606" s="82"/>
      <c r="BA606" s="82"/>
      <c r="BB606" s="82"/>
      <c r="BC606" s="82"/>
      <c r="BD606" s="82"/>
      <c r="BE606" s="82"/>
      <c r="BH606" s="254">
        <f t="shared" si="189"/>
        <v>0</v>
      </c>
      <c r="BI606" s="254">
        <f t="shared" si="190"/>
        <v>0</v>
      </c>
    </row>
    <row r="607" spans="1:61" ht="12.75" hidden="1" customHeight="1" x14ac:dyDescent="0.25">
      <c r="A607" s="516"/>
      <c r="B607" s="497"/>
      <c r="C607" s="517"/>
      <c r="D607" s="14" t="s">
        <v>317</v>
      </c>
      <c r="E607" s="9"/>
      <c r="F607" s="125"/>
      <c r="G607" s="121"/>
      <c r="H607" s="121"/>
      <c r="I607" s="116"/>
      <c r="J607" s="117"/>
      <c r="K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AC607" s="54"/>
      <c r="AD607" s="219"/>
      <c r="AE607" s="54"/>
      <c r="AF607" s="82"/>
      <c r="AG607" s="82"/>
      <c r="AH607" s="82"/>
      <c r="AI607" s="82"/>
      <c r="AJ607" s="82"/>
      <c r="AK607" s="82"/>
      <c r="AL607" s="82"/>
      <c r="AM607" s="82"/>
      <c r="AN607" s="82"/>
      <c r="AO607" s="82"/>
      <c r="AP607" s="82"/>
      <c r="AQ607" s="82"/>
      <c r="AR607" s="82"/>
      <c r="AS607" s="82"/>
      <c r="AT607" s="82"/>
      <c r="AU607" s="82"/>
      <c r="AV607" s="82"/>
      <c r="AW607" s="82"/>
      <c r="AX607" s="82"/>
      <c r="AY607" s="82"/>
      <c r="AZ607" s="82"/>
      <c r="BA607" s="82"/>
      <c r="BB607" s="82"/>
      <c r="BC607" s="82"/>
      <c r="BD607" s="82"/>
      <c r="BE607" s="82"/>
      <c r="BH607" s="254">
        <f t="shared" si="189"/>
        <v>0</v>
      </c>
      <c r="BI607" s="254">
        <f t="shared" si="190"/>
        <v>0</v>
      </c>
    </row>
    <row r="608" spans="1:61" ht="20.100000000000001" hidden="1" customHeight="1" x14ac:dyDescent="0.25">
      <c r="A608" s="516"/>
      <c r="B608" s="497"/>
      <c r="C608" s="517"/>
      <c r="D608" s="14" t="s">
        <v>318</v>
      </c>
      <c r="E608" s="9" t="s">
        <v>46</v>
      </c>
      <c r="F608" s="125"/>
      <c r="G608" s="121"/>
      <c r="H608" s="121" t="s">
        <v>23</v>
      </c>
      <c r="I608" s="116"/>
      <c r="J608" s="117"/>
      <c r="K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AC608" s="54"/>
      <c r="AD608" s="219"/>
      <c r="AE608" s="54"/>
      <c r="AF608" s="82"/>
      <c r="AG608" s="82"/>
      <c r="AH608" s="82"/>
      <c r="AI608" s="82"/>
      <c r="AJ608" s="82"/>
      <c r="AK608" s="82"/>
      <c r="AL608" s="82"/>
      <c r="AM608" s="82"/>
      <c r="AN608" s="82"/>
      <c r="AO608" s="82"/>
      <c r="AP608" s="82"/>
      <c r="AQ608" s="82"/>
      <c r="AR608" s="82"/>
      <c r="AS608" s="82"/>
      <c r="AT608" s="82"/>
      <c r="AU608" s="82"/>
      <c r="AV608" s="82"/>
      <c r="AW608" s="82"/>
      <c r="AX608" s="82"/>
      <c r="AY608" s="82"/>
      <c r="AZ608" s="82"/>
      <c r="BA608" s="82"/>
      <c r="BB608" s="82"/>
      <c r="BC608" s="82"/>
      <c r="BD608" s="82"/>
      <c r="BE608" s="82"/>
      <c r="BH608" s="254">
        <f t="shared" si="189"/>
        <v>0</v>
      </c>
      <c r="BI608" s="254">
        <f t="shared" si="190"/>
        <v>0</v>
      </c>
    </row>
    <row r="609" spans="1:61" ht="27.75" hidden="1" customHeight="1" x14ac:dyDescent="0.25">
      <c r="A609" s="516"/>
      <c r="B609" s="497"/>
      <c r="C609" s="517"/>
      <c r="D609" s="14" t="s">
        <v>319</v>
      </c>
      <c r="E609" s="9" t="s">
        <v>320</v>
      </c>
      <c r="F609" s="125"/>
      <c r="G609" s="121"/>
      <c r="H609" s="121" t="s">
        <v>23</v>
      </c>
      <c r="I609" s="116"/>
      <c r="J609" s="117"/>
      <c r="K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AC609" s="54"/>
      <c r="AD609" s="219"/>
      <c r="AE609" s="54"/>
      <c r="AF609" s="82"/>
      <c r="AG609" s="82"/>
      <c r="AH609" s="82"/>
      <c r="AI609" s="82"/>
      <c r="AJ609" s="82"/>
      <c r="AK609" s="82"/>
      <c r="AL609" s="82"/>
      <c r="AM609" s="82"/>
      <c r="AN609" s="82"/>
      <c r="AO609" s="82"/>
      <c r="AP609" s="82"/>
      <c r="AQ609" s="82"/>
      <c r="AR609" s="82"/>
      <c r="AS609" s="82"/>
      <c r="AT609" s="82"/>
      <c r="AU609" s="82"/>
      <c r="AV609" s="82"/>
      <c r="AW609" s="82"/>
      <c r="AX609" s="82"/>
      <c r="AY609" s="82"/>
      <c r="AZ609" s="82"/>
      <c r="BA609" s="82"/>
      <c r="BB609" s="82"/>
      <c r="BC609" s="82"/>
      <c r="BD609" s="82"/>
      <c r="BE609" s="82"/>
      <c r="BH609" s="254">
        <f t="shared" si="189"/>
        <v>0</v>
      </c>
      <c r="BI609" s="254">
        <f t="shared" si="190"/>
        <v>0</v>
      </c>
    </row>
    <row r="610" spans="1:61" ht="31.5" hidden="1" customHeight="1" x14ac:dyDescent="0.25">
      <c r="A610" s="516"/>
      <c r="B610" s="497"/>
      <c r="C610" s="517"/>
      <c r="D610" s="14" t="s">
        <v>321</v>
      </c>
      <c r="E610" s="9" t="s">
        <v>46</v>
      </c>
      <c r="F610" s="125"/>
      <c r="G610" s="121"/>
      <c r="H610" s="121" t="s">
        <v>23</v>
      </c>
      <c r="I610" s="116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AC610" s="54"/>
      <c r="AD610" s="219"/>
      <c r="AE610" s="54"/>
      <c r="AF610" s="82"/>
      <c r="AG610" s="82"/>
      <c r="AH610" s="82"/>
      <c r="AI610" s="82"/>
      <c r="AJ610" s="82"/>
      <c r="AK610" s="82"/>
      <c r="AL610" s="82"/>
      <c r="AM610" s="82"/>
      <c r="AN610" s="82"/>
      <c r="AO610" s="82"/>
      <c r="AP610" s="82"/>
      <c r="AQ610" s="82"/>
      <c r="AR610" s="82"/>
      <c r="AS610" s="82"/>
      <c r="AT610" s="82"/>
      <c r="AU610" s="82"/>
      <c r="AV610" s="82"/>
      <c r="AW610" s="82"/>
      <c r="AX610" s="82"/>
      <c r="AY610" s="82"/>
      <c r="AZ610" s="82"/>
      <c r="BA610" s="82"/>
      <c r="BB610" s="82"/>
      <c r="BC610" s="82"/>
      <c r="BD610" s="82"/>
      <c r="BE610" s="82"/>
      <c r="BH610" s="254">
        <f t="shared" si="189"/>
        <v>0</v>
      </c>
      <c r="BI610" s="254">
        <f t="shared" si="190"/>
        <v>0</v>
      </c>
    </row>
    <row r="611" spans="1:61" ht="24.95" hidden="1" customHeight="1" x14ac:dyDescent="0.25">
      <c r="A611" s="516"/>
      <c r="B611" s="497"/>
      <c r="C611" s="517"/>
      <c r="D611" s="14" t="s">
        <v>322</v>
      </c>
      <c r="E611" s="9" t="s">
        <v>244</v>
      </c>
      <c r="F611" s="125"/>
      <c r="G611" s="121"/>
      <c r="H611" s="121" t="s">
        <v>23</v>
      </c>
      <c r="I611" s="116"/>
      <c r="J611" s="117"/>
      <c r="K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AC611" s="54"/>
      <c r="AD611" s="219"/>
      <c r="AE611" s="54"/>
      <c r="AF611" s="82"/>
      <c r="AG611" s="82"/>
      <c r="AH611" s="82"/>
      <c r="AI611" s="82"/>
      <c r="AJ611" s="82"/>
      <c r="AK611" s="82"/>
      <c r="AL611" s="82"/>
      <c r="AM611" s="82"/>
      <c r="AN611" s="82"/>
      <c r="AO611" s="82"/>
      <c r="AP611" s="82"/>
      <c r="AQ611" s="82"/>
      <c r="AR611" s="82"/>
      <c r="AS611" s="82"/>
      <c r="AT611" s="82"/>
      <c r="AU611" s="82"/>
      <c r="AV611" s="82"/>
      <c r="AW611" s="82"/>
      <c r="AX611" s="82"/>
      <c r="AY611" s="82"/>
      <c r="AZ611" s="82"/>
      <c r="BA611" s="82"/>
      <c r="BB611" s="82"/>
      <c r="BC611" s="82"/>
      <c r="BD611" s="82"/>
      <c r="BE611" s="82"/>
      <c r="BH611" s="254">
        <f t="shared" si="189"/>
        <v>0</v>
      </c>
      <c r="BI611" s="254">
        <f t="shared" si="190"/>
        <v>0</v>
      </c>
    </row>
    <row r="612" spans="1:61" ht="50.25" hidden="1" customHeight="1" x14ac:dyDescent="0.25">
      <c r="A612" s="516"/>
      <c r="B612" s="497"/>
      <c r="C612" s="517"/>
      <c r="D612" s="14" t="s">
        <v>323</v>
      </c>
      <c r="E612" s="9" t="s">
        <v>324</v>
      </c>
      <c r="F612" s="125"/>
      <c r="G612" s="121"/>
      <c r="H612" s="121" t="s">
        <v>23</v>
      </c>
      <c r="I612" s="116"/>
      <c r="J612" s="117"/>
      <c r="K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AC612" s="54"/>
      <c r="AD612" s="219"/>
      <c r="AE612" s="54"/>
      <c r="AF612" s="82"/>
      <c r="AG612" s="82"/>
      <c r="AH612" s="82"/>
      <c r="AI612" s="82"/>
      <c r="AJ612" s="82"/>
      <c r="AK612" s="82"/>
      <c r="AL612" s="82"/>
      <c r="AM612" s="82"/>
      <c r="AN612" s="82"/>
      <c r="AO612" s="82"/>
      <c r="AP612" s="82"/>
      <c r="AQ612" s="82"/>
      <c r="AR612" s="82"/>
      <c r="AS612" s="82"/>
      <c r="AT612" s="82"/>
      <c r="AU612" s="82"/>
      <c r="AV612" s="82"/>
      <c r="AW612" s="82"/>
      <c r="AX612" s="82"/>
      <c r="AY612" s="82"/>
      <c r="AZ612" s="82"/>
      <c r="BA612" s="82"/>
      <c r="BB612" s="82"/>
      <c r="BC612" s="82"/>
      <c r="BD612" s="82"/>
      <c r="BE612" s="82"/>
      <c r="BH612" s="254">
        <f t="shared" si="189"/>
        <v>0</v>
      </c>
      <c r="BI612" s="254">
        <f t="shared" si="190"/>
        <v>0</v>
      </c>
    </row>
    <row r="613" spans="1:61" ht="24.95" hidden="1" customHeight="1" x14ac:dyDescent="0.25">
      <c r="A613" s="516"/>
      <c r="B613" s="497"/>
      <c r="C613" s="517"/>
      <c r="D613" s="14" t="s">
        <v>325</v>
      </c>
      <c r="E613" s="9" t="s">
        <v>184</v>
      </c>
      <c r="F613" s="125"/>
      <c r="G613" s="121"/>
      <c r="H613" s="121"/>
      <c r="I613" s="116"/>
      <c r="J613" s="117"/>
      <c r="K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AC613" s="54"/>
      <c r="AD613" s="219"/>
      <c r="AE613" s="54"/>
      <c r="AF613" s="82"/>
      <c r="AG613" s="82"/>
      <c r="AH613" s="82"/>
      <c r="AI613" s="82"/>
      <c r="AJ613" s="82"/>
      <c r="AK613" s="82"/>
      <c r="AL613" s="82"/>
      <c r="AM613" s="82"/>
      <c r="AN613" s="82"/>
      <c r="AO613" s="82"/>
      <c r="AP613" s="82"/>
      <c r="AQ613" s="82"/>
      <c r="AR613" s="82"/>
      <c r="AS613" s="82"/>
      <c r="AT613" s="82"/>
      <c r="AU613" s="82"/>
      <c r="AV613" s="82"/>
      <c r="AW613" s="82"/>
      <c r="AX613" s="82"/>
      <c r="AY613" s="82"/>
      <c r="AZ613" s="82"/>
      <c r="BA613" s="82"/>
      <c r="BB613" s="82"/>
      <c r="BC613" s="82"/>
      <c r="BD613" s="82"/>
      <c r="BE613" s="82"/>
      <c r="BH613" s="254">
        <f t="shared" si="189"/>
        <v>0</v>
      </c>
      <c r="BI613" s="254">
        <f t="shared" si="190"/>
        <v>0</v>
      </c>
    </row>
    <row r="614" spans="1:61" ht="24.95" hidden="1" customHeight="1" x14ac:dyDescent="0.25">
      <c r="A614" s="516"/>
      <c r="B614" s="497"/>
      <c r="C614" s="517"/>
      <c r="D614" s="14" t="s">
        <v>325</v>
      </c>
      <c r="E614" s="9" t="s">
        <v>257</v>
      </c>
      <c r="F614" s="125"/>
      <c r="G614" s="121"/>
      <c r="H614" s="121"/>
      <c r="I614" s="116"/>
      <c r="J614" s="117"/>
      <c r="K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AC614" s="54"/>
      <c r="AD614" s="219"/>
      <c r="AE614" s="54"/>
      <c r="AF614" s="82"/>
      <c r="AG614" s="82"/>
      <c r="AH614" s="82"/>
      <c r="AI614" s="82"/>
      <c r="AJ614" s="82"/>
      <c r="AK614" s="82"/>
      <c r="AL614" s="82"/>
      <c r="AM614" s="82"/>
      <c r="AN614" s="82"/>
      <c r="AO614" s="82"/>
      <c r="AP614" s="82"/>
      <c r="AQ614" s="82"/>
      <c r="AR614" s="82"/>
      <c r="AS614" s="82"/>
      <c r="AT614" s="82"/>
      <c r="AU614" s="82"/>
      <c r="AV614" s="82"/>
      <c r="AW614" s="82"/>
      <c r="AX614" s="82"/>
      <c r="AY614" s="82"/>
      <c r="AZ614" s="82"/>
      <c r="BA614" s="82"/>
      <c r="BB614" s="82"/>
      <c r="BC614" s="82"/>
      <c r="BD614" s="82"/>
      <c r="BE614" s="82"/>
      <c r="BH614" s="254">
        <f t="shared" si="189"/>
        <v>0</v>
      </c>
      <c r="BI614" s="254">
        <f t="shared" si="190"/>
        <v>0</v>
      </c>
    </row>
    <row r="615" spans="1:61" ht="24.95" hidden="1" customHeight="1" x14ac:dyDescent="0.25">
      <c r="A615" s="516"/>
      <c r="B615" s="497"/>
      <c r="C615" s="517"/>
      <c r="D615" s="14" t="s">
        <v>326</v>
      </c>
      <c r="E615" s="9" t="s">
        <v>46</v>
      </c>
      <c r="F615" s="125"/>
      <c r="G615" s="121"/>
      <c r="H615" s="121"/>
      <c r="I615" s="116"/>
      <c r="J615" s="117"/>
      <c r="K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AC615" s="54"/>
      <c r="AD615" s="219"/>
      <c r="AE615" s="54"/>
      <c r="AF615" s="82"/>
      <c r="AG615" s="82"/>
      <c r="AH615" s="82"/>
      <c r="AI615" s="82"/>
      <c r="AJ615" s="82"/>
      <c r="AK615" s="82"/>
      <c r="AL615" s="82"/>
      <c r="AM615" s="82"/>
      <c r="AN615" s="82"/>
      <c r="AO615" s="82"/>
      <c r="AP615" s="82"/>
      <c r="AQ615" s="82"/>
      <c r="AR615" s="82"/>
      <c r="AS615" s="82"/>
      <c r="AT615" s="82"/>
      <c r="AU615" s="82"/>
      <c r="AV615" s="82"/>
      <c r="AW615" s="82"/>
      <c r="AX615" s="82"/>
      <c r="AY615" s="82"/>
      <c r="AZ615" s="82"/>
      <c r="BA615" s="82"/>
      <c r="BB615" s="82"/>
      <c r="BC615" s="82"/>
      <c r="BD615" s="82"/>
      <c r="BE615" s="82"/>
      <c r="BH615" s="254">
        <f t="shared" si="189"/>
        <v>0</v>
      </c>
      <c r="BI615" s="254">
        <f t="shared" si="190"/>
        <v>0</v>
      </c>
    </row>
    <row r="616" spans="1:61" ht="24.95" hidden="1" customHeight="1" x14ac:dyDescent="0.25">
      <c r="A616" s="516"/>
      <c r="B616" s="497"/>
      <c r="C616" s="517"/>
      <c r="D616" s="14" t="s">
        <v>298</v>
      </c>
      <c r="E616" s="9" t="s">
        <v>46</v>
      </c>
      <c r="F616" s="125"/>
      <c r="G616" s="121"/>
      <c r="H616" s="121"/>
      <c r="I616" s="116"/>
      <c r="J616" s="117"/>
      <c r="K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AC616" s="54"/>
      <c r="AD616" s="219"/>
      <c r="AE616" s="54"/>
      <c r="AF616" s="82"/>
      <c r="AG616" s="82"/>
      <c r="AH616" s="82"/>
      <c r="AI616" s="82"/>
      <c r="AJ616" s="82"/>
      <c r="AK616" s="82"/>
      <c r="AL616" s="82"/>
      <c r="AM616" s="82"/>
      <c r="AN616" s="82"/>
      <c r="AO616" s="82"/>
      <c r="AP616" s="82"/>
      <c r="AQ616" s="82"/>
      <c r="AR616" s="82"/>
      <c r="AS616" s="82"/>
      <c r="AT616" s="82"/>
      <c r="AU616" s="82"/>
      <c r="AV616" s="82"/>
      <c r="AW616" s="82"/>
      <c r="AX616" s="82"/>
      <c r="AY616" s="82"/>
      <c r="AZ616" s="82"/>
      <c r="BA616" s="82"/>
      <c r="BB616" s="82"/>
      <c r="BC616" s="82"/>
      <c r="BD616" s="82"/>
      <c r="BE616" s="82"/>
      <c r="BH616" s="254">
        <f t="shared" si="189"/>
        <v>0</v>
      </c>
      <c r="BI616" s="254">
        <f t="shared" si="190"/>
        <v>0</v>
      </c>
    </row>
    <row r="617" spans="1:61" ht="24.95" hidden="1" customHeight="1" x14ac:dyDescent="0.25">
      <c r="A617" s="516"/>
      <c r="B617" s="497"/>
      <c r="C617" s="517"/>
      <c r="D617" s="14" t="s">
        <v>327</v>
      </c>
      <c r="E617" s="9" t="s">
        <v>257</v>
      </c>
      <c r="F617" s="125"/>
      <c r="G617" s="121"/>
      <c r="H617" s="121"/>
      <c r="I617" s="116"/>
      <c r="J617" s="117"/>
      <c r="K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AC617" s="54"/>
      <c r="AD617" s="219"/>
      <c r="AE617" s="54"/>
      <c r="AF617" s="82"/>
      <c r="AG617" s="82"/>
      <c r="AH617" s="82"/>
      <c r="AI617" s="82"/>
      <c r="AJ617" s="82"/>
      <c r="AK617" s="82"/>
      <c r="AL617" s="82"/>
      <c r="AM617" s="82"/>
      <c r="AN617" s="82"/>
      <c r="AO617" s="82"/>
      <c r="AP617" s="82"/>
      <c r="AQ617" s="82"/>
      <c r="AR617" s="82"/>
      <c r="AS617" s="82"/>
      <c r="AT617" s="82"/>
      <c r="AU617" s="82"/>
      <c r="AV617" s="82"/>
      <c r="AW617" s="82"/>
      <c r="AX617" s="82"/>
      <c r="AY617" s="82"/>
      <c r="AZ617" s="82"/>
      <c r="BA617" s="82"/>
      <c r="BB617" s="82"/>
      <c r="BC617" s="82"/>
      <c r="BD617" s="82"/>
      <c r="BE617" s="82"/>
      <c r="BH617" s="254">
        <f t="shared" si="189"/>
        <v>0</v>
      </c>
      <c r="BI617" s="254">
        <f t="shared" si="190"/>
        <v>0</v>
      </c>
    </row>
    <row r="618" spans="1:61" ht="24.95" hidden="1" customHeight="1" x14ac:dyDescent="0.25">
      <c r="A618" s="516"/>
      <c r="B618" s="497"/>
      <c r="C618" s="517"/>
      <c r="D618" s="14" t="s">
        <v>328</v>
      </c>
      <c r="E618" s="9" t="s">
        <v>46</v>
      </c>
      <c r="F618" s="125"/>
      <c r="G618" s="121"/>
      <c r="H618" s="121"/>
      <c r="I618" s="116"/>
      <c r="J618" s="117"/>
      <c r="K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AC618" s="54"/>
      <c r="AD618" s="219"/>
      <c r="AE618" s="54"/>
      <c r="AF618" s="82"/>
      <c r="AG618" s="82"/>
      <c r="AH618" s="82"/>
      <c r="AI618" s="82"/>
      <c r="AJ618" s="82"/>
      <c r="AK618" s="82"/>
      <c r="AL618" s="82"/>
      <c r="AM618" s="82"/>
      <c r="AN618" s="82"/>
      <c r="AO618" s="82"/>
      <c r="AP618" s="82"/>
      <c r="AQ618" s="82"/>
      <c r="AR618" s="82"/>
      <c r="AS618" s="82"/>
      <c r="AT618" s="82"/>
      <c r="AU618" s="82"/>
      <c r="AV618" s="82"/>
      <c r="AW618" s="82"/>
      <c r="AX618" s="82"/>
      <c r="AY618" s="82"/>
      <c r="AZ618" s="82"/>
      <c r="BA618" s="82"/>
      <c r="BB618" s="82"/>
      <c r="BC618" s="82"/>
      <c r="BD618" s="82"/>
      <c r="BE618" s="82"/>
      <c r="BH618" s="254">
        <f t="shared" si="189"/>
        <v>0</v>
      </c>
      <c r="BI618" s="254">
        <f t="shared" si="190"/>
        <v>0</v>
      </c>
    </row>
    <row r="619" spans="1:61" ht="24.95" hidden="1" customHeight="1" x14ac:dyDescent="0.25">
      <c r="A619" s="516"/>
      <c r="B619" s="497"/>
      <c r="C619" s="517"/>
      <c r="D619" s="14" t="s">
        <v>329</v>
      </c>
      <c r="E619" s="9" t="s">
        <v>46</v>
      </c>
      <c r="F619" s="125"/>
      <c r="G619" s="121"/>
      <c r="H619" s="121"/>
      <c r="I619" s="116"/>
      <c r="J619" s="117"/>
      <c r="K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AC619" s="54"/>
      <c r="AD619" s="219"/>
      <c r="AE619" s="54"/>
      <c r="AF619" s="82"/>
      <c r="AG619" s="82"/>
      <c r="AH619" s="82"/>
      <c r="AI619" s="82"/>
      <c r="AJ619" s="82"/>
      <c r="AK619" s="82"/>
      <c r="AL619" s="82"/>
      <c r="AM619" s="82"/>
      <c r="AN619" s="82"/>
      <c r="AO619" s="82"/>
      <c r="AP619" s="82"/>
      <c r="AQ619" s="82"/>
      <c r="AR619" s="82"/>
      <c r="AS619" s="82"/>
      <c r="AT619" s="82"/>
      <c r="AU619" s="82"/>
      <c r="AV619" s="82"/>
      <c r="AW619" s="82"/>
      <c r="AX619" s="82"/>
      <c r="AY619" s="82"/>
      <c r="AZ619" s="82"/>
      <c r="BA619" s="82"/>
      <c r="BB619" s="82"/>
      <c r="BC619" s="82"/>
      <c r="BD619" s="82"/>
      <c r="BE619" s="82"/>
      <c r="BH619" s="254">
        <f t="shared" si="189"/>
        <v>0</v>
      </c>
      <c r="BI619" s="254">
        <f t="shared" si="190"/>
        <v>0</v>
      </c>
    </row>
    <row r="620" spans="1:61" ht="24.95" hidden="1" customHeight="1" x14ac:dyDescent="0.25">
      <c r="A620" s="516"/>
      <c r="B620" s="497"/>
      <c r="C620" s="517"/>
      <c r="D620" s="14" t="s">
        <v>330</v>
      </c>
      <c r="E620" s="9" t="s">
        <v>187</v>
      </c>
      <c r="F620" s="125"/>
      <c r="G620" s="121"/>
      <c r="H620" s="121"/>
      <c r="I620" s="116"/>
      <c r="J620" s="117"/>
      <c r="K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AC620" s="54"/>
      <c r="AD620" s="219"/>
      <c r="AE620" s="54"/>
      <c r="AF620" s="82"/>
      <c r="AG620" s="82"/>
      <c r="AH620" s="82"/>
      <c r="AI620" s="82"/>
      <c r="AJ620" s="82"/>
      <c r="AK620" s="82"/>
      <c r="AL620" s="82"/>
      <c r="AM620" s="82"/>
      <c r="AN620" s="82"/>
      <c r="AO620" s="82"/>
      <c r="AP620" s="82"/>
      <c r="AQ620" s="82"/>
      <c r="AR620" s="82"/>
      <c r="AS620" s="82"/>
      <c r="AT620" s="82"/>
      <c r="AU620" s="82"/>
      <c r="AV620" s="82"/>
      <c r="AW620" s="82"/>
      <c r="AX620" s="82"/>
      <c r="AY620" s="82"/>
      <c r="AZ620" s="82"/>
      <c r="BA620" s="82"/>
      <c r="BB620" s="82"/>
      <c r="BC620" s="82"/>
      <c r="BD620" s="82"/>
      <c r="BE620" s="82"/>
      <c r="BH620" s="254">
        <f t="shared" si="189"/>
        <v>0</v>
      </c>
      <c r="BI620" s="254">
        <f t="shared" si="190"/>
        <v>0</v>
      </c>
    </row>
    <row r="621" spans="1:61" ht="12.75" hidden="1" customHeight="1" x14ac:dyDescent="0.25">
      <c r="A621" s="516"/>
      <c r="B621" s="497"/>
      <c r="C621" s="517"/>
      <c r="D621" s="14" t="s">
        <v>331</v>
      </c>
      <c r="E621" s="9" t="s">
        <v>302</v>
      </c>
      <c r="F621" s="125"/>
      <c r="G621" s="121"/>
      <c r="H621" s="121"/>
      <c r="I621" s="116"/>
      <c r="J621" s="117"/>
      <c r="K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AC621" s="54"/>
      <c r="AD621" s="219"/>
      <c r="AE621" s="54"/>
      <c r="AF621" s="82"/>
      <c r="AG621" s="82"/>
      <c r="AH621" s="82"/>
      <c r="AI621" s="82"/>
      <c r="AJ621" s="82"/>
      <c r="AK621" s="82"/>
      <c r="AL621" s="82"/>
      <c r="AM621" s="82"/>
      <c r="AN621" s="82"/>
      <c r="AO621" s="82"/>
      <c r="AP621" s="82"/>
      <c r="AQ621" s="82"/>
      <c r="AR621" s="82"/>
      <c r="AS621" s="82"/>
      <c r="AT621" s="82"/>
      <c r="AU621" s="82"/>
      <c r="AV621" s="82"/>
      <c r="AW621" s="82"/>
      <c r="AX621" s="82"/>
      <c r="AY621" s="82"/>
      <c r="AZ621" s="82"/>
      <c r="BA621" s="82"/>
      <c r="BB621" s="82"/>
      <c r="BC621" s="82"/>
      <c r="BD621" s="82"/>
      <c r="BE621" s="82"/>
      <c r="BH621" s="254">
        <f t="shared" si="189"/>
        <v>0</v>
      </c>
      <c r="BI621" s="254">
        <f t="shared" si="190"/>
        <v>0</v>
      </c>
    </row>
    <row r="622" spans="1:61" ht="25.5" hidden="1" customHeight="1" x14ac:dyDescent="0.25">
      <c r="A622" s="516"/>
      <c r="B622" s="497"/>
      <c r="C622" s="517"/>
      <c r="D622" s="14" t="s">
        <v>291</v>
      </c>
      <c r="E622" s="9" t="s">
        <v>46</v>
      </c>
      <c r="F622" s="125"/>
      <c r="G622" s="121"/>
      <c r="H622" s="121"/>
      <c r="I622" s="116"/>
      <c r="J622" s="117"/>
      <c r="K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AC622" s="54"/>
      <c r="AD622" s="219"/>
      <c r="AE622" s="54"/>
      <c r="AF622" s="82"/>
      <c r="AG622" s="82"/>
      <c r="AH622" s="82"/>
      <c r="AI622" s="82"/>
      <c r="AJ622" s="82"/>
      <c r="AK622" s="82"/>
      <c r="AL622" s="82"/>
      <c r="AM622" s="82"/>
      <c r="AN622" s="82"/>
      <c r="AO622" s="82"/>
      <c r="AP622" s="82"/>
      <c r="AQ622" s="82"/>
      <c r="AR622" s="82"/>
      <c r="AS622" s="82"/>
      <c r="AT622" s="82"/>
      <c r="AU622" s="82"/>
      <c r="AV622" s="82"/>
      <c r="AW622" s="82"/>
      <c r="AX622" s="82"/>
      <c r="AY622" s="82"/>
      <c r="AZ622" s="82"/>
      <c r="BA622" s="82"/>
      <c r="BB622" s="82"/>
      <c r="BC622" s="82"/>
      <c r="BD622" s="82"/>
      <c r="BE622" s="82"/>
      <c r="BH622" s="254">
        <f t="shared" si="189"/>
        <v>0</v>
      </c>
      <c r="BI622" s="254">
        <f t="shared" si="190"/>
        <v>0</v>
      </c>
    </row>
    <row r="623" spans="1:61" ht="38.25" hidden="1" customHeight="1" x14ac:dyDescent="0.25">
      <c r="A623" s="516"/>
      <c r="B623" s="497"/>
      <c r="C623" s="517"/>
      <c r="D623" s="14" t="s">
        <v>332</v>
      </c>
      <c r="E623" s="9" t="s">
        <v>284</v>
      </c>
      <c r="F623" s="125"/>
      <c r="G623" s="121"/>
      <c r="H623" s="121"/>
      <c r="I623" s="116"/>
      <c r="J623" s="117"/>
      <c r="K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AC623" s="81"/>
      <c r="AD623" s="263"/>
      <c r="AE623" s="81"/>
      <c r="AF623" s="192"/>
      <c r="AG623" s="192"/>
      <c r="AH623" s="192"/>
      <c r="AI623" s="192"/>
      <c r="AJ623" s="192"/>
      <c r="AK623" s="192"/>
      <c r="AL623" s="192"/>
      <c r="AM623" s="192"/>
      <c r="AN623" s="192"/>
      <c r="AO623" s="192"/>
      <c r="AP623" s="192"/>
      <c r="AQ623" s="192"/>
      <c r="AR623" s="192"/>
      <c r="AS623" s="192"/>
      <c r="AT623" s="192"/>
      <c r="AU623" s="192"/>
      <c r="AV623" s="192"/>
      <c r="AW623" s="192"/>
      <c r="AX623" s="192"/>
      <c r="AY623" s="192"/>
      <c r="AZ623" s="192"/>
      <c r="BA623" s="192"/>
      <c r="BB623" s="192"/>
      <c r="BC623" s="192"/>
      <c r="BD623" s="192"/>
      <c r="BE623" s="192"/>
      <c r="BH623" s="254">
        <f t="shared" ref="BH623:BH686" si="191">+BK623-AE623</f>
        <v>0</v>
      </c>
      <c r="BI623" s="254">
        <f t="shared" ref="BI623:BI686" si="192">+BL623-AD623</f>
        <v>0</v>
      </c>
    </row>
    <row r="624" spans="1:61" ht="38.25" hidden="1" customHeight="1" x14ac:dyDescent="0.25">
      <c r="A624" s="516"/>
      <c r="B624" s="497"/>
      <c r="C624" s="517"/>
      <c r="D624" s="14" t="s">
        <v>333</v>
      </c>
      <c r="E624" s="9" t="s">
        <v>334</v>
      </c>
      <c r="F624" s="125"/>
      <c r="G624" s="121"/>
      <c r="H624" s="121"/>
      <c r="I624" s="116"/>
      <c r="J624" s="117"/>
      <c r="K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AF624" s="82"/>
      <c r="AG624" s="82"/>
      <c r="AH624" s="220"/>
      <c r="AI624" s="220"/>
      <c r="AJ624" s="220"/>
      <c r="AK624" s="220"/>
      <c r="AL624" s="220"/>
      <c r="AM624" s="220"/>
      <c r="AN624" s="220"/>
      <c r="AO624" s="220"/>
      <c r="AP624" s="220"/>
      <c r="AQ624" s="220"/>
      <c r="AR624" s="220"/>
      <c r="AS624" s="220"/>
      <c r="AT624" s="220"/>
      <c r="AU624" s="220"/>
      <c r="AV624" s="220"/>
      <c r="AW624" s="220"/>
      <c r="AX624" s="220"/>
      <c r="AY624" s="220"/>
      <c r="AZ624" s="220"/>
      <c r="BA624" s="220"/>
      <c r="BB624" s="220"/>
      <c r="BC624" s="220"/>
      <c r="BD624" s="220"/>
      <c r="BE624" s="220"/>
      <c r="BH624" s="254">
        <f t="shared" si="191"/>
        <v>0</v>
      </c>
      <c r="BI624" s="254">
        <f t="shared" si="192"/>
        <v>0</v>
      </c>
    </row>
    <row r="625" spans="1:65" ht="37.5" hidden="1" customHeight="1" x14ac:dyDescent="0.25">
      <c r="A625" s="516"/>
      <c r="B625" s="497"/>
      <c r="C625" s="517"/>
      <c r="D625" s="14" t="s">
        <v>335</v>
      </c>
      <c r="E625" s="9" t="s">
        <v>187</v>
      </c>
      <c r="F625" s="125"/>
      <c r="G625" s="121"/>
      <c r="H625" s="121"/>
      <c r="I625" s="116"/>
      <c r="J625" s="117"/>
      <c r="K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AF625" s="82"/>
      <c r="AG625" s="82"/>
      <c r="AH625" s="220"/>
      <c r="AI625" s="220"/>
      <c r="AJ625" s="220"/>
      <c r="AK625" s="220"/>
      <c r="AL625" s="220"/>
      <c r="AM625" s="220"/>
      <c r="AN625" s="220"/>
      <c r="AO625" s="220"/>
      <c r="AP625" s="220"/>
      <c r="AQ625" s="220"/>
      <c r="AR625" s="220"/>
      <c r="AS625" s="220"/>
      <c r="AT625" s="220"/>
      <c r="AU625" s="220"/>
      <c r="AV625" s="220"/>
      <c r="AW625" s="220"/>
      <c r="AX625" s="220"/>
      <c r="AY625" s="220"/>
      <c r="AZ625" s="220"/>
      <c r="BA625" s="220"/>
      <c r="BB625" s="220"/>
      <c r="BC625" s="220"/>
      <c r="BD625" s="220"/>
      <c r="BE625" s="220"/>
      <c r="BH625" s="254">
        <f t="shared" si="191"/>
        <v>0</v>
      </c>
      <c r="BI625" s="254">
        <f t="shared" si="192"/>
        <v>0</v>
      </c>
    </row>
    <row r="626" spans="1:65" ht="51" hidden="1" customHeight="1" x14ac:dyDescent="0.25">
      <c r="A626" s="516"/>
      <c r="B626" s="497"/>
      <c r="C626" s="517"/>
      <c r="D626" s="14" t="s">
        <v>336</v>
      </c>
      <c r="E626" s="9"/>
      <c r="F626" s="125"/>
      <c r="G626" s="121"/>
      <c r="H626" s="121"/>
      <c r="I626" s="116"/>
      <c r="J626" s="117"/>
      <c r="K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AC626" s="54"/>
      <c r="AD626" s="219"/>
      <c r="AE626" s="54"/>
      <c r="AF626" s="256"/>
      <c r="AG626" s="256"/>
      <c r="AH626" s="256"/>
      <c r="AI626" s="256"/>
      <c r="AJ626" s="256"/>
      <c r="AK626" s="256"/>
      <c r="AL626" s="256"/>
      <c r="AM626" s="256"/>
      <c r="AN626" s="256"/>
      <c r="AO626" s="256"/>
      <c r="AP626" s="256"/>
      <c r="AQ626" s="256"/>
      <c r="AR626" s="256"/>
      <c r="AS626" s="256"/>
      <c r="AT626" s="256"/>
      <c r="AU626" s="256"/>
      <c r="AV626" s="256"/>
      <c r="AW626" s="256"/>
      <c r="AX626" s="256"/>
      <c r="AY626" s="256"/>
      <c r="AZ626" s="256"/>
      <c r="BA626" s="256"/>
      <c r="BB626" s="256"/>
      <c r="BC626" s="256"/>
      <c r="BD626" s="82"/>
      <c r="BE626" s="82"/>
      <c r="BH626" s="254">
        <f t="shared" si="191"/>
        <v>0</v>
      </c>
      <c r="BI626" s="254">
        <f t="shared" si="192"/>
        <v>0</v>
      </c>
    </row>
    <row r="627" spans="1:65" ht="38.25" hidden="1" customHeight="1" x14ac:dyDescent="0.25">
      <c r="A627" s="516"/>
      <c r="B627" s="497"/>
      <c r="C627" s="517"/>
      <c r="D627" s="14" t="s">
        <v>337</v>
      </c>
      <c r="E627" s="9"/>
      <c r="F627" s="125"/>
      <c r="G627" s="121"/>
      <c r="H627" s="121"/>
      <c r="I627" s="116"/>
      <c r="J627" s="117"/>
      <c r="K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AC627" s="54"/>
      <c r="AD627" s="219"/>
      <c r="AE627" s="54"/>
      <c r="AF627" s="258"/>
      <c r="AG627" s="258"/>
      <c r="AH627" s="258"/>
      <c r="AI627" s="258"/>
      <c r="AJ627" s="258"/>
      <c r="AK627" s="258"/>
      <c r="AL627" s="258"/>
      <c r="AM627" s="258"/>
      <c r="AN627" s="258"/>
      <c r="AO627" s="258"/>
      <c r="AP627" s="258"/>
      <c r="AQ627" s="258"/>
      <c r="AR627" s="258"/>
      <c r="AS627" s="258"/>
      <c r="AT627" s="258"/>
      <c r="AU627" s="258"/>
      <c r="AV627" s="258"/>
      <c r="AW627" s="258"/>
      <c r="AX627" s="258"/>
      <c r="AY627" s="258"/>
      <c r="AZ627" s="258"/>
      <c r="BA627" s="258"/>
      <c r="BB627" s="258"/>
      <c r="BC627" s="256"/>
      <c r="BD627" s="82"/>
      <c r="BE627" s="82"/>
      <c r="BH627" s="254">
        <f t="shared" si="191"/>
        <v>0</v>
      </c>
      <c r="BI627" s="254">
        <f t="shared" si="192"/>
        <v>0</v>
      </c>
    </row>
    <row r="628" spans="1:65" ht="25.5" hidden="1" customHeight="1" x14ac:dyDescent="0.25">
      <c r="A628" s="516"/>
      <c r="B628" s="497"/>
      <c r="C628" s="517"/>
      <c r="D628" s="14" t="s">
        <v>338</v>
      </c>
      <c r="E628" s="9"/>
      <c r="F628" s="125"/>
      <c r="G628" s="121"/>
      <c r="H628" s="121"/>
      <c r="I628" s="116"/>
      <c r="J628" s="117"/>
      <c r="K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AC628" s="54"/>
      <c r="AD628" s="219"/>
      <c r="AE628" s="54"/>
      <c r="AF628" s="267"/>
      <c r="AG628" s="257"/>
      <c r="AH628" s="257"/>
      <c r="AI628" s="257"/>
      <c r="AJ628" s="257"/>
      <c r="AK628" s="257"/>
      <c r="AL628" s="257"/>
      <c r="AM628" s="257"/>
      <c r="AN628" s="257"/>
      <c r="AO628" s="257"/>
      <c r="AP628" s="257"/>
      <c r="AQ628" s="257"/>
      <c r="AR628" s="257"/>
      <c r="AS628" s="257"/>
      <c r="AT628" s="257"/>
      <c r="AU628" s="257"/>
      <c r="AV628" s="257"/>
      <c r="AW628" s="257"/>
      <c r="AX628" s="257"/>
      <c r="AY628" s="257"/>
      <c r="AZ628" s="257"/>
      <c r="BA628" s="257"/>
      <c r="BB628" s="257"/>
      <c r="BC628" s="272"/>
      <c r="BD628" s="82"/>
      <c r="BE628" s="82"/>
      <c r="BH628" s="254">
        <f t="shared" si="191"/>
        <v>0</v>
      </c>
      <c r="BI628" s="254">
        <f t="shared" si="192"/>
        <v>0</v>
      </c>
    </row>
    <row r="629" spans="1:65" ht="12.75" hidden="1" customHeight="1" x14ac:dyDescent="0.25">
      <c r="A629" s="516"/>
      <c r="B629" s="497"/>
      <c r="C629" s="517"/>
      <c r="D629" s="14" t="s">
        <v>339</v>
      </c>
      <c r="E629" s="9" t="s">
        <v>46</v>
      </c>
      <c r="F629" s="125"/>
      <c r="G629" s="121"/>
      <c r="H629" s="121"/>
      <c r="I629" s="116"/>
      <c r="J629" s="117"/>
      <c r="K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AC629" s="54"/>
      <c r="AD629" s="219"/>
      <c r="AE629" s="54"/>
      <c r="AF629" s="268"/>
      <c r="AG629" s="240"/>
      <c r="AH629" s="240"/>
      <c r="AI629" s="240"/>
      <c r="AJ629" s="240"/>
      <c r="AK629" s="240"/>
      <c r="AL629" s="240"/>
      <c r="AM629" s="240"/>
      <c r="AN629" s="240"/>
      <c r="AO629" s="240"/>
      <c r="AP629" s="240"/>
      <c r="AQ629" s="240"/>
      <c r="AR629" s="240"/>
      <c r="AS629" s="240"/>
      <c r="AT629" s="240"/>
      <c r="AU629" s="240"/>
      <c r="AV629" s="240"/>
      <c r="AW629" s="240"/>
      <c r="AX629" s="240"/>
      <c r="AY629" s="240"/>
      <c r="AZ629" s="240"/>
      <c r="BA629" s="240"/>
      <c r="BB629" s="240"/>
      <c r="BC629" s="270"/>
      <c r="BD629" s="82"/>
      <c r="BE629" s="82"/>
      <c r="BH629" s="254">
        <f t="shared" si="191"/>
        <v>0</v>
      </c>
      <c r="BI629" s="254">
        <f t="shared" si="192"/>
        <v>0</v>
      </c>
    </row>
    <row r="630" spans="1:65" ht="25.5" hidden="1" customHeight="1" x14ac:dyDescent="0.25">
      <c r="A630" s="516"/>
      <c r="B630" s="497"/>
      <c r="C630" s="517"/>
      <c r="D630" s="14" t="s">
        <v>340</v>
      </c>
      <c r="E630" s="9" t="s">
        <v>341</v>
      </c>
      <c r="F630" s="125"/>
      <c r="G630" s="121"/>
      <c r="H630" s="121"/>
      <c r="I630" s="116"/>
      <c r="J630" s="117"/>
      <c r="K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AA630" s="47"/>
      <c r="AB630" s="47"/>
      <c r="AC630" s="54"/>
      <c r="AD630" s="219"/>
      <c r="AE630" s="54"/>
      <c r="AF630" s="82"/>
      <c r="AG630" s="82"/>
      <c r="AH630" s="82"/>
      <c r="AI630" s="82"/>
      <c r="AJ630" s="82"/>
      <c r="AK630" s="82"/>
      <c r="AL630" s="82"/>
      <c r="AM630" s="82"/>
      <c r="AN630" s="82"/>
      <c r="AO630" s="82"/>
      <c r="AP630" s="82"/>
      <c r="AQ630" s="82"/>
      <c r="AR630" s="82"/>
      <c r="AS630" s="82"/>
      <c r="AT630" s="82"/>
      <c r="AU630" s="82"/>
      <c r="AV630" s="82"/>
      <c r="AW630" s="82"/>
      <c r="AX630" s="82"/>
      <c r="AY630" s="82"/>
      <c r="AZ630" s="82"/>
      <c r="BA630" s="82"/>
      <c r="BB630" s="82"/>
      <c r="BC630" s="82"/>
      <c r="BD630" s="82"/>
      <c r="BE630" s="82"/>
      <c r="BF630" s="47"/>
      <c r="BG630" s="47"/>
      <c r="BH630" s="254">
        <f t="shared" si="191"/>
        <v>0</v>
      </c>
      <c r="BI630" s="254">
        <f t="shared" si="192"/>
        <v>0</v>
      </c>
      <c r="BJ630" s="195"/>
      <c r="BK630" s="213"/>
      <c r="BL630" s="213"/>
      <c r="BM630" s="47"/>
    </row>
    <row r="631" spans="1:65" ht="25.5" hidden="1" customHeight="1" x14ac:dyDescent="0.25">
      <c r="A631" s="516"/>
      <c r="B631" s="497"/>
      <c r="C631" s="517"/>
      <c r="D631" s="14" t="s">
        <v>342</v>
      </c>
      <c r="E631" s="9" t="s">
        <v>269</v>
      </c>
      <c r="F631" s="125"/>
      <c r="G631" s="121"/>
      <c r="H631" s="121"/>
      <c r="I631" s="116"/>
      <c r="J631" s="117"/>
      <c r="K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AC631" s="54"/>
      <c r="AD631" s="219"/>
      <c r="AE631" s="54"/>
      <c r="AF631" s="82"/>
      <c r="AG631" s="82"/>
      <c r="AH631" s="82"/>
      <c r="AI631" s="82"/>
      <c r="AJ631" s="82"/>
      <c r="AK631" s="82"/>
      <c r="AL631" s="82"/>
      <c r="AM631" s="82"/>
      <c r="AN631" s="82"/>
      <c r="AO631" s="82"/>
      <c r="AP631" s="82"/>
      <c r="AQ631" s="82"/>
      <c r="AR631" s="82"/>
      <c r="AS631" s="82"/>
      <c r="AT631" s="82"/>
      <c r="AU631" s="82"/>
      <c r="AV631" s="82"/>
      <c r="AW631" s="82"/>
      <c r="AX631" s="82"/>
      <c r="AY631" s="82"/>
      <c r="AZ631" s="82"/>
      <c r="BA631" s="82"/>
      <c r="BB631" s="82"/>
      <c r="BC631" s="82"/>
      <c r="BD631" s="82"/>
      <c r="BE631" s="82"/>
      <c r="BH631" s="254">
        <f t="shared" si="191"/>
        <v>0</v>
      </c>
      <c r="BI631" s="254">
        <f t="shared" si="192"/>
        <v>0</v>
      </c>
    </row>
    <row r="632" spans="1:65" ht="12.75" hidden="1" customHeight="1" x14ac:dyDescent="0.25">
      <c r="A632" s="516"/>
      <c r="B632" s="497"/>
      <c r="C632" s="517"/>
      <c r="D632" s="14" t="s">
        <v>343</v>
      </c>
      <c r="E632" s="9" t="s">
        <v>46</v>
      </c>
      <c r="F632" s="125"/>
      <c r="G632" s="121"/>
      <c r="H632" s="121"/>
      <c r="I632" s="116"/>
      <c r="J632" s="117"/>
      <c r="K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AC632" s="54"/>
      <c r="AD632" s="219"/>
      <c r="AE632" s="54"/>
      <c r="AF632" s="82"/>
      <c r="AG632" s="82"/>
      <c r="AH632" s="82"/>
      <c r="AI632" s="82"/>
      <c r="AJ632" s="82"/>
      <c r="AK632" s="82"/>
      <c r="AL632" s="82"/>
      <c r="AM632" s="82"/>
      <c r="AN632" s="82"/>
      <c r="AO632" s="82"/>
      <c r="AP632" s="82"/>
      <c r="AQ632" s="82"/>
      <c r="AR632" s="82"/>
      <c r="AS632" s="82"/>
      <c r="AT632" s="82"/>
      <c r="AU632" s="82"/>
      <c r="AV632" s="82"/>
      <c r="AW632" s="82"/>
      <c r="AX632" s="82"/>
      <c r="AY632" s="82"/>
      <c r="AZ632" s="82"/>
      <c r="BA632" s="82"/>
      <c r="BB632" s="82"/>
      <c r="BC632" s="82"/>
      <c r="BD632" s="82"/>
      <c r="BE632" s="82"/>
      <c r="BH632" s="254">
        <f t="shared" si="191"/>
        <v>0</v>
      </c>
      <c r="BI632" s="254">
        <f t="shared" si="192"/>
        <v>0</v>
      </c>
    </row>
    <row r="633" spans="1:65" ht="12.75" hidden="1" customHeight="1" x14ac:dyDescent="0.25">
      <c r="A633" s="516"/>
      <c r="B633" s="497"/>
      <c r="C633" s="517"/>
      <c r="D633" s="14" t="s">
        <v>344</v>
      </c>
      <c r="E633" s="9" t="s">
        <v>46</v>
      </c>
      <c r="F633" s="125"/>
      <c r="G633" s="121"/>
      <c r="H633" s="121"/>
      <c r="I633" s="116"/>
      <c r="J633" s="117"/>
      <c r="K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AC633" s="54"/>
      <c r="AD633" s="219"/>
      <c r="AE633" s="54"/>
      <c r="AF633" s="82"/>
      <c r="AG633" s="82"/>
      <c r="AH633" s="82"/>
      <c r="AI633" s="82"/>
      <c r="AJ633" s="82"/>
      <c r="AK633" s="82"/>
      <c r="AL633" s="82"/>
      <c r="AM633" s="82"/>
      <c r="AN633" s="82"/>
      <c r="AO633" s="82"/>
      <c r="AP633" s="82"/>
      <c r="AQ633" s="82"/>
      <c r="AR633" s="82"/>
      <c r="AS633" s="82"/>
      <c r="AT633" s="82"/>
      <c r="AU633" s="82"/>
      <c r="AV633" s="82"/>
      <c r="AW633" s="82"/>
      <c r="AX633" s="82"/>
      <c r="AY633" s="82"/>
      <c r="AZ633" s="82"/>
      <c r="BA633" s="82"/>
      <c r="BB633" s="82"/>
      <c r="BC633" s="82"/>
      <c r="BD633" s="82"/>
      <c r="BE633" s="82"/>
      <c r="BH633" s="254">
        <f t="shared" si="191"/>
        <v>0</v>
      </c>
      <c r="BI633" s="254">
        <f t="shared" si="192"/>
        <v>0</v>
      </c>
    </row>
    <row r="634" spans="1:65" ht="25.5" hidden="1" customHeight="1" x14ac:dyDescent="0.25">
      <c r="A634" s="516"/>
      <c r="B634" s="497"/>
      <c r="C634" s="517"/>
      <c r="D634" s="14" t="s">
        <v>345</v>
      </c>
      <c r="E634" s="9" t="s">
        <v>46</v>
      </c>
      <c r="F634" s="125"/>
      <c r="G634" s="121"/>
      <c r="H634" s="121"/>
      <c r="I634" s="116"/>
      <c r="J634" s="117"/>
      <c r="K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AC634" s="54"/>
      <c r="AD634" s="219"/>
      <c r="AE634" s="54"/>
      <c r="AF634" s="82"/>
      <c r="AG634" s="82"/>
      <c r="AH634" s="82"/>
      <c r="AI634" s="82"/>
      <c r="AJ634" s="82"/>
      <c r="AK634" s="82"/>
      <c r="AL634" s="82"/>
      <c r="AM634" s="82"/>
      <c r="AN634" s="82"/>
      <c r="AO634" s="82"/>
      <c r="AP634" s="82"/>
      <c r="AQ634" s="82"/>
      <c r="AR634" s="82"/>
      <c r="AS634" s="82"/>
      <c r="AT634" s="82"/>
      <c r="AU634" s="82"/>
      <c r="AV634" s="82"/>
      <c r="AW634" s="82"/>
      <c r="AX634" s="82"/>
      <c r="AY634" s="82"/>
      <c r="AZ634" s="82"/>
      <c r="BA634" s="82"/>
      <c r="BB634" s="82"/>
      <c r="BC634" s="82"/>
      <c r="BD634" s="82"/>
      <c r="BE634" s="82"/>
      <c r="BH634" s="254">
        <f t="shared" si="191"/>
        <v>0</v>
      </c>
      <c r="BI634" s="254">
        <f t="shared" si="192"/>
        <v>0</v>
      </c>
    </row>
    <row r="635" spans="1:65" ht="12.75" hidden="1" customHeight="1" x14ac:dyDescent="0.25">
      <c r="A635" s="516"/>
      <c r="B635" s="497"/>
      <c r="C635" s="517"/>
      <c r="D635" s="16" t="s">
        <v>346</v>
      </c>
      <c r="E635" s="9" t="s">
        <v>46</v>
      </c>
      <c r="F635" s="125"/>
      <c r="G635" s="121"/>
      <c r="H635" s="121"/>
      <c r="I635" s="116"/>
      <c r="J635" s="117"/>
      <c r="K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AC635" s="54"/>
      <c r="AD635" s="219"/>
      <c r="AE635" s="54"/>
      <c r="AF635" s="82"/>
      <c r="AG635" s="82"/>
      <c r="AH635" s="82"/>
      <c r="AI635" s="82"/>
      <c r="AJ635" s="82"/>
      <c r="AK635" s="82"/>
      <c r="AL635" s="82"/>
      <c r="AM635" s="82"/>
      <c r="AN635" s="82"/>
      <c r="AO635" s="82"/>
      <c r="AP635" s="82"/>
      <c r="AQ635" s="82"/>
      <c r="AR635" s="82"/>
      <c r="AS635" s="82"/>
      <c r="AT635" s="82"/>
      <c r="AU635" s="82"/>
      <c r="AV635" s="82"/>
      <c r="AW635" s="82"/>
      <c r="AX635" s="82"/>
      <c r="AY635" s="82"/>
      <c r="AZ635" s="82"/>
      <c r="BA635" s="82"/>
      <c r="BB635" s="82"/>
      <c r="BC635" s="82"/>
      <c r="BD635" s="82"/>
      <c r="BE635" s="82"/>
      <c r="BH635" s="254">
        <f t="shared" si="191"/>
        <v>0</v>
      </c>
      <c r="BI635" s="254">
        <f t="shared" si="192"/>
        <v>0</v>
      </c>
    </row>
    <row r="636" spans="1:65" ht="12.75" hidden="1" customHeight="1" x14ac:dyDescent="0.25">
      <c r="A636" s="516"/>
      <c r="B636" s="497"/>
      <c r="C636" s="517"/>
      <c r="D636" s="30" t="s">
        <v>347</v>
      </c>
      <c r="E636" s="9" t="s">
        <v>46</v>
      </c>
      <c r="F636" s="125"/>
      <c r="G636" s="121"/>
      <c r="H636" s="121"/>
      <c r="I636" s="116"/>
      <c r="J636" s="117"/>
      <c r="K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AC636" s="54"/>
      <c r="AD636" s="219"/>
      <c r="AE636" s="54"/>
      <c r="AF636" s="82"/>
      <c r="AG636" s="82"/>
      <c r="AH636" s="82"/>
      <c r="AI636" s="82"/>
      <c r="AJ636" s="82"/>
      <c r="AK636" s="82"/>
      <c r="AL636" s="82"/>
      <c r="AM636" s="82"/>
      <c r="AN636" s="82"/>
      <c r="AO636" s="82"/>
      <c r="AP636" s="82"/>
      <c r="AQ636" s="82"/>
      <c r="AR636" s="82"/>
      <c r="AS636" s="82"/>
      <c r="AT636" s="82"/>
      <c r="AU636" s="82"/>
      <c r="AV636" s="82"/>
      <c r="AW636" s="82"/>
      <c r="AX636" s="82"/>
      <c r="AY636" s="82"/>
      <c r="AZ636" s="82"/>
      <c r="BA636" s="82"/>
      <c r="BB636" s="82"/>
      <c r="BC636" s="82"/>
      <c r="BD636" s="82"/>
      <c r="BE636" s="82"/>
      <c r="BH636" s="254">
        <f t="shared" si="191"/>
        <v>0</v>
      </c>
      <c r="BI636" s="254">
        <f t="shared" si="192"/>
        <v>0</v>
      </c>
    </row>
    <row r="637" spans="1:65" ht="12.75" hidden="1" customHeight="1" x14ac:dyDescent="0.25">
      <c r="A637" s="516"/>
      <c r="B637" s="525"/>
      <c r="C637" s="518"/>
      <c r="D637" s="31" t="s">
        <v>348</v>
      </c>
      <c r="E637" s="22" t="s">
        <v>46</v>
      </c>
      <c r="F637" s="143"/>
      <c r="G637" s="144"/>
      <c r="H637" s="144"/>
      <c r="I637" s="116"/>
      <c r="J637" s="117"/>
      <c r="K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AC637" s="54"/>
      <c r="AD637" s="219"/>
      <c r="AE637" s="54"/>
      <c r="AF637" s="89"/>
      <c r="AG637" s="89"/>
      <c r="AH637" s="89"/>
      <c r="AI637" s="89"/>
      <c r="AJ637" s="89"/>
      <c r="AK637" s="89"/>
      <c r="AL637" s="89"/>
      <c r="AM637" s="89"/>
      <c r="AN637" s="89"/>
      <c r="AO637" s="89"/>
      <c r="AP637" s="89"/>
      <c r="AQ637" s="89"/>
      <c r="AR637" s="89"/>
      <c r="AS637" s="89"/>
      <c r="AT637" s="89"/>
      <c r="AU637" s="89"/>
      <c r="AV637" s="89"/>
      <c r="AW637" s="89"/>
      <c r="AX637" s="89"/>
      <c r="AY637" s="89"/>
      <c r="AZ637" s="89"/>
      <c r="BA637" s="89"/>
      <c r="BB637" s="89"/>
      <c r="BC637" s="89"/>
      <c r="BD637" s="89"/>
      <c r="BE637" s="89"/>
      <c r="BH637" s="254">
        <f t="shared" si="191"/>
        <v>0</v>
      </c>
      <c r="BI637" s="254">
        <f t="shared" si="192"/>
        <v>0</v>
      </c>
    </row>
    <row r="638" spans="1:65" ht="18.75" hidden="1" customHeight="1" x14ac:dyDescent="0.25">
      <c r="A638" s="504" t="s">
        <v>17</v>
      </c>
      <c r="B638" s="504"/>
      <c r="C638" s="504"/>
      <c r="D638" s="504"/>
      <c r="E638" s="504"/>
      <c r="F638" s="145"/>
      <c r="G638" s="146"/>
      <c r="H638" s="146"/>
      <c r="I638" s="116"/>
      <c r="J638" s="117"/>
      <c r="K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AC638" s="54"/>
      <c r="AD638" s="219"/>
      <c r="AE638" s="54"/>
      <c r="AF638" s="89"/>
      <c r="AG638" s="89"/>
      <c r="AH638" s="89"/>
      <c r="AI638" s="89"/>
      <c r="AJ638" s="89"/>
      <c r="AK638" s="89"/>
      <c r="AL638" s="89"/>
      <c r="AM638" s="89"/>
      <c r="AN638" s="89"/>
      <c r="AO638" s="89"/>
      <c r="AP638" s="89"/>
      <c r="AQ638" s="89"/>
      <c r="AR638" s="89"/>
      <c r="AS638" s="89"/>
      <c r="AT638" s="89"/>
      <c r="AU638" s="89"/>
      <c r="AV638" s="89"/>
      <c r="AW638" s="89"/>
      <c r="AX638" s="89"/>
      <c r="AY638" s="89"/>
      <c r="AZ638" s="89"/>
      <c r="BA638" s="89"/>
      <c r="BB638" s="89"/>
      <c r="BC638" s="89"/>
      <c r="BD638" s="89"/>
      <c r="BE638" s="89"/>
      <c r="BH638" s="254">
        <f t="shared" si="191"/>
        <v>0</v>
      </c>
      <c r="BI638" s="254">
        <f t="shared" si="192"/>
        <v>0</v>
      </c>
    </row>
    <row r="639" spans="1:65" ht="18.75" hidden="1" customHeight="1" x14ac:dyDescent="0.25">
      <c r="A639" s="16"/>
      <c r="B639" s="10"/>
      <c r="C639" s="16"/>
      <c r="D639" s="16"/>
      <c r="E639" s="10"/>
      <c r="F639" s="108"/>
      <c r="G639" s="116"/>
      <c r="H639" s="116"/>
      <c r="I639" s="116"/>
      <c r="J639" s="117"/>
      <c r="K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AC639" s="54"/>
      <c r="AD639" s="219"/>
      <c r="AE639" s="54"/>
      <c r="AF639" s="89"/>
      <c r="AG639" s="89"/>
      <c r="AH639" s="89"/>
      <c r="AI639" s="89"/>
      <c r="AJ639" s="89"/>
      <c r="AK639" s="89"/>
      <c r="AL639" s="89"/>
      <c r="AM639" s="89"/>
      <c r="AN639" s="89"/>
      <c r="AO639" s="89"/>
      <c r="AP639" s="89"/>
      <c r="AQ639" s="89"/>
      <c r="AR639" s="89"/>
      <c r="AS639" s="89"/>
      <c r="AT639" s="89"/>
      <c r="AU639" s="89"/>
      <c r="AV639" s="89"/>
      <c r="AW639" s="89"/>
      <c r="AX639" s="89"/>
      <c r="AY639" s="89"/>
      <c r="AZ639" s="89"/>
      <c r="BA639" s="89"/>
      <c r="BB639" s="89"/>
      <c r="BC639" s="89"/>
      <c r="BD639" s="89"/>
      <c r="BE639" s="89"/>
      <c r="BH639" s="254">
        <f t="shared" si="191"/>
        <v>0</v>
      </c>
      <c r="BI639" s="254">
        <f t="shared" si="192"/>
        <v>0</v>
      </c>
    </row>
    <row r="640" spans="1:65" ht="18.75" hidden="1" customHeight="1" x14ac:dyDescent="0.25">
      <c r="A640" s="16"/>
      <c r="B640" s="10"/>
      <c r="C640" s="16"/>
      <c r="D640" s="16"/>
      <c r="E640" s="10"/>
      <c r="F640" s="108"/>
      <c r="G640" s="116"/>
      <c r="H640" s="116"/>
      <c r="I640" s="116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AC640" s="54"/>
      <c r="AD640" s="219"/>
      <c r="AE640" s="54"/>
      <c r="AF640" s="89"/>
      <c r="AG640" s="89"/>
      <c r="AH640" s="89"/>
      <c r="AI640" s="89"/>
      <c r="AJ640" s="89"/>
      <c r="AK640" s="89"/>
      <c r="AL640" s="89"/>
      <c r="AM640" s="89"/>
      <c r="AN640" s="89"/>
      <c r="AO640" s="89"/>
      <c r="AP640" s="89"/>
      <c r="AQ640" s="89"/>
      <c r="AR640" s="89"/>
      <c r="AS640" s="89"/>
      <c r="AT640" s="89"/>
      <c r="AU640" s="89"/>
      <c r="AV640" s="89"/>
      <c r="AW640" s="89"/>
      <c r="AX640" s="89"/>
      <c r="AY640" s="89"/>
      <c r="AZ640" s="89"/>
      <c r="BA640" s="89"/>
      <c r="BB640" s="89"/>
      <c r="BC640" s="89"/>
      <c r="BD640" s="89"/>
      <c r="BE640" s="89"/>
      <c r="BH640" s="254">
        <f t="shared" si="191"/>
        <v>0</v>
      </c>
      <c r="BI640" s="254">
        <f t="shared" si="192"/>
        <v>0</v>
      </c>
    </row>
    <row r="641" spans="1:65" ht="15" hidden="1" customHeight="1" x14ac:dyDescent="0.25">
      <c r="A641" s="17"/>
      <c r="B641" s="15"/>
      <c r="C641" s="16"/>
      <c r="D641" s="16"/>
      <c r="E641" s="17"/>
      <c r="F641" s="111"/>
      <c r="G641" s="112"/>
      <c r="H641" s="112"/>
      <c r="I641" s="112"/>
      <c r="J641" s="113"/>
      <c r="K641" s="113"/>
      <c r="L641" s="113"/>
      <c r="M641" s="113"/>
      <c r="N641" s="113"/>
      <c r="O641" s="113"/>
      <c r="P641" s="113"/>
      <c r="Q641" s="113"/>
      <c r="R641" s="113"/>
      <c r="S641" s="113"/>
      <c r="T641" s="113"/>
      <c r="U641" s="113"/>
      <c r="AC641" s="54"/>
      <c r="AD641" s="219"/>
      <c r="AE641" s="54"/>
      <c r="AF641" s="89"/>
      <c r="AG641" s="89"/>
      <c r="AH641" s="89"/>
      <c r="AI641" s="89"/>
      <c r="AJ641" s="89"/>
      <c r="AK641" s="89"/>
      <c r="AL641" s="89"/>
      <c r="AM641" s="89"/>
      <c r="AN641" s="89"/>
      <c r="AO641" s="89"/>
      <c r="AP641" s="89"/>
      <c r="AQ641" s="89"/>
      <c r="AR641" s="89"/>
      <c r="AS641" s="89"/>
      <c r="AT641" s="89"/>
      <c r="AU641" s="89"/>
      <c r="AV641" s="89"/>
      <c r="AW641" s="89"/>
      <c r="AX641" s="89"/>
      <c r="AY641" s="89"/>
      <c r="AZ641" s="89"/>
      <c r="BA641" s="89"/>
      <c r="BB641" s="89"/>
      <c r="BC641" s="89"/>
      <c r="BD641" s="89"/>
      <c r="BE641" s="89"/>
      <c r="BH641" s="254">
        <f t="shared" si="191"/>
        <v>0</v>
      </c>
      <c r="BI641" s="254">
        <f t="shared" si="192"/>
        <v>0</v>
      </c>
    </row>
    <row r="642" spans="1:65" ht="18.75" hidden="1" customHeight="1" x14ac:dyDescent="0.25">
      <c r="A642" s="23" t="s">
        <v>8</v>
      </c>
      <c r="B642" s="519" t="s">
        <v>349</v>
      </c>
      <c r="C642" s="519"/>
      <c r="D642" s="519"/>
      <c r="E642" s="17"/>
      <c r="F642" s="111"/>
      <c r="G642" s="112"/>
      <c r="H642" s="112"/>
      <c r="I642" s="112"/>
      <c r="J642" s="113"/>
      <c r="K642" s="113"/>
      <c r="L642" s="113"/>
      <c r="M642" s="113"/>
      <c r="N642" s="113"/>
      <c r="O642" s="113"/>
      <c r="P642" s="113"/>
      <c r="Q642" s="113"/>
      <c r="R642" s="113"/>
      <c r="S642" s="113"/>
      <c r="T642" s="113"/>
      <c r="U642" s="113"/>
      <c r="AC642" s="54"/>
      <c r="AD642" s="219"/>
      <c r="AE642" s="54"/>
      <c r="AF642" s="89"/>
      <c r="AG642" s="89"/>
      <c r="AH642" s="89"/>
      <c r="AI642" s="89"/>
      <c r="AJ642" s="89"/>
      <c r="AK642" s="89"/>
      <c r="AL642" s="89"/>
      <c r="AM642" s="89"/>
      <c r="AN642" s="89"/>
      <c r="AO642" s="89"/>
      <c r="AP642" s="89"/>
      <c r="AQ642" s="89"/>
      <c r="AR642" s="89"/>
      <c r="AS642" s="89"/>
      <c r="AT642" s="89"/>
      <c r="AU642" s="89"/>
      <c r="AV642" s="89"/>
      <c r="AW642" s="89"/>
      <c r="AX642" s="89"/>
      <c r="AY642" s="89"/>
      <c r="AZ642" s="89"/>
      <c r="BA642" s="89"/>
      <c r="BB642" s="89"/>
      <c r="BC642" s="89"/>
      <c r="BD642" s="89"/>
      <c r="BE642" s="89"/>
      <c r="BH642" s="254">
        <f t="shared" si="191"/>
        <v>0</v>
      </c>
      <c r="BI642" s="254">
        <f t="shared" si="192"/>
        <v>0</v>
      </c>
    </row>
    <row r="643" spans="1:65" ht="25.5" hidden="1" customHeight="1" x14ac:dyDescent="0.25">
      <c r="A643" s="18" t="s">
        <v>211</v>
      </c>
      <c r="B643" s="520" t="s">
        <v>212</v>
      </c>
      <c r="C643" s="520"/>
      <c r="D643" s="520"/>
      <c r="E643" s="520"/>
      <c r="F643" s="520"/>
      <c r="G643" s="520"/>
      <c r="H643" s="520"/>
      <c r="I643" s="114"/>
      <c r="J643" s="115"/>
      <c r="K643" s="115"/>
      <c r="L643" s="115"/>
      <c r="M643" s="115"/>
      <c r="N643" s="115"/>
      <c r="O643" s="115"/>
      <c r="P643" s="115"/>
      <c r="Q643" s="115"/>
      <c r="R643" s="115"/>
      <c r="S643" s="115"/>
      <c r="T643" s="115"/>
      <c r="U643" s="115"/>
      <c r="AC643" s="54"/>
      <c r="AD643" s="219"/>
      <c r="AE643" s="54"/>
      <c r="AF643" s="89"/>
      <c r="AG643" s="89"/>
      <c r="AH643" s="89"/>
      <c r="AI643" s="89"/>
      <c r="AJ643" s="89"/>
      <c r="AK643" s="89"/>
      <c r="AL643" s="89"/>
      <c r="AM643" s="89"/>
      <c r="AN643" s="89"/>
      <c r="AO643" s="89"/>
      <c r="AP643" s="89"/>
      <c r="AQ643" s="89"/>
      <c r="AR643" s="89"/>
      <c r="AS643" s="89"/>
      <c r="AT643" s="89"/>
      <c r="AU643" s="89"/>
      <c r="AV643" s="89"/>
      <c r="AW643" s="89"/>
      <c r="AX643" s="89"/>
      <c r="AY643" s="89"/>
      <c r="AZ643" s="89"/>
      <c r="BA643" s="89"/>
      <c r="BB643" s="89"/>
      <c r="BC643" s="89"/>
      <c r="BD643" s="89"/>
      <c r="BE643" s="89"/>
      <c r="BH643" s="254">
        <f t="shared" si="191"/>
        <v>0</v>
      </c>
      <c r="BI643" s="254">
        <f t="shared" si="192"/>
        <v>0</v>
      </c>
    </row>
    <row r="644" spans="1:65" ht="15" hidden="1" customHeight="1" x14ac:dyDescent="0.25">
      <c r="A644" s="16"/>
      <c r="B644" s="67" t="s">
        <v>213</v>
      </c>
      <c r="C644" s="505" t="s">
        <v>214</v>
      </c>
      <c r="D644" s="505"/>
      <c r="E644" s="505"/>
      <c r="F644" s="505"/>
      <c r="G644" s="505"/>
      <c r="H644" s="505"/>
      <c r="I644" s="114"/>
      <c r="J644" s="115"/>
      <c r="K644" s="115"/>
      <c r="L644" s="115"/>
      <c r="M644" s="115"/>
      <c r="N644" s="115"/>
      <c r="O644" s="115"/>
      <c r="P644" s="115"/>
      <c r="Q644" s="115"/>
      <c r="R644" s="115"/>
      <c r="S644" s="115"/>
      <c r="T644" s="115"/>
      <c r="U644" s="115"/>
      <c r="AC644" s="54"/>
      <c r="AD644" s="219"/>
      <c r="AE644" s="54"/>
      <c r="AF644" s="89"/>
      <c r="AG644" s="89"/>
      <c r="AH644" s="89"/>
      <c r="AI644" s="89"/>
      <c r="AJ644" s="89"/>
      <c r="AK644" s="89"/>
      <c r="AL644" s="89"/>
      <c r="AM644" s="89"/>
      <c r="AN644" s="89"/>
      <c r="AO644" s="89"/>
      <c r="AP644" s="89"/>
      <c r="AQ644" s="89"/>
      <c r="AR644" s="89"/>
      <c r="AS644" s="89"/>
      <c r="AT644" s="89"/>
      <c r="AU644" s="89"/>
      <c r="AV644" s="89"/>
      <c r="AW644" s="89"/>
      <c r="AX644" s="89"/>
      <c r="AY644" s="89"/>
      <c r="AZ644" s="89"/>
      <c r="BA644" s="89"/>
      <c r="BB644" s="89"/>
      <c r="BC644" s="89"/>
      <c r="BD644" s="89"/>
      <c r="BE644" s="89"/>
      <c r="BH644" s="254">
        <f t="shared" si="191"/>
        <v>0</v>
      </c>
      <c r="BI644" s="254">
        <f t="shared" si="192"/>
        <v>0</v>
      </c>
    </row>
    <row r="645" spans="1:65" ht="21.75" hidden="1" customHeight="1" x14ac:dyDescent="0.25">
      <c r="A645" s="491" t="s">
        <v>12</v>
      </c>
      <c r="B645" s="506" t="s">
        <v>13</v>
      </c>
      <c r="C645" s="506" t="s">
        <v>14</v>
      </c>
      <c r="D645" s="509" t="s">
        <v>15</v>
      </c>
      <c r="E645" s="512" t="s">
        <v>16</v>
      </c>
      <c r="F645" s="129"/>
      <c r="G645" s="494" t="s">
        <v>433</v>
      </c>
      <c r="H645" s="494"/>
      <c r="I645" s="494"/>
      <c r="J645" s="130"/>
      <c r="K645" s="130"/>
      <c r="L645" s="130"/>
      <c r="M645" s="130"/>
      <c r="N645" s="130"/>
      <c r="O645" s="130"/>
      <c r="P645" s="130"/>
      <c r="Q645" s="130"/>
      <c r="R645" s="130"/>
      <c r="S645" s="130"/>
      <c r="T645" s="130"/>
      <c r="U645" s="130"/>
      <c r="AC645" s="54"/>
      <c r="AD645" s="219"/>
      <c r="AE645" s="54"/>
      <c r="AF645" s="89"/>
      <c r="AG645" s="89"/>
      <c r="AH645" s="89"/>
      <c r="AI645" s="89"/>
      <c r="AJ645" s="89"/>
      <c r="AK645" s="89"/>
      <c r="AL645" s="89"/>
      <c r="AM645" s="89"/>
      <c r="AN645" s="89"/>
      <c r="AO645" s="89"/>
      <c r="AP645" s="89"/>
      <c r="AQ645" s="89"/>
      <c r="AR645" s="89"/>
      <c r="AS645" s="89"/>
      <c r="AT645" s="89"/>
      <c r="AU645" s="89"/>
      <c r="AV645" s="89"/>
      <c r="AW645" s="89"/>
      <c r="AX645" s="89"/>
      <c r="AY645" s="89"/>
      <c r="AZ645" s="89"/>
      <c r="BA645" s="89"/>
      <c r="BB645" s="89"/>
      <c r="BC645" s="89"/>
      <c r="BD645" s="89"/>
      <c r="BE645" s="89"/>
      <c r="BH645" s="254">
        <f t="shared" si="191"/>
        <v>0</v>
      </c>
      <c r="BI645" s="254">
        <f t="shared" si="192"/>
        <v>0</v>
      </c>
    </row>
    <row r="646" spans="1:65" ht="27.75" hidden="1" customHeight="1" x14ac:dyDescent="0.25">
      <c r="A646" s="492"/>
      <c r="B646" s="507"/>
      <c r="C646" s="507"/>
      <c r="D646" s="510"/>
      <c r="E646" s="513"/>
      <c r="F646" s="131"/>
      <c r="G646" s="531" t="s">
        <v>441</v>
      </c>
      <c r="H646" s="531"/>
      <c r="I646" s="532"/>
      <c r="J646" s="132"/>
      <c r="K646" s="132"/>
      <c r="L646" s="132"/>
      <c r="M646" s="132"/>
      <c r="N646" s="132"/>
      <c r="O646" s="132"/>
      <c r="P646" s="132"/>
      <c r="Q646" s="132"/>
      <c r="R646" s="132"/>
      <c r="S646" s="132"/>
      <c r="T646" s="132"/>
      <c r="U646" s="132"/>
      <c r="AC646" s="54"/>
      <c r="AD646" s="219"/>
      <c r="AE646" s="54"/>
      <c r="AF646" s="89"/>
      <c r="AG646" s="89"/>
      <c r="AH646" s="89"/>
      <c r="AI646" s="89"/>
      <c r="AJ646" s="89"/>
      <c r="AK646" s="89"/>
      <c r="AL646" s="89"/>
      <c r="AM646" s="89"/>
      <c r="AN646" s="89"/>
      <c r="AO646" s="89"/>
      <c r="AP646" s="89"/>
      <c r="AQ646" s="89"/>
      <c r="AR646" s="89"/>
      <c r="AS646" s="89"/>
      <c r="AT646" s="89"/>
      <c r="AU646" s="89"/>
      <c r="AV646" s="89"/>
      <c r="AW646" s="89"/>
      <c r="AX646" s="89"/>
      <c r="AY646" s="89"/>
      <c r="AZ646" s="89"/>
      <c r="BA646" s="89"/>
      <c r="BB646" s="89"/>
      <c r="BC646" s="89"/>
      <c r="BD646" s="89"/>
      <c r="BE646" s="89"/>
      <c r="BH646" s="254">
        <f t="shared" si="191"/>
        <v>0</v>
      </c>
      <c r="BI646" s="254">
        <f t="shared" si="192"/>
        <v>0</v>
      </c>
    </row>
    <row r="647" spans="1:65" ht="27" hidden="1" customHeight="1" x14ac:dyDescent="0.25">
      <c r="A647" s="492"/>
      <c r="B647" s="507"/>
      <c r="C647" s="507"/>
      <c r="D647" s="510"/>
      <c r="E647" s="513"/>
      <c r="F647" s="131"/>
      <c r="G647" s="495">
        <v>2021</v>
      </c>
      <c r="H647" s="495">
        <v>2022</v>
      </c>
      <c r="I647" s="495">
        <v>2023</v>
      </c>
      <c r="J647" s="133"/>
      <c r="K647" s="133"/>
      <c r="L647" s="133"/>
      <c r="M647" s="133"/>
      <c r="N647" s="133"/>
      <c r="O647" s="133"/>
      <c r="P647" s="133"/>
      <c r="Q647" s="133"/>
      <c r="R647" s="133"/>
      <c r="S647" s="133"/>
      <c r="T647" s="133"/>
      <c r="U647" s="133"/>
      <c r="AC647" s="54"/>
      <c r="AD647" s="219"/>
      <c r="AE647" s="54"/>
      <c r="AF647" s="82"/>
      <c r="AG647" s="82"/>
      <c r="AH647" s="82"/>
      <c r="AI647" s="82"/>
      <c r="AJ647" s="82"/>
      <c r="AK647" s="82"/>
      <c r="AL647" s="82"/>
      <c r="AM647" s="82"/>
      <c r="AN647" s="82"/>
      <c r="AO647" s="82"/>
      <c r="AP647" s="82"/>
      <c r="AQ647" s="82"/>
      <c r="AR647" s="82"/>
      <c r="AS647" s="82"/>
      <c r="AT647" s="82"/>
      <c r="AU647" s="82"/>
      <c r="AV647" s="82"/>
      <c r="AW647" s="82"/>
      <c r="AX647" s="82"/>
      <c r="AY647" s="82"/>
      <c r="AZ647" s="82"/>
      <c r="BA647" s="82"/>
      <c r="BB647" s="82"/>
      <c r="BC647" s="82"/>
      <c r="BD647" s="82"/>
      <c r="BE647" s="82"/>
      <c r="BH647" s="254">
        <f t="shared" si="191"/>
        <v>0</v>
      </c>
      <c r="BI647" s="254">
        <f t="shared" si="192"/>
        <v>0</v>
      </c>
    </row>
    <row r="648" spans="1:65" ht="51" hidden="1" customHeight="1" x14ac:dyDescent="0.25">
      <c r="A648" s="493"/>
      <c r="B648" s="508"/>
      <c r="C648" s="508"/>
      <c r="D648" s="511"/>
      <c r="E648" s="514"/>
      <c r="F648" s="134"/>
      <c r="G648" s="496"/>
      <c r="H648" s="496"/>
      <c r="I648" s="496"/>
      <c r="J648" s="135"/>
      <c r="K648" s="135"/>
      <c r="L648" s="135"/>
      <c r="M648" s="135"/>
      <c r="N648" s="135"/>
      <c r="O648" s="135"/>
      <c r="P648" s="135"/>
      <c r="Q648" s="135"/>
      <c r="R648" s="135"/>
      <c r="S648" s="135"/>
      <c r="T648" s="135"/>
      <c r="U648" s="135"/>
      <c r="AC648" s="54"/>
      <c r="AD648" s="219"/>
      <c r="AE648" s="54"/>
      <c r="AF648" s="82"/>
      <c r="AG648" s="82"/>
      <c r="AH648" s="82"/>
      <c r="AI648" s="82"/>
      <c r="AJ648" s="82"/>
      <c r="AK648" s="82"/>
      <c r="AL648" s="82"/>
      <c r="AM648" s="82"/>
      <c r="AN648" s="82"/>
      <c r="AO648" s="82"/>
      <c r="AP648" s="82"/>
      <c r="AQ648" s="82"/>
      <c r="AR648" s="82"/>
      <c r="AS648" s="82"/>
      <c r="AT648" s="82"/>
      <c r="AU648" s="82"/>
      <c r="AV648" s="82"/>
      <c r="AW648" s="82"/>
      <c r="AX648" s="82"/>
      <c r="AY648" s="82"/>
      <c r="AZ648" s="82"/>
      <c r="BA648" s="82"/>
      <c r="BB648" s="82"/>
      <c r="BC648" s="82"/>
      <c r="BD648" s="82"/>
      <c r="BE648" s="82"/>
      <c r="BH648" s="254">
        <f t="shared" si="191"/>
        <v>0</v>
      </c>
      <c r="BI648" s="254">
        <f t="shared" si="192"/>
        <v>0</v>
      </c>
    </row>
    <row r="649" spans="1:65" s="47" customFormat="1" ht="18.75" hidden="1" customHeight="1" x14ac:dyDescent="0.25">
      <c r="A649" s="516"/>
      <c r="B649" s="497" t="s">
        <v>277</v>
      </c>
      <c r="C649" s="517" t="s">
        <v>350</v>
      </c>
      <c r="D649" s="523" t="s">
        <v>17</v>
      </c>
      <c r="E649" s="524"/>
      <c r="F649" s="145"/>
      <c r="G649" s="146">
        <f>SUM(G650)</f>
        <v>0</v>
      </c>
      <c r="H649" s="146">
        <f>SUM(H650)</f>
        <v>32</v>
      </c>
      <c r="I649" s="116"/>
      <c r="J649" s="117"/>
      <c r="K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Y649" s="6"/>
      <c r="Z649" s="6"/>
      <c r="AA649" s="44"/>
      <c r="AB649" s="44"/>
      <c r="AC649" s="54"/>
      <c r="AD649" s="219"/>
      <c r="AE649" s="54"/>
      <c r="AF649" s="82"/>
      <c r="AG649" s="82"/>
      <c r="AH649" s="82"/>
      <c r="AI649" s="82"/>
      <c r="AJ649" s="82"/>
      <c r="AK649" s="82"/>
      <c r="AL649" s="82"/>
      <c r="AM649" s="82"/>
      <c r="AN649" s="82"/>
      <c r="AO649" s="82"/>
      <c r="AP649" s="82"/>
      <c r="AQ649" s="82"/>
      <c r="AR649" s="82"/>
      <c r="AS649" s="82"/>
      <c r="AT649" s="82"/>
      <c r="AU649" s="82"/>
      <c r="AV649" s="82"/>
      <c r="AW649" s="82"/>
      <c r="AX649" s="82"/>
      <c r="AY649" s="82"/>
      <c r="AZ649" s="82"/>
      <c r="BA649" s="82"/>
      <c r="BB649" s="82"/>
      <c r="BC649" s="82"/>
      <c r="BD649" s="82"/>
      <c r="BE649" s="82"/>
      <c r="BF649" s="44"/>
      <c r="BG649" s="44"/>
      <c r="BH649" s="254">
        <f t="shared" si="191"/>
        <v>0</v>
      </c>
      <c r="BI649" s="254">
        <f t="shared" si="192"/>
        <v>0</v>
      </c>
      <c r="BJ649" s="170"/>
      <c r="BK649" s="169"/>
      <c r="BL649" s="169"/>
      <c r="BM649" s="44"/>
    </row>
    <row r="650" spans="1:65" ht="25.5" hidden="1" customHeight="1" x14ac:dyDescent="0.25">
      <c r="A650" s="516"/>
      <c r="B650" s="497"/>
      <c r="C650" s="517"/>
      <c r="D650" s="14" t="s">
        <v>351</v>
      </c>
      <c r="E650" s="9" t="s">
        <v>129</v>
      </c>
      <c r="F650" s="125"/>
      <c r="G650" s="121"/>
      <c r="H650" s="121">
        <v>32</v>
      </c>
      <c r="I650" s="116"/>
      <c r="J650" s="117"/>
      <c r="K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AC650" s="54"/>
      <c r="AD650" s="219"/>
      <c r="AE650" s="54"/>
      <c r="AF650" s="82"/>
      <c r="AG650" s="82"/>
      <c r="AH650" s="82"/>
      <c r="AI650" s="82"/>
      <c r="AJ650" s="82"/>
      <c r="AK650" s="82"/>
      <c r="AL650" s="82"/>
      <c r="AM650" s="82"/>
      <c r="AN650" s="82"/>
      <c r="AO650" s="82"/>
      <c r="AP650" s="82"/>
      <c r="AQ650" s="82"/>
      <c r="AR650" s="82"/>
      <c r="AS650" s="82"/>
      <c r="AT650" s="82"/>
      <c r="AU650" s="82"/>
      <c r="AV650" s="82"/>
      <c r="AW650" s="82"/>
      <c r="AX650" s="82"/>
      <c r="AY650" s="82"/>
      <c r="AZ650" s="82"/>
      <c r="BA650" s="82"/>
      <c r="BB650" s="82"/>
      <c r="BC650" s="82"/>
      <c r="BD650" s="82"/>
      <c r="BE650" s="82"/>
      <c r="BH650" s="254">
        <f t="shared" si="191"/>
        <v>0</v>
      </c>
      <c r="BI650" s="254">
        <f t="shared" si="192"/>
        <v>0</v>
      </c>
    </row>
    <row r="651" spans="1:65" ht="18.75" hidden="1" customHeight="1" x14ac:dyDescent="0.25">
      <c r="A651" s="516"/>
      <c r="B651" s="497"/>
      <c r="C651" s="517"/>
      <c r="D651" s="523" t="s">
        <v>17</v>
      </c>
      <c r="E651" s="524"/>
      <c r="F651" s="147"/>
      <c r="G651" s="148">
        <f>SUM(G652)</f>
        <v>0</v>
      </c>
      <c r="H651" s="148">
        <f>SUM(H652)</f>
        <v>61</v>
      </c>
      <c r="I651" s="116"/>
      <c r="J651" s="117"/>
      <c r="K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AC651" s="54"/>
      <c r="AD651" s="219"/>
      <c r="AE651" s="54"/>
      <c r="AF651" s="82"/>
      <c r="AG651" s="82"/>
      <c r="AH651" s="82"/>
      <c r="AI651" s="82"/>
      <c r="AJ651" s="82"/>
      <c r="AK651" s="82"/>
      <c r="AL651" s="82"/>
      <c r="AM651" s="82"/>
      <c r="AN651" s="82"/>
      <c r="AO651" s="82"/>
      <c r="AP651" s="82"/>
      <c r="AQ651" s="82"/>
      <c r="AR651" s="82"/>
      <c r="AS651" s="82"/>
      <c r="AT651" s="82"/>
      <c r="AU651" s="82"/>
      <c r="AV651" s="82"/>
      <c r="AW651" s="82"/>
      <c r="AX651" s="82"/>
      <c r="AY651" s="82"/>
      <c r="AZ651" s="82"/>
      <c r="BA651" s="82"/>
      <c r="BB651" s="82"/>
      <c r="BC651" s="82"/>
      <c r="BD651" s="82"/>
      <c r="BE651" s="82"/>
      <c r="BH651" s="254">
        <f t="shared" si="191"/>
        <v>0</v>
      </c>
      <c r="BI651" s="254">
        <f t="shared" si="192"/>
        <v>0</v>
      </c>
    </row>
    <row r="652" spans="1:65" ht="25.5" hidden="1" customHeight="1" x14ac:dyDescent="0.25">
      <c r="A652" s="516"/>
      <c r="B652" s="497"/>
      <c r="C652" s="517"/>
      <c r="D652" s="14" t="s">
        <v>352</v>
      </c>
      <c r="E652" s="9" t="s">
        <v>192</v>
      </c>
      <c r="F652" s="125"/>
      <c r="G652" s="121"/>
      <c r="H652" s="121">
        <v>61</v>
      </c>
      <c r="I652" s="116"/>
      <c r="J652" s="117"/>
      <c r="K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AC652" s="54"/>
      <c r="AD652" s="219"/>
      <c r="AE652" s="54"/>
      <c r="AF652" s="82"/>
      <c r="AG652" s="82"/>
      <c r="AH652" s="82"/>
      <c r="AI652" s="82"/>
      <c r="AJ652" s="8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H652" s="254">
        <f t="shared" si="191"/>
        <v>0</v>
      </c>
      <c r="BI652" s="254">
        <f t="shared" si="192"/>
        <v>0</v>
      </c>
    </row>
    <row r="653" spans="1:65" ht="12.75" hidden="1" customHeight="1" x14ac:dyDescent="0.25">
      <c r="A653" s="516"/>
      <c r="B653" s="497"/>
      <c r="C653" s="517"/>
      <c r="D653" s="14" t="s">
        <v>353</v>
      </c>
      <c r="E653" s="9" t="s">
        <v>129</v>
      </c>
      <c r="F653" s="125"/>
      <c r="G653" s="121"/>
      <c r="H653" s="121"/>
      <c r="I653" s="116"/>
      <c r="J653" s="117"/>
      <c r="K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AC653" s="54"/>
      <c r="AD653" s="219"/>
      <c r="AE653" s="54"/>
      <c r="AF653" s="82"/>
      <c r="AG653" s="82"/>
      <c r="AH653" s="82"/>
      <c r="AI653" s="82"/>
      <c r="AJ653" s="8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H653" s="254">
        <f t="shared" si="191"/>
        <v>0</v>
      </c>
      <c r="BI653" s="254">
        <f t="shared" si="192"/>
        <v>0</v>
      </c>
    </row>
    <row r="654" spans="1:65" ht="12.75" hidden="1" customHeight="1" x14ac:dyDescent="0.25">
      <c r="A654" s="516"/>
      <c r="B654" s="525"/>
      <c r="C654" s="518"/>
      <c r="D654" s="32" t="s">
        <v>354</v>
      </c>
      <c r="E654" s="22" t="s">
        <v>129</v>
      </c>
      <c r="F654" s="143"/>
      <c r="G654" s="144"/>
      <c r="H654" s="144"/>
      <c r="I654" s="116"/>
      <c r="J654" s="117"/>
      <c r="K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AC654" s="54"/>
      <c r="AD654" s="219"/>
      <c r="AE654" s="54"/>
      <c r="AF654" s="82"/>
      <c r="AG654" s="82"/>
      <c r="AH654" s="82"/>
      <c r="AI654" s="82"/>
      <c r="AJ654" s="8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H654" s="254">
        <f t="shared" si="191"/>
        <v>0</v>
      </c>
      <c r="BI654" s="254">
        <f t="shared" si="192"/>
        <v>0</v>
      </c>
    </row>
    <row r="655" spans="1:65" ht="18.75" hidden="1" customHeight="1" x14ac:dyDescent="0.25">
      <c r="A655" s="504" t="s">
        <v>17</v>
      </c>
      <c r="B655" s="504"/>
      <c r="C655" s="504"/>
      <c r="D655" s="504"/>
      <c r="E655" s="504"/>
      <c r="F655" s="145"/>
      <c r="G655" s="146"/>
      <c r="H655" s="146"/>
      <c r="I655" s="116"/>
      <c r="J655" s="117"/>
      <c r="K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AC655" s="54"/>
      <c r="AD655" s="219"/>
      <c r="AE655" s="54"/>
      <c r="AF655" s="82"/>
      <c r="AG655" s="82"/>
      <c r="AH655" s="82"/>
      <c r="AI655" s="82"/>
      <c r="AJ655" s="82"/>
      <c r="AK655" s="82"/>
      <c r="AL655" s="82"/>
      <c r="AM655" s="82"/>
      <c r="AN655" s="82"/>
      <c r="AO655" s="82"/>
      <c r="AP655" s="82"/>
      <c r="AQ655" s="82"/>
      <c r="AR655" s="82"/>
      <c r="AS655" s="82"/>
      <c r="AT655" s="82"/>
      <c r="AU655" s="82"/>
      <c r="AV655" s="82"/>
      <c r="AW655" s="82"/>
      <c r="AX655" s="82"/>
      <c r="AY655" s="82"/>
      <c r="AZ655" s="82"/>
      <c r="BA655" s="82"/>
      <c r="BB655" s="82"/>
      <c r="BC655" s="82"/>
      <c r="BD655" s="82"/>
      <c r="BE655" s="82"/>
      <c r="BH655" s="254">
        <f t="shared" si="191"/>
        <v>0</v>
      </c>
      <c r="BI655" s="254">
        <f t="shared" si="192"/>
        <v>0</v>
      </c>
    </row>
    <row r="656" spans="1:65" ht="18.75" hidden="1" customHeight="1" x14ac:dyDescent="0.25">
      <c r="A656" s="16"/>
      <c r="B656" s="10"/>
      <c r="C656" s="16"/>
      <c r="D656" s="16"/>
      <c r="E656" s="10"/>
      <c r="F656" s="108"/>
      <c r="G656" s="116"/>
      <c r="H656" s="116"/>
      <c r="I656" s="116"/>
      <c r="J656" s="117"/>
      <c r="K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AC656" s="54"/>
      <c r="AD656" s="219"/>
      <c r="AE656" s="54"/>
      <c r="AF656" s="82"/>
      <c r="AG656" s="82"/>
      <c r="AH656" s="82"/>
      <c r="AI656" s="82"/>
      <c r="AJ656" s="82"/>
      <c r="AK656" s="82"/>
      <c r="AL656" s="82"/>
      <c r="AM656" s="82"/>
      <c r="AN656" s="82"/>
      <c r="AO656" s="82"/>
      <c r="AP656" s="82"/>
      <c r="AQ656" s="82"/>
      <c r="AR656" s="82"/>
      <c r="AS656" s="82"/>
      <c r="AT656" s="82"/>
      <c r="AU656" s="82"/>
      <c r="AV656" s="82"/>
      <c r="AW656" s="82"/>
      <c r="AX656" s="82"/>
      <c r="AY656" s="82"/>
      <c r="AZ656" s="82"/>
      <c r="BA656" s="82"/>
      <c r="BB656" s="82"/>
      <c r="BC656" s="82"/>
      <c r="BD656" s="82"/>
      <c r="BE656" s="82"/>
      <c r="BH656" s="254">
        <f t="shared" si="191"/>
        <v>0</v>
      </c>
      <c r="BI656" s="254">
        <f t="shared" si="192"/>
        <v>0</v>
      </c>
    </row>
    <row r="657" spans="1:65" ht="18.75" hidden="1" customHeight="1" x14ac:dyDescent="0.25">
      <c r="A657" s="16"/>
      <c r="B657" s="10"/>
      <c r="C657" s="16"/>
      <c r="D657" s="16"/>
      <c r="E657" s="10"/>
      <c r="F657" s="108"/>
      <c r="G657" s="116"/>
      <c r="H657" s="116"/>
      <c r="I657" s="116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AC657" s="54"/>
      <c r="AD657" s="219"/>
      <c r="AE657" s="54"/>
      <c r="AF657" s="82"/>
      <c r="AG657" s="82"/>
      <c r="AH657" s="82"/>
      <c r="AI657" s="82"/>
      <c r="AJ657" s="8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H657" s="254">
        <f t="shared" si="191"/>
        <v>0</v>
      </c>
      <c r="BI657" s="254">
        <f t="shared" si="192"/>
        <v>0</v>
      </c>
    </row>
    <row r="658" spans="1:65" ht="15" hidden="1" customHeight="1" x14ac:dyDescent="0.25">
      <c r="A658" s="17"/>
      <c r="B658" s="15"/>
      <c r="C658" s="16"/>
      <c r="D658" s="16"/>
      <c r="E658" s="17"/>
      <c r="F658" s="111"/>
      <c r="G658" s="112"/>
      <c r="H658" s="112"/>
      <c r="I658" s="112"/>
      <c r="J658" s="113"/>
      <c r="K658" s="113"/>
      <c r="L658" s="113"/>
      <c r="M658" s="113"/>
      <c r="N658" s="113"/>
      <c r="O658" s="113"/>
      <c r="P658" s="113"/>
      <c r="Q658" s="113"/>
      <c r="R658" s="113"/>
      <c r="S658" s="113"/>
      <c r="T658" s="113"/>
      <c r="U658" s="113"/>
      <c r="AC658" s="54"/>
      <c r="AD658" s="219"/>
      <c r="AE658" s="54"/>
      <c r="AF658" s="82"/>
      <c r="AG658" s="82"/>
      <c r="AH658" s="82"/>
      <c r="AI658" s="82"/>
      <c r="AJ658" s="82"/>
      <c r="AK658" s="82"/>
      <c r="AL658" s="82"/>
      <c r="AM658" s="82"/>
      <c r="AN658" s="82"/>
      <c r="AO658" s="82"/>
      <c r="AP658" s="82"/>
      <c r="AQ658" s="82"/>
      <c r="AR658" s="82"/>
      <c r="AS658" s="82"/>
      <c r="AT658" s="82"/>
      <c r="AU658" s="82"/>
      <c r="AV658" s="82"/>
      <c r="AW658" s="82"/>
      <c r="AX658" s="82"/>
      <c r="AY658" s="82"/>
      <c r="AZ658" s="82"/>
      <c r="BA658" s="82"/>
      <c r="BB658" s="82"/>
      <c r="BC658" s="82"/>
      <c r="BD658" s="82"/>
      <c r="BE658" s="82"/>
      <c r="BH658" s="254">
        <f t="shared" si="191"/>
        <v>0</v>
      </c>
      <c r="BI658" s="254">
        <f t="shared" si="192"/>
        <v>0</v>
      </c>
    </row>
    <row r="659" spans="1:65" ht="18.75" hidden="1" customHeight="1" x14ac:dyDescent="0.25">
      <c r="A659" s="23" t="s">
        <v>8</v>
      </c>
      <c r="B659" s="519" t="s">
        <v>355</v>
      </c>
      <c r="C659" s="519"/>
      <c r="D659" s="519"/>
      <c r="E659" s="17"/>
      <c r="F659" s="111"/>
      <c r="G659" s="112"/>
      <c r="H659" s="112"/>
      <c r="I659" s="112"/>
      <c r="J659" s="113"/>
      <c r="K659" s="113"/>
      <c r="L659" s="113"/>
      <c r="M659" s="113"/>
      <c r="N659" s="113"/>
      <c r="O659" s="113"/>
      <c r="P659" s="113"/>
      <c r="Q659" s="113"/>
      <c r="R659" s="113"/>
      <c r="S659" s="113"/>
      <c r="T659" s="113"/>
      <c r="U659" s="113"/>
      <c r="AC659" s="54"/>
      <c r="AD659" s="219"/>
      <c r="AE659" s="54"/>
      <c r="AF659" s="82"/>
      <c r="AG659" s="82"/>
      <c r="AH659" s="82"/>
      <c r="AI659" s="82"/>
      <c r="AJ659" s="82"/>
      <c r="AK659" s="82"/>
      <c r="AL659" s="82"/>
      <c r="AM659" s="82"/>
      <c r="AN659" s="82"/>
      <c r="AO659" s="82"/>
      <c r="AP659" s="82"/>
      <c r="AQ659" s="82"/>
      <c r="AR659" s="82"/>
      <c r="AS659" s="82"/>
      <c r="AT659" s="82"/>
      <c r="AU659" s="82"/>
      <c r="AV659" s="82"/>
      <c r="AW659" s="82"/>
      <c r="AX659" s="82"/>
      <c r="AY659" s="82"/>
      <c r="AZ659" s="82"/>
      <c r="BA659" s="82"/>
      <c r="BB659" s="82"/>
      <c r="BC659" s="82"/>
      <c r="BD659" s="82"/>
      <c r="BE659" s="82"/>
      <c r="BH659" s="254">
        <f t="shared" si="191"/>
        <v>0</v>
      </c>
      <c r="BI659" s="254">
        <f t="shared" si="192"/>
        <v>0</v>
      </c>
    </row>
    <row r="660" spans="1:65" ht="32.25" hidden="1" customHeight="1" x14ac:dyDescent="0.25">
      <c r="A660" s="18" t="s">
        <v>211</v>
      </c>
      <c r="B660" s="520" t="s">
        <v>212</v>
      </c>
      <c r="C660" s="520"/>
      <c r="D660" s="520"/>
      <c r="E660" s="520"/>
      <c r="F660" s="520"/>
      <c r="G660" s="520"/>
      <c r="H660" s="520"/>
      <c r="I660" s="114"/>
      <c r="J660" s="115"/>
      <c r="K660" s="115"/>
      <c r="L660" s="115"/>
      <c r="M660" s="115"/>
      <c r="N660" s="115"/>
      <c r="O660" s="115"/>
      <c r="P660" s="115"/>
      <c r="Q660" s="115"/>
      <c r="R660" s="115"/>
      <c r="S660" s="115"/>
      <c r="T660" s="115"/>
      <c r="U660" s="115"/>
      <c r="AC660" s="54"/>
      <c r="AD660" s="219"/>
      <c r="AE660" s="54"/>
      <c r="AF660" s="82"/>
      <c r="AG660" s="82"/>
      <c r="AH660" s="82"/>
      <c r="AI660" s="82"/>
      <c r="AJ660" s="82"/>
      <c r="AK660" s="82"/>
      <c r="AL660" s="82"/>
      <c r="AM660" s="82"/>
      <c r="AN660" s="82"/>
      <c r="AO660" s="82"/>
      <c r="AP660" s="82"/>
      <c r="AQ660" s="82"/>
      <c r="AR660" s="82"/>
      <c r="AS660" s="82"/>
      <c r="AT660" s="82"/>
      <c r="AU660" s="82"/>
      <c r="AV660" s="82"/>
      <c r="AW660" s="82"/>
      <c r="AX660" s="82"/>
      <c r="AY660" s="82"/>
      <c r="AZ660" s="82"/>
      <c r="BA660" s="82"/>
      <c r="BB660" s="82"/>
      <c r="BC660" s="82"/>
      <c r="BD660" s="82"/>
      <c r="BE660" s="82"/>
      <c r="BH660" s="254">
        <f t="shared" si="191"/>
        <v>0</v>
      </c>
      <c r="BI660" s="254">
        <f t="shared" si="192"/>
        <v>0</v>
      </c>
    </row>
    <row r="661" spans="1:65" ht="31.5" hidden="1" customHeight="1" x14ac:dyDescent="0.25">
      <c r="A661" s="16"/>
      <c r="B661" s="67" t="s">
        <v>356</v>
      </c>
      <c r="C661" s="505" t="s">
        <v>357</v>
      </c>
      <c r="D661" s="505"/>
      <c r="E661" s="505"/>
      <c r="F661" s="505"/>
      <c r="G661" s="505"/>
      <c r="H661" s="505"/>
      <c r="I661" s="114"/>
      <c r="J661" s="115"/>
      <c r="K661" s="115"/>
      <c r="L661" s="115"/>
      <c r="M661" s="115"/>
      <c r="N661" s="115"/>
      <c r="O661" s="115"/>
      <c r="P661" s="115"/>
      <c r="Q661" s="115"/>
      <c r="R661" s="115"/>
      <c r="S661" s="115"/>
      <c r="T661" s="115"/>
      <c r="U661" s="115"/>
      <c r="AC661" s="54"/>
      <c r="AD661" s="219"/>
      <c r="AE661" s="54"/>
      <c r="AF661" s="82"/>
      <c r="AG661" s="82"/>
      <c r="AH661" s="82"/>
      <c r="AI661" s="82"/>
      <c r="AJ661" s="82"/>
      <c r="AK661" s="82"/>
      <c r="AL661" s="82"/>
      <c r="AM661" s="82"/>
      <c r="AN661" s="82"/>
      <c r="AO661" s="82"/>
      <c r="AP661" s="82"/>
      <c r="AQ661" s="82"/>
      <c r="AR661" s="82"/>
      <c r="AS661" s="82"/>
      <c r="AT661" s="82"/>
      <c r="AU661" s="82"/>
      <c r="AV661" s="82"/>
      <c r="AW661" s="82"/>
      <c r="AX661" s="82"/>
      <c r="AY661" s="82"/>
      <c r="AZ661" s="82"/>
      <c r="BA661" s="82"/>
      <c r="BB661" s="82"/>
      <c r="BC661" s="82"/>
      <c r="BD661" s="82"/>
      <c r="BE661" s="82"/>
      <c r="BH661" s="254">
        <f t="shared" si="191"/>
        <v>0</v>
      </c>
      <c r="BI661" s="254">
        <f t="shared" si="192"/>
        <v>0</v>
      </c>
    </row>
    <row r="662" spans="1:65" ht="21.75" hidden="1" customHeight="1" x14ac:dyDescent="0.25">
      <c r="A662" s="491" t="s">
        <v>12</v>
      </c>
      <c r="B662" s="506" t="s">
        <v>13</v>
      </c>
      <c r="C662" s="506" t="s">
        <v>14</v>
      </c>
      <c r="D662" s="509" t="s">
        <v>15</v>
      </c>
      <c r="E662" s="512" t="s">
        <v>16</v>
      </c>
      <c r="F662" s="129"/>
      <c r="G662" s="494" t="s">
        <v>433</v>
      </c>
      <c r="H662" s="494"/>
      <c r="I662" s="494"/>
      <c r="J662" s="130"/>
      <c r="K662" s="130"/>
      <c r="L662" s="130"/>
      <c r="M662" s="130"/>
      <c r="N662" s="130"/>
      <c r="O662" s="130"/>
      <c r="P662" s="130"/>
      <c r="Q662" s="130"/>
      <c r="R662" s="130"/>
      <c r="S662" s="130"/>
      <c r="T662" s="130"/>
      <c r="U662" s="130"/>
      <c r="AC662" s="54"/>
      <c r="AD662" s="219"/>
      <c r="AE662" s="54"/>
      <c r="AF662" s="82"/>
      <c r="AG662" s="82"/>
      <c r="AH662" s="82"/>
      <c r="AI662" s="82"/>
      <c r="AJ662" s="82"/>
      <c r="AK662" s="82"/>
      <c r="AL662" s="82"/>
      <c r="AM662" s="82"/>
      <c r="AN662" s="82"/>
      <c r="AO662" s="82"/>
      <c r="AP662" s="82"/>
      <c r="AQ662" s="82"/>
      <c r="AR662" s="82"/>
      <c r="AS662" s="82"/>
      <c r="AT662" s="82"/>
      <c r="AU662" s="82"/>
      <c r="AV662" s="82"/>
      <c r="AW662" s="82"/>
      <c r="AX662" s="82"/>
      <c r="AY662" s="82"/>
      <c r="AZ662" s="82"/>
      <c r="BA662" s="82"/>
      <c r="BB662" s="82"/>
      <c r="BC662" s="82"/>
      <c r="BD662" s="82"/>
      <c r="BE662" s="82"/>
      <c r="BH662" s="254">
        <f t="shared" si="191"/>
        <v>0</v>
      </c>
      <c r="BI662" s="254">
        <f t="shared" si="192"/>
        <v>0</v>
      </c>
    </row>
    <row r="663" spans="1:65" ht="27.75" hidden="1" customHeight="1" x14ac:dyDescent="0.25">
      <c r="A663" s="492"/>
      <c r="B663" s="507"/>
      <c r="C663" s="507"/>
      <c r="D663" s="510"/>
      <c r="E663" s="513"/>
      <c r="F663" s="131"/>
      <c r="G663" s="531" t="s">
        <v>441</v>
      </c>
      <c r="H663" s="531"/>
      <c r="I663" s="532"/>
      <c r="J663" s="132"/>
      <c r="K663" s="132"/>
      <c r="L663" s="132"/>
      <c r="M663" s="132"/>
      <c r="N663" s="132"/>
      <c r="O663" s="132"/>
      <c r="P663" s="132"/>
      <c r="Q663" s="132"/>
      <c r="R663" s="132"/>
      <c r="S663" s="132"/>
      <c r="T663" s="132"/>
      <c r="U663" s="132"/>
      <c r="AC663" s="54"/>
      <c r="AD663" s="219"/>
      <c r="AE663" s="54"/>
      <c r="AF663" s="82"/>
      <c r="AG663" s="82"/>
      <c r="AH663" s="82"/>
      <c r="AI663" s="82"/>
      <c r="AJ663" s="82"/>
      <c r="AK663" s="82"/>
      <c r="AL663" s="82"/>
      <c r="AM663" s="82"/>
      <c r="AN663" s="82"/>
      <c r="AO663" s="82"/>
      <c r="AP663" s="82"/>
      <c r="AQ663" s="82"/>
      <c r="AR663" s="82"/>
      <c r="AS663" s="82"/>
      <c r="AT663" s="82"/>
      <c r="AU663" s="82"/>
      <c r="AV663" s="82"/>
      <c r="AW663" s="82"/>
      <c r="AX663" s="82"/>
      <c r="AY663" s="82"/>
      <c r="AZ663" s="82"/>
      <c r="BA663" s="82"/>
      <c r="BB663" s="82"/>
      <c r="BC663" s="82"/>
      <c r="BD663" s="82"/>
      <c r="BE663" s="82"/>
      <c r="BH663" s="254">
        <f t="shared" si="191"/>
        <v>0</v>
      </c>
      <c r="BI663" s="254">
        <f t="shared" si="192"/>
        <v>0</v>
      </c>
    </row>
    <row r="664" spans="1:65" ht="27" hidden="1" customHeight="1" x14ac:dyDescent="0.25">
      <c r="A664" s="492"/>
      <c r="B664" s="507"/>
      <c r="C664" s="507"/>
      <c r="D664" s="510"/>
      <c r="E664" s="513"/>
      <c r="F664" s="131"/>
      <c r="G664" s="495">
        <v>2021</v>
      </c>
      <c r="H664" s="495">
        <v>2022</v>
      </c>
      <c r="I664" s="495">
        <v>2023</v>
      </c>
      <c r="J664" s="133"/>
      <c r="K664" s="133"/>
      <c r="L664" s="133"/>
      <c r="M664" s="133"/>
      <c r="N664" s="133"/>
      <c r="O664" s="133"/>
      <c r="P664" s="133"/>
      <c r="Q664" s="133"/>
      <c r="R664" s="133"/>
      <c r="S664" s="133"/>
      <c r="T664" s="133"/>
      <c r="U664" s="133"/>
      <c r="AC664" s="54"/>
      <c r="AD664" s="219"/>
      <c r="AE664" s="54"/>
      <c r="AF664" s="82"/>
      <c r="AG664" s="82"/>
      <c r="AH664" s="82"/>
      <c r="AI664" s="82"/>
      <c r="AJ664" s="82"/>
      <c r="AK664" s="82"/>
      <c r="AL664" s="82"/>
      <c r="AM664" s="82"/>
      <c r="AN664" s="82"/>
      <c r="AO664" s="82"/>
      <c r="AP664" s="82"/>
      <c r="AQ664" s="82"/>
      <c r="AR664" s="82"/>
      <c r="AS664" s="82"/>
      <c r="AT664" s="82"/>
      <c r="AU664" s="82"/>
      <c r="AV664" s="82"/>
      <c r="AW664" s="82"/>
      <c r="AX664" s="82"/>
      <c r="AY664" s="82"/>
      <c r="AZ664" s="82"/>
      <c r="BA664" s="82"/>
      <c r="BB664" s="82"/>
      <c r="BC664" s="82"/>
      <c r="BD664" s="82"/>
      <c r="BE664" s="82"/>
      <c r="BH664" s="254">
        <f t="shared" si="191"/>
        <v>0</v>
      </c>
      <c r="BI664" s="254">
        <f t="shared" si="192"/>
        <v>0</v>
      </c>
    </row>
    <row r="665" spans="1:65" ht="51" hidden="1" customHeight="1" x14ac:dyDescent="0.25">
      <c r="A665" s="493"/>
      <c r="B665" s="508"/>
      <c r="C665" s="508"/>
      <c r="D665" s="511"/>
      <c r="E665" s="514"/>
      <c r="F665" s="134"/>
      <c r="G665" s="496"/>
      <c r="H665" s="496"/>
      <c r="I665" s="496"/>
      <c r="J665" s="135"/>
      <c r="K665" s="135"/>
      <c r="L665" s="135"/>
      <c r="M665" s="135"/>
      <c r="N665" s="135"/>
      <c r="O665" s="135"/>
      <c r="P665" s="135"/>
      <c r="Q665" s="135"/>
      <c r="R665" s="135"/>
      <c r="S665" s="135"/>
      <c r="T665" s="135"/>
      <c r="U665" s="135"/>
      <c r="AC665" s="54"/>
      <c r="AD665" s="219"/>
      <c r="AE665" s="54"/>
      <c r="AF665" s="82"/>
      <c r="AG665" s="82"/>
      <c r="AH665" s="82"/>
      <c r="AI665" s="82"/>
      <c r="AJ665" s="82"/>
      <c r="AK665" s="82"/>
      <c r="AL665" s="82"/>
      <c r="AM665" s="82"/>
      <c r="AN665" s="82"/>
      <c r="AO665" s="82"/>
      <c r="AP665" s="82"/>
      <c r="AQ665" s="82"/>
      <c r="AR665" s="82"/>
      <c r="AS665" s="82"/>
      <c r="AT665" s="82"/>
      <c r="AU665" s="82"/>
      <c r="AV665" s="82"/>
      <c r="AW665" s="82"/>
      <c r="AX665" s="82"/>
      <c r="AY665" s="82"/>
      <c r="AZ665" s="82"/>
      <c r="BA665" s="82"/>
      <c r="BB665" s="82"/>
      <c r="BC665" s="82"/>
      <c r="BD665" s="82"/>
      <c r="BE665" s="82"/>
      <c r="BH665" s="254">
        <f t="shared" si="191"/>
        <v>0</v>
      </c>
      <c r="BI665" s="254">
        <f t="shared" si="192"/>
        <v>0</v>
      </c>
    </row>
    <row r="666" spans="1:65" s="47" customFormat="1" ht="15" hidden="1" customHeight="1" x14ac:dyDescent="0.25">
      <c r="A666" s="516"/>
      <c r="B666" s="497" t="s">
        <v>358</v>
      </c>
      <c r="C666" s="517" t="s">
        <v>359</v>
      </c>
      <c r="D666" s="523" t="s">
        <v>17</v>
      </c>
      <c r="E666" s="524"/>
      <c r="F666" s="145"/>
      <c r="G666" s="146">
        <f>SUM(G667:G674)</f>
        <v>0</v>
      </c>
      <c r="H666" s="146">
        <f>SUM(H667:H674)</f>
        <v>12</v>
      </c>
      <c r="I666" s="116"/>
      <c r="J666" s="117"/>
      <c r="K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Y666" s="6"/>
      <c r="Z666" s="6"/>
      <c r="AA666" s="44"/>
      <c r="AB666" s="44"/>
      <c r="AC666" s="54"/>
      <c r="AD666" s="219"/>
      <c r="AE666" s="54"/>
      <c r="AF666" s="82"/>
      <c r="AG666" s="82"/>
      <c r="AH666" s="82"/>
      <c r="AI666" s="82"/>
      <c r="AJ666" s="82"/>
      <c r="AK666" s="82"/>
      <c r="AL666" s="82"/>
      <c r="AM666" s="82"/>
      <c r="AN666" s="82"/>
      <c r="AO666" s="82"/>
      <c r="AP666" s="82"/>
      <c r="AQ666" s="82"/>
      <c r="AR666" s="82"/>
      <c r="AS666" s="82"/>
      <c r="AT666" s="82"/>
      <c r="AU666" s="82"/>
      <c r="AV666" s="82"/>
      <c r="AW666" s="82"/>
      <c r="AX666" s="82"/>
      <c r="AY666" s="82"/>
      <c r="AZ666" s="82"/>
      <c r="BA666" s="82"/>
      <c r="BB666" s="82"/>
      <c r="BC666" s="82"/>
      <c r="BD666" s="82"/>
      <c r="BE666" s="82"/>
      <c r="BF666" s="44"/>
      <c r="BG666" s="44"/>
      <c r="BH666" s="254">
        <f t="shared" si="191"/>
        <v>0</v>
      </c>
      <c r="BI666" s="254">
        <f t="shared" si="192"/>
        <v>0</v>
      </c>
      <c r="BJ666" s="170"/>
      <c r="BK666" s="169"/>
      <c r="BL666" s="169"/>
      <c r="BM666" s="44"/>
    </row>
    <row r="667" spans="1:65" ht="24.95" hidden="1" customHeight="1" x14ac:dyDescent="0.25">
      <c r="A667" s="516"/>
      <c r="B667" s="497"/>
      <c r="C667" s="517"/>
      <c r="D667" s="13" t="s">
        <v>360</v>
      </c>
      <c r="E667" s="33" t="s">
        <v>302</v>
      </c>
      <c r="F667" s="149"/>
      <c r="G667" s="121"/>
      <c r="H667" s="121"/>
      <c r="I667" s="116"/>
      <c r="J667" s="117"/>
      <c r="K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AC667" s="54"/>
      <c r="AD667" s="219"/>
      <c r="AE667" s="54"/>
      <c r="AF667" s="82"/>
      <c r="AG667" s="82"/>
      <c r="AH667" s="82"/>
      <c r="AI667" s="82"/>
      <c r="AJ667" s="82"/>
      <c r="AK667" s="82"/>
      <c r="AL667" s="82"/>
      <c r="AM667" s="82"/>
      <c r="AN667" s="82"/>
      <c r="AO667" s="82"/>
      <c r="AP667" s="82"/>
      <c r="AQ667" s="82"/>
      <c r="AR667" s="82"/>
      <c r="AS667" s="82"/>
      <c r="AT667" s="82"/>
      <c r="AU667" s="82"/>
      <c r="AV667" s="82"/>
      <c r="AW667" s="82"/>
      <c r="AX667" s="82"/>
      <c r="AY667" s="82"/>
      <c r="AZ667" s="82"/>
      <c r="BA667" s="82"/>
      <c r="BB667" s="82"/>
      <c r="BC667" s="82"/>
      <c r="BD667" s="82"/>
      <c r="BE667" s="82"/>
      <c r="BH667" s="254">
        <f t="shared" si="191"/>
        <v>0</v>
      </c>
      <c r="BI667" s="254">
        <f t="shared" si="192"/>
        <v>0</v>
      </c>
    </row>
    <row r="668" spans="1:65" ht="30" hidden="1" customHeight="1" x14ac:dyDescent="0.25">
      <c r="A668" s="516"/>
      <c r="B668" s="497"/>
      <c r="C668" s="517"/>
      <c r="D668" s="21" t="s">
        <v>361</v>
      </c>
      <c r="E668" s="9" t="s">
        <v>362</v>
      </c>
      <c r="F668" s="125"/>
      <c r="G668" s="121"/>
      <c r="H668" s="121"/>
      <c r="I668" s="116"/>
      <c r="J668" s="117"/>
      <c r="K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AC668" s="54"/>
      <c r="AD668" s="219"/>
      <c r="AE668" s="54"/>
      <c r="AF668" s="82"/>
      <c r="AG668" s="82"/>
      <c r="AH668" s="82"/>
      <c r="AI668" s="82"/>
      <c r="AJ668" s="82"/>
      <c r="AK668" s="82"/>
      <c r="AL668" s="82"/>
      <c r="AM668" s="82"/>
      <c r="AN668" s="82"/>
      <c r="AO668" s="82"/>
      <c r="AP668" s="82"/>
      <c r="AQ668" s="82"/>
      <c r="AR668" s="82"/>
      <c r="AS668" s="82"/>
      <c r="AT668" s="82"/>
      <c r="AU668" s="82"/>
      <c r="AV668" s="82"/>
      <c r="AW668" s="82"/>
      <c r="AX668" s="82"/>
      <c r="AY668" s="82"/>
      <c r="AZ668" s="82"/>
      <c r="BA668" s="82"/>
      <c r="BB668" s="82"/>
      <c r="BC668" s="82"/>
      <c r="BD668" s="82"/>
      <c r="BE668" s="82"/>
      <c r="BH668" s="254">
        <f t="shared" si="191"/>
        <v>0</v>
      </c>
      <c r="BI668" s="254">
        <f t="shared" si="192"/>
        <v>0</v>
      </c>
    </row>
    <row r="669" spans="1:65" ht="41.25" hidden="1" customHeight="1" x14ac:dyDescent="0.25">
      <c r="A669" s="516"/>
      <c r="B669" s="497"/>
      <c r="C669" s="517"/>
      <c r="D669" s="21" t="s">
        <v>363</v>
      </c>
      <c r="E669" s="9" t="s">
        <v>364</v>
      </c>
      <c r="F669" s="125"/>
      <c r="G669" s="121"/>
      <c r="H669" s="121"/>
      <c r="I669" s="116"/>
      <c r="J669" s="117"/>
      <c r="K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AC669" s="54"/>
      <c r="AD669" s="219"/>
      <c r="AE669" s="54"/>
      <c r="AF669" s="82"/>
      <c r="AG669" s="82"/>
      <c r="AH669" s="82"/>
      <c r="AI669" s="82"/>
      <c r="AJ669" s="82"/>
      <c r="AK669" s="82"/>
      <c r="AL669" s="82"/>
      <c r="AM669" s="82"/>
      <c r="AN669" s="82"/>
      <c r="AO669" s="82"/>
      <c r="AP669" s="82"/>
      <c r="AQ669" s="82"/>
      <c r="AR669" s="82"/>
      <c r="AS669" s="82"/>
      <c r="AT669" s="82"/>
      <c r="AU669" s="82"/>
      <c r="AV669" s="82"/>
      <c r="AW669" s="82"/>
      <c r="AX669" s="82"/>
      <c r="AY669" s="82"/>
      <c r="AZ669" s="82"/>
      <c r="BA669" s="82"/>
      <c r="BB669" s="82"/>
      <c r="BC669" s="82"/>
      <c r="BD669" s="82"/>
      <c r="BE669" s="82"/>
      <c r="BH669" s="254">
        <f t="shared" si="191"/>
        <v>0</v>
      </c>
      <c r="BI669" s="254">
        <f t="shared" si="192"/>
        <v>0</v>
      </c>
    </row>
    <row r="670" spans="1:65" ht="30" hidden="1" customHeight="1" x14ac:dyDescent="0.25">
      <c r="A670" s="516"/>
      <c r="B670" s="497"/>
      <c r="C670" s="517"/>
      <c r="D670" s="21" t="s">
        <v>365</v>
      </c>
      <c r="E670" s="9" t="s">
        <v>302</v>
      </c>
      <c r="F670" s="125"/>
      <c r="G670" s="121"/>
      <c r="H670" s="121"/>
      <c r="I670" s="116"/>
      <c r="J670" s="117"/>
      <c r="K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AC670" s="54"/>
      <c r="AD670" s="219"/>
      <c r="AE670" s="54"/>
      <c r="AF670" s="82"/>
      <c r="AG670" s="82"/>
      <c r="AH670" s="82"/>
      <c r="AI670" s="82"/>
      <c r="AJ670" s="82"/>
      <c r="AK670" s="82"/>
      <c r="AL670" s="82"/>
      <c r="AM670" s="82"/>
      <c r="AN670" s="82"/>
      <c r="AO670" s="82"/>
      <c r="AP670" s="82"/>
      <c r="AQ670" s="82"/>
      <c r="AR670" s="82"/>
      <c r="AS670" s="82"/>
      <c r="AT670" s="82"/>
      <c r="AU670" s="82"/>
      <c r="AV670" s="82"/>
      <c r="AW670" s="82"/>
      <c r="AX670" s="82"/>
      <c r="AY670" s="82"/>
      <c r="AZ670" s="82"/>
      <c r="BA670" s="82"/>
      <c r="BB670" s="82"/>
      <c r="BC670" s="82"/>
      <c r="BD670" s="82"/>
      <c r="BE670" s="82"/>
      <c r="BH670" s="254">
        <f t="shared" si="191"/>
        <v>0</v>
      </c>
      <c r="BI670" s="254">
        <f t="shared" si="192"/>
        <v>0</v>
      </c>
    </row>
    <row r="671" spans="1:65" ht="30" hidden="1" customHeight="1" x14ac:dyDescent="0.25">
      <c r="A671" s="516"/>
      <c r="B671" s="497"/>
      <c r="C671" s="517"/>
      <c r="D671" s="34" t="s">
        <v>366</v>
      </c>
      <c r="E671" s="9" t="s">
        <v>46</v>
      </c>
      <c r="F671" s="125"/>
      <c r="G671" s="121"/>
      <c r="H671" s="121">
        <v>12</v>
      </c>
      <c r="I671" s="116"/>
      <c r="J671" s="117"/>
      <c r="K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AC671" s="54"/>
      <c r="AD671" s="219"/>
      <c r="AE671" s="54"/>
      <c r="AF671" s="82"/>
      <c r="AG671" s="82"/>
      <c r="AH671" s="82"/>
      <c r="AI671" s="82"/>
      <c r="AJ671" s="82"/>
      <c r="AK671" s="82"/>
      <c r="AL671" s="82"/>
      <c r="AM671" s="82"/>
      <c r="AN671" s="82"/>
      <c r="AO671" s="82"/>
      <c r="AP671" s="82"/>
      <c r="AQ671" s="82"/>
      <c r="AR671" s="82"/>
      <c r="AS671" s="82"/>
      <c r="AT671" s="82"/>
      <c r="AU671" s="82"/>
      <c r="AV671" s="82"/>
      <c r="AW671" s="82"/>
      <c r="AX671" s="82"/>
      <c r="AY671" s="82"/>
      <c r="AZ671" s="82"/>
      <c r="BA671" s="82"/>
      <c r="BB671" s="82"/>
      <c r="BC671" s="82"/>
      <c r="BD671" s="82"/>
      <c r="BE671" s="82"/>
      <c r="BH671" s="254">
        <f t="shared" si="191"/>
        <v>0</v>
      </c>
      <c r="BI671" s="254">
        <f t="shared" si="192"/>
        <v>0</v>
      </c>
    </row>
    <row r="672" spans="1:65" ht="30" hidden="1" customHeight="1" x14ac:dyDescent="0.25">
      <c r="A672" s="516"/>
      <c r="B672" s="497"/>
      <c r="C672" s="517"/>
      <c r="D672" s="21" t="s">
        <v>367</v>
      </c>
      <c r="E672" s="9" t="s">
        <v>46</v>
      </c>
      <c r="F672" s="125"/>
      <c r="G672" s="121"/>
      <c r="H672" s="121"/>
      <c r="I672" s="116"/>
      <c r="J672" s="117"/>
      <c r="K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AC672" s="54"/>
      <c r="AD672" s="219"/>
      <c r="AE672" s="54"/>
      <c r="AF672" s="82"/>
      <c r="AG672" s="82"/>
      <c r="AH672" s="82"/>
      <c r="AI672" s="82"/>
      <c r="AJ672" s="82"/>
      <c r="AK672" s="82"/>
      <c r="AL672" s="82"/>
      <c r="AM672" s="82"/>
      <c r="AN672" s="82"/>
      <c r="AO672" s="82"/>
      <c r="AP672" s="82"/>
      <c r="AQ672" s="82"/>
      <c r="AR672" s="82"/>
      <c r="AS672" s="82"/>
      <c r="AT672" s="82"/>
      <c r="AU672" s="82"/>
      <c r="AV672" s="82"/>
      <c r="AW672" s="82"/>
      <c r="AX672" s="82"/>
      <c r="AY672" s="82"/>
      <c r="AZ672" s="82"/>
      <c r="BA672" s="82"/>
      <c r="BB672" s="82"/>
      <c r="BC672" s="82"/>
      <c r="BD672" s="82"/>
      <c r="BE672" s="82"/>
      <c r="BH672" s="254">
        <f t="shared" si="191"/>
        <v>0</v>
      </c>
      <c r="BI672" s="254">
        <f t="shared" si="192"/>
        <v>0</v>
      </c>
    </row>
    <row r="673" spans="1:61" ht="42.75" hidden="1" customHeight="1" x14ac:dyDescent="0.25">
      <c r="A673" s="516"/>
      <c r="B673" s="497"/>
      <c r="C673" s="517"/>
      <c r="D673" s="21" t="s">
        <v>368</v>
      </c>
      <c r="E673" s="9" t="s">
        <v>302</v>
      </c>
      <c r="F673" s="125"/>
      <c r="G673" s="121"/>
      <c r="H673" s="121"/>
      <c r="I673" s="116"/>
      <c r="J673" s="117"/>
      <c r="K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AC673" s="54"/>
      <c r="AD673" s="219"/>
      <c r="AE673" s="54"/>
      <c r="AF673" s="82"/>
      <c r="AG673" s="82"/>
      <c r="AH673" s="82"/>
      <c r="AI673" s="82"/>
      <c r="AJ673" s="82"/>
      <c r="AK673" s="82"/>
      <c r="AL673" s="82"/>
      <c r="AM673" s="82"/>
      <c r="AN673" s="82"/>
      <c r="AO673" s="82"/>
      <c r="AP673" s="82"/>
      <c r="AQ673" s="82"/>
      <c r="AR673" s="82"/>
      <c r="AS673" s="82"/>
      <c r="AT673" s="82"/>
      <c r="AU673" s="82"/>
      <c r="AV673" s="82"/>
      <c r="AW673" s="82"/>
      <c r="AX673" s="82"/>
      <c r="AY673" s="82"/>
      <c r="AZ673" s="82"/>
      <c r="BA673" s="82"/>
      <c r="BB673" s="82"/>
      <c r="BC673" s="82"/>
      <c r="BD673" s="82"/>
      <c r="BE673" s="82"/>
      <c r="BH673" s="254">
        <f t="shared" si="191"/>
        <v>0</v>
      </c>
      <c r="BI673" s="254">
        <f t="shared" si="192"/>
        <v>0</v>
      </c>
    </row>
    <row r="674" spans="1:61" ht="9" hidden="1" customHeight="1" x14ac:dyDescent="0.25">
      <c r="A674" s="516"/>
      <c r="B674" s="525"/>
      <c r="C674" s="518"/>
      <c r="D674" s="21"/>
      <c r="E674" s="22"/>
      <c r="F674" s="143"/>
      <c r="G674" s="144"/>
      <c r="H674" s="144"/>
      <c r="I674" s="116"/>
      <c r="J674" s="117"/>
      <c r="K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AC674" s="54"/>
      <c r="AD674" s="219"/>
      <c r="AE674" s="54"/>
      <c r="AF674" s="82"/>
      <c r="AG674" s="82"/>
      <c r="AH674" s="82"/>
      <c r="AI674" s="82"/>
      <c r="AJ674" s="82"/>
      <c r="AK674" s="82"/>
      <c r="AL674" s="82"/>
      <c r="AM674" s="82"/>
      <c r="AN674" s="82"/>
      <c r="AO674" s="82"/>
      <c r="AP674" s="82"/>
      <c r="AQ674" s="82"/>
      <c r="AR674" s="82"/>
      <c r="AS674" s="82"/>
      <c r="AT674" s="82"/>
      <c r="AU674" s="82"/>
      <c r="AV674" s="82"/>
      <c r="AW674" s="82"/>
      <c r="AX674" s="82"/>
      <c r="AY674" s="82"/>
      <c r="AZ674" s="82"/>
      <c r="BA674" s="82"/>
      <c r="BB674" s="82"/>
      <c r="BC674" s="82"/>
      <c r="BD674" s="82"/>
      <c r="BE674" s="82"/>
      <c r="BH674" s="254">
        <f t="shared" si="191"/>
        <v>0</v>
      </c>
      <c r="BI674" s="254">
        <f t="shared" si="192"/>
        <v>0</v>
      </c>
    </row>
    <row r="675" spans="1:61" ht="25.5" hidden="1" customHeight="1" x14ac:dyDescent="0.25">
      <c r="A675" s="504" t="s">
        <v>17</v>
      </c>
      <c r="B675" s="504"/>
      <c r="C675" s="504"/>
      <c r="D675" s="504"/>
      <c r="E675" s="504"/>
      <c r="F675" s="145"/>
      <c r="G675" s="146"/>
      <c r="H675" s="146"/>
      <c r="I675" s="116"/>
      <c r="J675" s="117"/>
      <c r="K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AC675" s="54"/>
      <c r="AD675" s="219"/>
      <c r="AE675" s="54"/>
      <c r="AF675" s="82"/>
      <c r="AG675" s="82"/>
      <c r="AH675" s="82"/>
      <c r="AI675" s="82"/>
      <c r="AJ675" s="82"/>
      <c r="AK675" s="82"/>
      <c r="AL675" s="82"/>
      <c r="AM675" s="82"/>
      <c r="AN675" s="82"/>
      <c r="AO675" s="82"/>
      <c r="AP675" s="82"/>
      <c r="AQ675" s="82"/>
      <c r="AR675" s="82"/>
      <c r="AS675" s="82"/>
      <c r="AT675" s="82"/>
      <c r="AU675" s="82"/>
      <c r="AV675" s="82"/>
      <c r="AW675" s="82"/>
      <c r="AX675" s="82"/>
      <c r="AY675" s="82"/>
      <c r="AZ675" s="82"/>
      <c r="BA675" s="82"/>
      <c r="BB675" s="82"/>
      <c r="BC675" s="82"/>
      <c r="BD675" s="82"/>
      <c r="BE675" s="82"/>
      <c r="BH675" s="254">
        <f t="shared" si="191"/>
        <v>0</v>
      </c>
      <c r="BI675" s="254">
        <f t="shared" si="192"/>
        <v>0</v>
      </c>
    </row>
    <row r="676" spans="1:61" ht="18.75" hidden="1" customHeight="1" x14ac:dyDescent="0.25">
      <c r="A676" s="16"/>
      <c r="B676" s="10"/>
      <c r="C676" s="16"/>
      <c r="D676" s="16"/>
      <c r="E676" s="17"/>
      <c r="F676" s="111"/>
      <c r="G676" s="112"/>
      <c r="H676" s="112"/>
      <c r="I676" s="112"/>
      <c r="J676" s="113"/>
      <c r="K676" s="113"/>
      <c r="L676" s="113"/>
      <c r="M676" s="113"/>
      <c r="N676" s="113"/>
      <c r="O676" s="113"/>
      <c r="P676" s="113"/>
      <c r="Q676" s="113"/>
      <c r="R676" s="113"/>
      <c r="S676" s="113"/>
      <c r="T676" s="113"/>
      <c r="U676" s="113"/>
      <c r="AC676" s="54"/>
      <c r="AD676" s="219"/>
      <c r="AE676" s="54"/>
      <c r="AF676" s="82"/>
      <c r="AG676" s="82"/>
      <c r="AH676" s="82"/>
      <c r="AI676" s="82"/>
      <c r="AJ676" s="82"/>
      <c r="AK676" s="82"/>
      <c r="AL676" s="82"/>
      <c r="AM676" s="82"/>
      <c r="AN676" s="82"/>
      <c r="AO676" s="82"/>
      <c r="AP676" s="82"/>
      <c r="AQ676" s="82"/>
      <c r="AR676" s="82"/>
      <c r="AS676" s="82"/>
      <c r="AT676" s="82"/>
      <c r="AU676" s="82"/>
      <c r="AV676" s="82"/>
      <c r="AW676" s="82"/>
      <c r="AX676" s="82"/>
      <c r="AY676" s="82"/>
      <c r="AZ676" s="82"/>
      <c r="BA676" s="82"/>
      <c r="BB676" s="82"/>
      <c r="BC676" s="82"/>
      <c r="BD676" s="82"/>
      <c r="BE676" s="82"/>
      <c r="BH676" s="254">
        <f t="shared" si="191"/>
        <v>0</v>
      </c>
      <c r="BI676" s="254">
        <f t="shared" si="192"/>
        <v>0</v>
      </c>
    </row>
    <row r="677" spans="1:61" ht="18.75" hidden="1" customHeight="1" x14ac:dyDescent="0.25">
      <c r="A677" s="16"/>
      <c r="B677" s="10"/>
      <c r="C677" s="16"/>
      <c r="D677" s="16"/>
      <c r="E677" s="17"/>
      <c r="F677" s="111"/>
      <c r="G677" s="112"/>
      <c r="H677" s="112"/>
      <c r="I677" s="112"/>
      <c r="J677" s="113"/>
      <c r="K677" s="113"/>
      <c r="L677" s="113"/>
      <c r="M677" s="113"/>
      <c r="N677" s="113"/>
      <c r="O677" s="113"/>
      <c r="P677" s="113"/>
      <c r="Q677" s="113"/>
      <c r="R677" s="113"/>
      <c r="S677" s="113"/>
      <c r="T677" s="113"/>
      <c r="U677" s="113"/>
      <c r="AC677" s="54"/>
      <c r="AD677" s="219"/>
      <c r="AE677" s="54"/>
      <c r="AF677" s="82"/>
      <c r="AG677" s="82"/>
      <c r="AH677" s="82"/>
      <c r="AI677" s="82"/>
      <c r="AJ677" s="82"/>
      <c r="AK677" s="82"/>
      <c r="AL677" s="82"/>
      <c r="AM677" s="82"/>
      <c r="AN677" s="82"/>
      <c r="AO677" s="82"/>
      <c r="AP677" s="82"/>
      <c r="AQ677" s="82"/>
      <c r="AR677" s="82"/>
      <c r="AS677" s="82"/>
      <c r="AT677" s="82"/>
      <c r="AU677" s="82"/>
      <c r="AV677" s="82"/>
      <c r="AW677" s="82"/>
      <c r="AX677" s="82"/>
      <c r="AY677" s="82"/>
      <c r="AZ677" s="82"/>
      <c r="BA677" s="82"/>
      <c r="BB677" s="82"/>
      <c r="BC677" s="82"/>
      <c r="BD677" s="82"/>
      <c r="BE677" s="82"/>
      <c r="BH677" s="254">
        <f t="shared" si="191"/>
        <v>0</v>
      </c>
      <c r="BI677" s="254">
        <f t="shared" si="192"/>
        <v>0</v>
      </c>
    </row>
    <row r="678" spans="1:61" ht="18.75" hidden="1" customHeight="1" x14ac:dyDescent="0.25">
      <c r="A678" s="16"/>
      <c r="B678" s="10"/>
      <c r="C678" s="16"/>
      <c r="D678" s="16"/>
      <c r="E678" s="17"/>
      <c r="F678" s="111"/>
      <c r="G678" s="112"/>
      <c r="H678" s="112"/>
      <c r="I678" s="112"/>
      <c r="J678" s="113"/>
      <c r="K678" s="113"/>
      <c r="L678" s="113"/>
      <c r="M678" s="113"/>
      <c r="N678" s="113"/>
      <c r="O678" s="113"/>
      <c r="P678" s="113"/>
      <c r="Q678" s="113"/>
      <c r="R678" s="113"/>
      <c r="S678" s="113"/>
      <c r="T678" s="113"/>
      <c r="U678" s="113"/>
      <c r="AC678" s="54"/>
      <c r="AD678" s="219"/>
      <c r="AE678" s="54"/>
      <c r="AF678" s="82"/>
      <c r="AG678" s="82"/>
      <c r="AH678" s="82"/>
      <c r="AI678" s="82"/>
      <c r="AJ678" s="82"/>
      <c r="AK678" s="82"/>
      <c r="AL678" s="82"/>
      <c r="AM678" s="82"/>
      <c r="AN678" s="82"/>
      <c r="AO678" s="82"/>
      <c r="AP678" s="82"/>
      <c r="AQ678" s="82"/>
      <c r="AR678" s="82"/>
      <c r="AS678" s="82"/>
      <c r="AT678" s="82"/>
      <c r="AU678" s="82"/>
      <c r="AV678" s="82"/>
      <c r="AW678" s="82"/>
      <c r="AX678" s="82"/>
      <c r="AY678" s="82"/>
      <c r="AZ678" s="82"/>
      <c r="BA678" s="82"/>
      <c r="BB678" s="82"/>
      <c r="BC678" s="82"/>
      <c r="BD678" s="82"/>
      <c r="BE678" s="82"/>
      <c r="BH678" s="254">
        <f t="shared" si="191"/>
        <v>0</v>
      </c>
      <c r="BI678" s="254">
        <f t="shared" si="192"/>
        <v>0</v>
      </c>
    </row>
    <row r="679" spans="1:61" ht="18.75" hidden="1" customHeight="1" x14ac:dyDescent="0.25">
      <c r="A679" s="16"/>
      <c r="B679" s="10"/>
      <c r="C679" s="16"/>
      <c r="D679" s="16"/>
      <c r="E679" s="17"/>
      <c r="F679" s="111"/>
      <c r="G679" s="112"/>
      <c r="H679" s="112"/>
      <c r="I679" s="112"/>
      <c r="J679" s="113"/>
      <c r="K679" s="113"/>
      <c r="L679" s="113"/>
      <c r="M679" s="113"/>
      <c r="N679" s="113"/>
      <c r="O679" s="113"/>
      <c r="P679" s="113"/>
      <c r="Q679" s="113"/>
      <c r="R679" s="113"/>
      <c r="S679" s="113"/>
      <c r="T679" s="113"/>
      <c r="U679" s="113"/>
      <c r="AC679" s="54"/>
      <c r="AD679" s="219"/>
      <c r="AE679" s="54"/>
      <c r="AF679" s="82"/>
      <c r="AG679" s="82"/>
      <c r="AH679" s="82"/>
      <c r="AI679" s="82"/>
      <c r="AJ679" s="82"/>
      <c r="AK679" s="82"/>
      <c r="AL679" s="82"/>
      <c r="AM679" s="82"/>
      <c r="AN679" s="82"/>
      <c r="AO679" s="82"/>
      <c r="AP679" s="82"/>
      <c r="AQ679" s="82"/>
      <c r="AR679" s="82"/>
      <c r="AS679" s="82"/>
      <c r="AT679" s="82"/>
      <c r="AU679" s="82"/>
      <c r="AV679" s="82"/>
      <c r="AW679" s="82"/>
      <c r="AX679" s="82"/>
      <c r="AY679" s="82"/>
      <c r="AZ679" s="82"/>
      <c r="BA679" s="82"/>
      <c r="BB679" s="82"/>
      <c r="BC679" s="82"/>
      <c r="BD679" s="82"/>
      <c r="BE679" s="82"/>
      <c r="BH679" s="254">
        <f t="shared" si="191"/>
        <v>0</v>
      </c>
      <c r="BI679" s="254">
        <f t="shared" si="192"/>
        <v>0</v>
      </c>
    </row>
    <row r="680" spans="1:61" ht="18.75" hidden="1" customHeight="1" x14ac:dyDescent="0.25">
      <c r="A680" s="16"/>
      <c r="B680" s="10"/>
      <c r="C680" s="16"/>
      <c r="D680" s="16"/>
      <c r="E680" s="17"/>
      <c r="F680" s="111"/>
      <c r="G680" s="112"/>
      <c r="H680" s="112"/>
      <c r="I680" s="112"/>
      <c r="J680" s="113"/>
      <c r="K680" s="113"/>
      <c r="L680" s="113"/>
      <c r="M680" s="113"/>
      <c r="N680" s="113"/>
      <c r="O680" s="113"/>
      <c r="P680" s="113"/>
      <c r="Q680" s="113"/>
      <c r="R680" s="113"/>
      <c r="S680" s="113"/>
      <c r="T680" s="113"/>
      <c r="U680" s="113"/>
      <c r="AC680" s="54"/>
      <c r="AD680" s="219"/>
      <c r="AE680" s="54"/>
      <c r="AF680" s="82"/>
      <c r="AG680" s="82"/>
      <c r="AH680" s="82"/>
      <c r="AI680" s="82"/>
      <c r="AJ680" s="82"/>
      <c r="AK680" s="82"/>
      <c r="AL680" s="82"/>
      <c r="AM680" s="82"/>
      <c r="AN680" s="82"/>
      <c r="AO680" s="82"/>
      <c r="AP680" s="82"/>
      <c r="AQ680" s="82"/>
      <c r="AR680" s="82"/>
      <c r="AS680" s="82"/>
      <c r="AT680" s="82"/>
      <c r="AU680" s="82"/>
      <c r="AV680" s="82"/>
      <c r="AW680" s="82"/>
      <c r="AX680" s="82"/>
      <c r="AY680" s="82"/>
      <c r="AZ680" s="82"/>
      <c r="BA680" s="82"/>
      <c r="BB680" s="82"/>
      <c r="BC680" s="82"/>
      <c r="BD680" s="82"/>
      <c r="BE680" s="82"/>
      <c r="BH680" s="254">
        <f t="shared" si="191"/>
        <v>0</v>
      </c>
      <c r="BI680" s="254">
        <f t="shared" si="192"/>
        <v>0</v>
      </c>
    </row>
    <row r="681" spans="1:61" ht="18.75" hidden="1" customHeight="1" x14ac:dyDescent="0.25">
      <c r="A681" s="16"/>
      <c r="B681" s="10"/>
      <c r="C681" s="16"/>
      <c r="D681" s="16"/>
      <c r="E681" s="17"/>
      <c r="F681" s="111"/>
      <c r="G681" s="112"/>
      <c r="H681" s="112"/>
      <c r="I681" s="112"/>
      <c r="J681" s="113"/>
      <c r="K681" s="113"/>
      <c r="L681" s="113"/>
      <c r="M681" s="113"/>
      <c r="N681" s="113"/>
      <c r="O681" s="113"/>
      <c r="P681" s="113"/>
      <c r="Q681" s="113"/>
      <c r="R681" s="113"/>
      <c r="S681" s="113"/>
      <c r="T681" s="113"/>
      <c r="U681" s="113"/>
      <c r="AC681" s="54"/>
      <c r="AD681" s="219"/>
      <c r="AE681" s="54"/>
      <c r="AF681" s="82"/>
      <c r="AG681" s="82"/>
      <c r="AH681" s="82"/>
      <c r="AI681" s="82"/>
      <c r="AJ681" s="82"/>
      <c r="AK681" s="82"/>
      <c r="AL681" s="82"/>
      <c r="AM681" s="82"/>
      <c r="AN681" s="82"/>
      <c r="AO681" s="82"/>
      <c r="AP681" s="82"/>
      <c r="AQ681" s="82"/>
      <c r="AR681" s="82"/>
      <c r="AS681" s="82"/>
      <c r="AT681" s="82"/>
      <c r="AU681" s="82"/>
      <c r="AV681" s="82"/>
      <c r="AW681" s="82"/>
      <c r="AX681" s="82"/>
      <c r="AY681" s="82"/>
      <c r="AZ681" s="82"/>
      <c r="BA681" s="82"/>
      <c r="BB681" s="82"/>
      <c r="BC681" s="82"/>
      <c r="BD681" s="82"/>
      <c r="BE681" s="82"/>
      <c r="BH681" s="254">
        <f t="shared" si="191"/>
        <v>0</v>
      </c>
      <c r="BI681" s="254">
        <f t="shared" si="192"/>
        <v>0</v>
      </c>
    </row>
    <row r="682" spans="1:61" ht="18.75" hidden="1" customHeight="1" x14ac:dyDescent="0.25">
      <c r="A682" s="16"/>
      <c r="B682" s="10"/>
      <c r="C682" s="16"/>
      <c r="D682" s="16"/>
      <c r="E682" s="17"/>
      <c r="F682" s="111"/>
      <c r="G682" s="112"/>
      <c r="H682" s="112"/>
      <c r="I682" s="112"/>
      <c r="J682" s="113"/>
      <c r="K682" s="113"/>
      <c r="L682" s="113"/>
      <c r="M682" s="113"/>
      <c r="N682" s="113"/>
      <c r="O682" s="113"/>
      <c r="P682" s="113"/>
      <c r="Q682" s="113"/>
      <c r="R682" s="113"/>
      <c r="S682" s="113"/>
      <c r="T682" s="113"/>
      <c r="U682" s="113"/>
      <c r="AC682" s="54"/>
      <c r="AD682" s="219"/>
      <c r="AE682" s="54"/>
      <c r="AF682" s="82"/>
      <c r="AG682" s="82"/>
      <c r="AH682" s="82"/>
      <c r="AI682" s="82"/>
      <c r="AJ682" s="82"/>
      <c r="AK682" s="82"/>
      <c r="AL682" s="82"/>
      <c r="AM682" s="82"/>
      <c r="AN682" s="82"/>
      <c r="AO682" s="82"/>
      <c r="AP682" s="82"/>
      <c r="AQ682" s="82"/>
      <c r="AR682" s="82"/>
      <c r="AS682" s="82"/>
      <c r="AT682" s="82"/>
      <c r="AU682" s="82"/>
      <c r="AV682" s="82"/>
      <c r="AW682" s="82"/>
      <c r="AX682" s="82"/>
      <c r="AY682" s="82"/>
      <c r="AZ682" s="82"/>
      <c r="BA682" s="82"/>
      <c r="BB682" s="82"/>
      <c r="BC682" s="82"/>
      <c r="BD682" s="82"/>
      <c r="BE682" s="82"/>
      <c r="BH682" s="254">
        <f t="shared" si="191"/>
        <v>0</v>
      </c>
      <c r="BI682" s="254">
        <f t="shared" si="192"/>
        <v>0</v>
      </c>
    </row>
    <row r="683" spans="1:61" ht="18.75" hidden="1" customHeight="1" x14ac:dyDescent="0.25">
      <c r="A683" s="16"/>
      <c r="B683" s="15"/>
      <c r="C683" s="16"/>
      <c r="D683" s="16"/>
      <c r="E683" s="17"/>
      <c r="F683" s="111"/>
      <c r="G683" s="112"/>
      <c r="H683" s="112"/>
      <c r="I683" s="112"/>
      <c r="J683" s="113"/>
      <c r="K683" s="113"/>
      <c r="L683" s="113"/>
      <c r="M683" s="113"/>
      <c r="N683" s="113"/>
      <c r="O683" s="113"/>
      <c r="P683" s="113"/>
      <c r="Q683" s="113"/>
      <c r="R683" s="113"/>
      <c r="S683" s="113"/>
      <c r="T683" s="113"/>
      <c r="U683" s="113"/>
      <c r="AC683" s="54"/>
      <c r="AD683" s="219"/>
      <c r="AE683" s="54"/>
      <c r="AF683" s="82"/>
      <c r="AG683" s="82"/>
      <c r="AH683" s="82"/>
      <c r="AI683" s="82"/>
      <c r="AJ683" s="82"/>
      <c r="AK683" s="82"/>
      <c r="AL683" s="82"/>
      <c r="AM683" s="82"/>
      <c r="AN683" s="82"/>
      <c r="AO683" s="82"/>
      <c r="AP683" s="82"/>
      <c r="AQ683" s="82"/>
      <c r="AR683" s="82"/>
      <c r="AS683" s="82"/>
      <c r="AT683" s="82"/>
      <c r="AU683" s="82"/>
      <c r="AV683" s="82"/>
      <c r="AW683" s="82"/>
      <c r="AX683" s="82"/>
      <c r="AY683" s="82"/>
      <c r="AZ683" s="82"/>
      <c r="BA683" s="82"/>
      <c r="BB683" s="82"/>
      <c r="BC683" s="82"/>
      <c r="BD683" s="82"/>
      <c r="BE683" s="82"/>
      <c r="BH683" s="254">
        <f t="shared" si="191"/>
        <v>0</v>
      </c>
      <c r="BI683" s="254">
        <f t="shared" si="192"/>
        <v>0</v>
      </c>
    </row>
    <row r="684" spans="1:61" ht="15" hidden="1" customHeight="1" x14ac:dyDescent="0.25">
      <c r="A684" s="18" t="s">
        <v>9</v>
      </c>
      <c r="B684" s="520" t="s">
        <v>10</v>
      </c>
      <c r="C684" s="520"/>
      <c r="D684" s="520"/>
      <c r="E684" s="520"/>
      <c r="F684" s="520"/>
      <c r="G684" s="520"/>
      <c r="H684" s="520"/>
      <c r="I684" s="114"/>
      <c r="J684" s="115"/>
      <c r="K684" s="115"/>
      <c r="L684" s="115"/>
      <c r="M684" s="115"/>
      <c r="N684" s="115"/>
      <c r="O684" s="115"/>
      <c r="P684" s="115"/>
      <c r="Q684" s="115"/>
      <c r="R684" s="115"/>
      <c r="S684" s="115"/>
      <c r="T684" s="115"/>
      <c r="U684" s="115"/>
      <c r="AC684" s="54"/>
      <c r="AD684" s="219"/>
      <c r="AE684" s="54"/>
      <c r="AF684" s="82"/>
      <c r="AG684" s="82"/>
      <c r="AH684" s="82"/>
      <c r="AI684" s="82"/>
      <c r="AJ684" s="82"/>
      <c r="AK684" s="82"/>
      <c r="AL684" s="82"/>
      <c r="AM684" s="82"/>
      <c r="AN684" s="82"/>
      <c r="AO684" s="82"/>
      <c r="AP684" s="82"/>
      <c r="AQ684" s="82"/>
      <c r="AR684" s="82"/>
      <c r="AS684" s="82"/>
      <c r="AT684" s="82"/>
      <c r="AU684" s="82"/>
      <c r="AV684" s="82"/>
      <c r="AW684" s="82"/>
      <c r="AX684" s="82"/>
      <c r="AY684" s="82"/>
      <c r="AZ684" s="82"/>
      <c r="BA684" s="82"/>
      <c r="BB684" s="82"/>
      <c r="BC684" s="82"/>
      <c r="BD684" s="82"/>
      <c r="BE684" s="82"/>
      <c r="BH684" s="254">
        <f t="shared" si="191"/>
        <v>0</v>
      </c>
      <c r="BI684" s="254">
        <f t="shared" si="192"/>
        <v>0</v>
      </c>
    </row>
    <row r="685" spans="1:61" ht="15" hidden="1" customHeight="1" x14ac:dyDescent="0.25">
      <c r="A685" s="16"/>
      <c r="B685" s="67" t="s">
        <v>217</v>
      </c>
      <c r="C685" s="549" t="s">
        <v>218</v>
      </c>
      <c r="D685" s="549"/>
      <c r="E685" s="549"/>
      <c r="F685" s="549"/>
      <c r="G685" s="549"/>
      <c r="H685" s="549"/>
      <c r="I685" s="114"/>
      <c r="J685" s="115"/>
      <c r="K685" s="115"/>
      <c r="L685" s="115"/>
      <c r="M685" s="115"/>
      <c r="N685" s="115"/>
      <c r="O685" s="115"/>
      <c r="P685" s="115"/>
      <c r="Q685" s="115"/>
      <c r="R685" s="115"/>
      <c r="S685" s="115"/>
      <c r="T685" s="115"/>
      <c r="U685" s="115"/>
      <c r="AC685" s="54"/>
      <c r="AD685" s="219"/>
      <c r="AE685" s="54"/>
      <c r="AF685" s="82"/>
      <c r="AG685" s="82"/>
      <c r="AH685" s="82"/>
      <c r="AI685" s="82"/>
      <c r="AJ685" s="82"/>
      <c r="AK685" s="82"/>
      <c r="AL685" s="82"/>
      <c r="AM685" s="82"/>
      <c r="AN685" s="82"/>
      <c r="AO685" s="82"/>
      <c r="AP685" s="82"/>
      <c r="AQ685" s="82"/>
      <c r="AR685" s="82"/>
      <c r="AS685" s="82"/>
      <c r="AT685" s="82"/>
      <c r="AU685" s="82"/>
      <c r="AV685" s="82"/>
      <c r="AW685" s="82"/>
      <c r="AX685" s="82"/>
      <c r="AY685" s="82"/>
      <c r="AZ685" s="82"/>
      <c r="BA685" s="82"/>
      <c r="BB685" s="82"/>
      <c r="BC685" s="82"/>
      <c r="BD685" s="82"/>
      <c r="BE685" s="82"/>
      <c r="BH685" s="254">
        <f t="shared" si="191"/>
        <v>0</v>
      </c>
      <c r="BI685" s="254">
        <f t="shared" si="192"/>
        <v>0</v>
      </c>
    </row>
    <row r="686" spans="1:61" ht="21.75" hidden="1" customHeight="1" x14ac:dyDescent="0.25">
      <c r="A686" s="491" t="s">
        <v>12</v>
      </c>
      <c r="B686" s="506" t="s">
        <v>13</v>
      </c>
      <c r="C686" s="506" t="s">
        <v>14</v>
      </c>
      <c r="D686" s="509" t="s">
        <v>15</v>
      </c>
      <c r="E686" s="512" t="s">
        <v>16</v>
      </c>
      <c r="F686" s="129"/>
      <c r="G686" s="494" t="s">
        <v>433</v>
      </c>
      <c r="H686" s="494"/>
      <c r="I686" s="494"/>
      <c r="J686" s="130"/>
      <c r="K686" s="130"/>
      <c r="L686" s="130"/>
      <c r="M686" s="130"/>
      <c r="N686" s="130"/>
      <c r="O686" s="130"/>
      <c r="P686" s="130"/>
      <c r="Q686" s="130"/>
      <c r="R686" s="130"/>
      <c r="S686" s="130"/>
      <c r="T686" s="130"/>
      <c r="U686" s="130"/>
      <c r="AC686" s="54"/>
      <c r="AD686" s="219"/>
      <c r="AE686" s="54"/>
      <c r="AF686" s="82"/>
      <c r="AG686" s="82"/>
      <c r="AH686" s="82"/>
      <c r="AI686" s="82"/>
      <c r="AJ686" s="82"/>
      <c r="AK686" s="82"/>
      <c r="AL686" s="82"/>
      <c r="AM686" s="82"/>
      <c r="AN686" s="82"/>
      <c r="AO686" s="82"/>
      <c r="AP686" s="82"/>
      <c r="AQ686" s="82"/>
      <c r="AR686" s="82"/>
      <c r="AS686" s="82"/>
      <c r="AT686" s="82"/>
      <c r="AU686" s="82"/>
      <c r="AV686" s="82"/>
      <c r="AW686" s="82"/>
      <c r="AX686" s="82"/>
      <c r="AY686" s="82"/>
      <c r="AZ686" s="82"/>
      <c r="BA686" s="82"/>
      <c r="BB686" s="82"/>
      <c r="BC686" s="82"/>
      <c r="BD686" s="82"/>
      <c r="BE686" s="82"/>
      <c r="BH686" s="254">
        <f t="shared" si="191"/>
        <v>0</v>
      </c>
      <c r="BI686" s="254">
        <f t="shared" si="192"/>
        <v>0</v>
      </c>
    </row>
    <row r="687" spans="1:61" ht="39" hidden="1" customHeight="1" x14ac:dyDescent="0.25">
      <c r="A687" s="492"/>
      <c r="B687" s="507"/>
      <c r="C687" s="507"/>
      <c r="D687" s="510"/>
      <c r="E687" s="513"/>
      <c r="F687" s="131"/>
      <c r="G687" s="531" t="s">
        <v>441</v>
      </c>
      <c r="H687" s="531"/>
      <c r="I687" s="532"/>
      <c r="J687" s="132"/>
      <c r="K687" s="132"/>
      <c r="L687" s="132"/>
      <c r="M687" s="132"/>
      <c r="N687" s="132"/>
      <c r="O687" s="132"/>
      <c r="P687" s="132"/>
      <c r="Q687" s="132"/>
      <c r="R687" s="132"/>
      <c r="S687" s="132"/>
      <c r="T687" s="132"/>
      <c r="U687" s="132"/>
      <c r="AC687" s="54"/>
      <c r="AD687" s="219"/>
      <c r="AE687" s="54"/>
      <c r="AF687" s="82"/>
      <c r="AG687" s="82"/>
      <c r="AH687" s="82"/>
      <c r="AI687" s="82"/>
      <c r="AJ687" s="82"/>
      <c r="AK687" s="82"/>
      <c r="AL687" s="82"/>
      <c r="AM687" s="82"/>
      <c r="AN687" s="82"/>
      <c r="AO687" s="82"/>
      <c r="AP687" s="82"/>
      <c r="AQ687" s="82"/>
      <c r="AR687" s="82"/>
      <c r="AS687" s="82"/>
      <c r="AT687" s="82"/>
      <c r="AU687" s="82"/>
      <c r="AV687" s="82"/>
      <c r="AW687" s="82"/>
      <c r="AX687" s="82"/>
      <c r="AY687" s="82"/>
      <c r="AZ687" s="82"/>
      <c r="BA687" s="82"/>
      <c r="BB687" s="82"/>
      <c r="BC687" s="82"/>
      <c r="BD687" s="82"/>
      <c r="BE687" s="82"/>
      <c r="BH687" s="254">
        <f t="shared" ref="BH687:BH750" si="193">+BK687-AE687</f>
        <v>0</v>
      </c>
      <c r="BI687" s="254">
        <f t="shared" ref="BI687:BI750" si="194">+BL687-AD687</f>
        <v>0</v>
      </c>
    </row>
    <row r="688" spans="1:61" ht="27" hidden="1" customHeight="1" x14ac:dyDescent="0.25">
      <c r="A688" s="492"/>
      <c r="B688" s="507"/>
      <c r="C688" s="507"/>
      <c r="D688" s="510"/>
      <c r="E688" s="513"/>
      <c r="F688" s="131"/>
      <c r="G688" s="495">
        <v>2021</v>
      </c>
      <c r="H688" s="495">
        <v>2022</v>
      </c>
      <c r="I688" s="495">
        <v>2023</v>
      </c>
      <c r="J688" s="133"/>
      <c r="K688" s="133"/>
      <c r="L688" s="133"/>
      <c r="M688" s="133"/>
      <c r="N688" s="133"/>
      <c r="O688" s="133"/>
      <c r="P688" s="133"/>
      <c r="Q688" s="133"/>
      <c r="R688" s="133"/>
      <c r="S688" s="133"/>
      <c r="T688" s="133"/>
      <c r="U688" s="133"/>
      <c r="AC688" s="54"/>
      <c r="AD688" s="219"/>
      <c r="AE688" s="54"/>
      <c r="AF688" s="82"/>
      <c r="AG688" s="82"/>
      <c r="AH688" s="82"/>
      <c r="AI688" s="82"/>
      <c r="AJ688" s="82"/>
      <c r="AK688" s="82"/>
      <c r="AL688" s="82"/>
      <c r="AM688" s="82"/>
      <c r="AN688" s="82"/>
      <c r="AO688" s="82"/>
      <c r="AP688" s="82"/>
      <c r="AQ688" s="82"/>
      <c r="AR688" s="82"/>
      <c r="AS688" s="82"/>
      <c r="AT688" s="82"/>
      <c r="AU688" s="82"/>
      <c r="AV688" s="82"/>
      <c r="AW688" s="82"/>
      <c r="AX688" s="82"/>
      <c r="AY688" s="82"/>
      <c r="AZ688" s="82"/>
      <c r="BA688" s="82"/>
      <c r="BB688" s="82"/>
      <c r="BC688" s="82"/>
      <c r="BD688" s="82"/>
      <c r="BE688" s="82"/>
      <c r="BH688" s="254">
        <f t="shared" si="193"/>
        <v>0</v>
      </c>
      <c r="BI688" s="254">
        <f t="shared" si="194"/>
        <v>0</v>
      </c>
    </row>
    <row r="689" spans="1:65" ht="51.75" hidden="1" customHeight="1" x14ac:dyDescent="0.25">
      <c r="A689" s="493"/>
      <c r="B689" s="508"/>
      <c r="C689" s="508"/>
      <c r="D689" s="511"/>
      <c r="E689" s="514"/>
      <c r="F689" s="134"/>
      <c r="G689" s="496"/>
      <c r="H689" s="496"/>
      <c r="I689" s="496"/>
      <c r="J689" s="135"/>
      <c r="K689" s="135"/>
      <c r="L689" s="135"/>
      <c r="M689" s="135"/>
      <c r="N689" s="135"/>
      <c r="O689" s="135"/>
      <c r="P689" s="135"/>
      <c r="Q689" s="135"/>
      <c r="R689" s="135"/>
      <c r="S689" s="135"/>
      <c r="T689" s="135"/>
      <c r="U689" s="135"/>
      <c r="AC689" s="54"/>
      <c r="AD689" s="219"/>
      <c r="AE689" s="54"/>
      <c r="AF689" s="82"/>
      <c r="AG689" s="82"/>
      <c r="AH689" s="82"/>
      <c r="AI689" s="82"/>
      <c r="AJ689" s="82"/>
      <c r="AK689" s="82"/>
      <c r="AL689" s="82"/>
      <c r="AM689" s="82"/>
      <c r="AN689" s="82"/>
      <c r="AO689" s="82"/>
      <c r="AP689" s="82"/>
      <c r="AQ689" s="82"/>
      <c r="AR689" s="82"/>
      <c r="AS689" s="82"/>
      <c r="AT689" s="82"/>
      <c r="AU689" s="82"/>
      <c r="AV689" s="82"/>
      <c r="AW689" s="82"/>
      <c r="AX689" s="82"/>
      <c r="AY689" s="82"/>
      <c r="AZ689" s="82"/>
      <c r="BA689" s="82"/>
      <c r="BB689" s="82"/>
      <c r="BC689" s="82"/>
      <c r="BD689" s="82"/>
      <c r="BE689" s="82"/>
      <c r="BH689" s="254">
        <f t="shared" si="193"/>
        <v>0</v>
      </c>
      <c r="BI689" s="254">
        <f t="shared" si="194"/>
        <v>0</v>
      </c>
    </row>
    <row r="690" spans="1:65" ht="42.75" hidden="1" customHeight="1" x14ac:dyDescent="0.25">
      <c r="A690" s="516">
        <v>9002</v>
      </c>
      <c r="B690" s="497" t="s">
        <v>277</v>
      </c>
      <c r="C690" s="35" t="s">
        <v>369</v>
      </c>
      <c r="D690" s="13" t="s">
        <v>370</v>
      </c>
      <c r="E690" s="9" t="s">
        <v>46</v>
      </c>
      <c r="F690" s="125"/>
      <c r="G690" s="121"/>
      <c r="H690" s="121">
        <v>4</v>
      </c>
      <c r="I690" s="116"/>
      <c r="J690" s="117"/>
      <c r="K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AC690" s="54"/>
      <c r="AD690" s="219"/>
      <c r="AE690" s="54"/>
      <c r="AF690" s="82"/>
      <c r="AG690" s="82"/>
      <c r="AH690" s="82"/>
      <c r="AI690" s="82"/>
      <c r="AJ690" s="82"/>
      <c r="AK690" s="82"/>
      <c r="AL690" s="82"/>
      <c r="AM690" s="82"/>
      <c r="AN690" s="82"/>
      <c r="AO690" s="82"/>
      <c r="AP690" s="82"/>
      <c r="AQ690" s="82"/>
      <c r="AR690" s="82"/>
      <c r="AS690" s="82"/>
      <c r="AT690" s="82"/>
      <c r="AU690" s="82"/>
      <c r="AV690" s="82"/>
      <c r="AW690" s="82"/>
      <c r="AX690" s="82"/>
      <c r="AY690" s="82"/>
      <c r="AZ690" s="82"/>
      <c r="BA690" s="82"/>
      <c r="BB690" s="82"/>
      <c r="BC690" s="82"/>
      <c r="BD690" s="82"/>
      <c r="BE690" s="82"/>
      <c r="BH690" s="254">
        <f t="shared" si="193"/>
        <v>0</v>
      </c>
      <c r="BI690" s="254">
        <f t="shared" si="194"/>
        <v>0</v>
      </c>
    </row>
    <row r="691" spans="1:65" ht="19.5" hidden="1" customHeight="1" x14ac:dyDescent="0.25">
      <c r="A691" s="516"/>
      <c r="B691" s="497"/>
      <c r="C691" s="35" t="s">
        <v>242</v>
      </c>
      <c r="D691" s="13" t="s">
        <v>243</v>
      </c>
      <c r="E691" s="9" t="s">
        <v>244</v>
      </c>
      <c r="F691" s="125"/>
      <c r="G691" s="121"/>
      <c r="H691" s="121">
        <v>12</v>
      </c>
      <c r="I691" s="116"/>
      <c r="J691" s="117"/>
      <c r="K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AC691" s="54"/>
      <c r="AD691" s="219"/>
      <c r="AE691" s="54"/>
      <c r="AF691" s="82"/>
      <c r="AG691" s="82"/>
      <c r="AH691" s="82"/>
      <c r="AI691" s="82"/>
      <c r="AJ691" s="82"/>
      <c r="AK691" s="82"/>
      <c r="AL691" s="82"/>
      <c r="AM691" s="82"/>
      <c r="AN691" s="82"/>
      <c r="AO691" s="82"/>
      <c r="AP691" s="82"/>
      <c r="AQ691" s="82"/>
      <c r="AR691" s="82"/>
      <c r="AS691" s="82"/>
      <c r="AT691" s="82"/>
      <c r="AU691" s="82"/>
      <c r="AV691" s="82"/>
      <c r="AW691" s="82"/>
      <c r="AX691" s="82"/>
      <c r="AY691" s="82"/>
      <c r="AZ691" s="82"/>
      <c r="BA691" s="82"/>
      <c r="BB691" s="82"/>
      <c r="BC691" s="82"/>
      <c r="BD691" s="82"/>
      <c r="BE691" s="82"/>
      <c r="BH691" s="254">
        <f t="shared" si="193"/>
        <v>0</v>
      </c>
      <c r="BI691" s="254">
        <f t="shared" si="194"/>
        <v>0</v>
      </c>
    </row>
    <row r="692" spans="1:65" ht="32.25" hidden="1" customHeight="1" x14ac:dyDescent="0.25">
      <c r="A692" s="516"/>
      <c r="B692" s="497"/>
      <c r="C692" s="27" t="s">
        <v>221</v>
      </c>
      <c r="D692" s="13" t="s">
        <v>222</v>
      </c>
      <c r="E692" s="9" t="s">
        <v>46</v>
      </c>
      <c r="F692" s="125"/>
      <c r="G692" s="121"/>
      <c r="H692" s="121">
        <v>12</v>
      </c>
      <c r="I692" s="116"/>
      <c r="J692" s="117"/>
      <c r="K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AC692" s="54"/>
      <c r="AD692" s="219"/>
      <c r="AE692" s="54"/>
      <c r="AF692" s="82"/>
      <c r="AG692" s="82"/>
      <c r="AH692" s="82"/>
      <c r="AI692" s="82"/>
      <c r="AJ692" s="82"/>
      <c r="AK692" s="82"/>
      <c r="AL692" s="82"/>
      <c r="AM692" s="82"/>
      <c r="AN692" s="82"/>
      <c r="AO692" s="82"/>
      <c r="AP692" s="82"/>
      <c r="AQ692" s="82"/>
      <c r="AR692" s="82"/>
      <c r="AS692" s="82"/>
      <c r="AT692" s="82"/>
      <c r="AU692" s="82"/>
      <c r="AV692" s="82"/>
      <c r="AW692" s="82"/>
      <c r="AX692" s="82"/>
      <c r="AY692" s="82"/>
      <c r="AZ692" s="82"/>
      <c r="BA692" s="82"/>
      <c r="BB692" s="82"/>
      <c r="BC692" s="82"/>
      <c r="BD692" s="82"/>
      <c r="BE692" s="82"/>
      <c r="BH692" s="254">
        <f t="shared" si="193"/>
        <v>0</v>
      </c>
      <c r="BI692" s="254">
        <f t="shared" si="194"/>
        <v>0</v>
      </c>
    </row>
    <row r="693" spans="1:65" ht="27.75" hidden="1" customHeight="1" x14ac:dyDescent="0.25">
      <c r="A693" s="516"/>
      <c r="B693" s="497"/>
      <c r="C693" s="35" t="s">
        <v>371</v>
      </c>
      <c r="D693" s="13" t="s">
        <v>372</v>
      </c>
      <c r="E693" s="9" t="s">
        <v>144</v>
      </c>
      <c r="F693" s="125"/>
      <c r="G693" s="125"/>
      <c r="H693" s="125">
        <v>350000</v>
      </c>
      <c r="I693" s="108"/>
      <c r="J693" s="109"/>
      <c r="K693" s="109"/>
      <c r="L693" s="109"/>
      <c r="M693" s="109"/>
      <c r="N693" s="109"/>
      <c r="O693" s="109"/>
      <c r="P693" s="109"/>
      <c r="Q693" s="109"/>
      <c r="R693" s="109"/>
      <c r="S693" s="109"/>
      <c r="T693" s="109"/>
      <c r="U693" s="109"/>
      <c r="AC693" s="54"/>
      <c r="AD693" s="219"/>
      <c r="AE693" s="54"/>
      <c r="AF693" s="82"/>
      <c r="AG693" s="82"/>
      <c r="AH693" s="82"/>
      <c r="AI693" s="82"/>
      <c r="AJ693" s="82"/>
      <c r="AK693" s="82"/>
      <c r="AL693" s="82"/>
      <c r="AM693" s="82"/>
      <c r="AN693" s="82"/>
      <c r="AO693" s="82"/>
      <c r="AP693" s="82"/>
      <c r="AQ693" s="82"/>
      <c r="AR693" s="82"/>
      <c r="AS693" s="82"/>
      <c r="AT693" s="82"/>
      <c r="AU693" s="82"/>
      <c r="AV693" s="82"/>
      <c r="AW693" s="82"/>
      <c r="AX693" s="82"/>
      <c r="AY693" s="82"/>
      <c r="AZ693" s="82"/>
      <c r="BA693" s="82"/>
      <c r="BB693" s="82"/>
      <c r="BC693" s="82"/>
      <c r="BD693" s="82"/>
      <c r="BE693" s="82"/>
      <c r="BH693" s="254">
        <f t="shared" si="193"/>
        <v>0</v>
      </c>
      <c r="BI693" s="254">
        <f t="shared" si="194"/>
        <v>0</v>
      </c>
    </row>
    <row r="694" spans="1:65" ht="55.5" hidden="1" customHeight="1" x14ac:dyDescent="0.25">
      <c r="A694" s="516"/>
      <c r="B694" s="497"/>
      <c r="C694" s="35" t="s">
        <v>373</v>
      </c>
      <c r="D694" s="13" t="s">
        <v>374</v>
      </c>
      <c r="E694" s="9" t="s">
        <v>144</v>
      </c>
      <c r="F694" s="125"/>
      <c r="G694" s="125"/>
      <c r="H694" s="125">
        <v>90000</v>
      </c>
      <c r="I694" s="108"/>
      <c r="J694" s="109"/>
      <c r="K694" s="109"/>
      <c r="L694" s="109"/>
      <c r="M694" s="109"/>
      <c r="N694" s="109"/>
      <c r="O694" s="109"/>
      <c r="P694" s="109"/>
      <c r="Q694" s="109"/>
      <c r="R694" s="109"/>
      <c r="S694" s="109"/>
      <c r="T694" s="109"/>
      <c r="U694" s="109"/>
      <c r="AC694" s="54"/>
      <c r="AD694" s="219"/>
      <c r="AE694" s="54"/>
      <c r="AF694" s="82"/>
      <c r="AG694" s="82"/>
      <c r="AH694" s="82"/>
      <c r="AI694" s="82"/>
      <c r="AJ694" s="82"/>
      <c r="AK694" s="82"/>
      <c r="AL694" s="82"/>
      <c r="AM694" s="82"/>
      <c r="AN694" s="82"/>
      <c r="AO694" s="82"/>
      <c r="AP694" s="82"/>
      <c r="AQ694" s="82"/>
      <c r="AR694" s="82"/>
      <c r="AS694" s="82"/>
      <c r="AT694" s="82"/>
      <c r="AU694" s="82"/>
      <c r="AV694" s="82"/>
      <c r="AW694" s="82"/>
      <c r="AX694" s="82"/>
      <c r="AY694" s="82"/>
      <c r="AZ694" s="82"/>
      <c r="BA694" s="82"/>
      <c r="BB694" s="82"/>
      <c r="BC694" s="82"/>
      <c r="BD694" s="82"/>
      <c r="BE694" s="82"/>
      <c r="BH694" s="254">
        <f t="shared" si="193"/>
        <v>0</v>
      </c>
      <c r="BI694" s="254">
        <f t="shared" si="194"/>
        <v>0</v>
      </c>
    </row>
    <row r="695" spans="1:65" s="47" customFormat="1" ht="15" hidden="1" customHeight="1" x14ac:dyDescent="0.25">
      <c r="A695" s="516"/>
      <c r="B695" s="497"/>
      <c r="C695" s="517" t="s">
        <v>375</v>
      </c>
      <c r="D695" s="523" t="s">
        <v>17</v>
      </c>
      <c r="E695" s="548"/>
      <c r="F695" s="150"/>
      <c r="G695" s="148"/>
      <c r="H695" s="148">
        <v>8</v>
      </c>
      <c r="I695" s="116"/>
      <c r="J695" s="117"/>
      <c r="K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Y695" s="6"/>
      <c r="Z695" s="6"/>
      <c r="AA695" s="44"/>
      <c r="AB695" s="44"/>
      <c r="AC695" s="54"/>
      <c r="AD695" s="219"/>
      <c r="AE695" s="54"/>
      <c r="AF695" s="82"/>
      <c r="AG695" s="82"/>
      <c r="AH695" s="82"/>
      <c r="AI695" s="82"/>
      <c r="AJ695" s="82"/>
      <c r="AK695" s="82"/>
      <c r="AL695" s="82"/>
      <c r="AM695" s="82"/>
      <c r="AN695" s="82"/>
      <c r="AO695" s="82"/>
      <c r="AP695" s="82"/>
      <c r="AQ695" s="82"/>
      <c r="AR695" s="82"/>
      <c r="AS695" s="82"/>
      <c r="AT695" s="82"/>
      <c r="AU695" s="82"/>
      <c r="AV695" s="82"/>
      <c r="AW695" s="82"/>
      <c r="AX695" s="82"/>
      <c r="AY695" s="82"/>
      <c r="AZ695" s="82"/>
      <c r="BA695" s="82"/>
      <c r="BB695" s="82"/>
      <c r="BC695" s="82"/>
      <c r="BD695" s="82"/>
      <c r="BE695" s="82"/>
      <c r="BF695" s="44"/>
      <c r="BG695" s="44"/>
      <c r="BH695" s="254">
        <f t="shared" si="193"/>
        <v>0</v>
      </c>
      <c r="BI695" s="254">
        <f t="shared" si="194"/>
        <v>0</v>
      </c>
      <c r="BJ695" s="170"/>
      <c r="BK695" s="169"/>
      <c r="BL695" s="169"/>
      <c r="BM695" s="44"/>
    </row>
    <row r="696" spans="1:65" ht="78" hidden="1" customHeight="1" x14ac:dyDescent="0.25">
      <c r="A696" s="516"/>
      <c r="B696" s="497"/>
      <c r="C696" s="517"/>
      <c r="D696" s="13" t="s">
        <v>376</v>
      </c>
      <c r="E696" s="9" t="s">
        <v>46</v>
      </c>
      <c r="F696" s="125"/>
      <c r="G696" s="121"/>
      <c r="H696" s="121">
        <v>4</v>
      </c>
      <c r="I696" s="116"/>
      <c r="J696" s="117"/>
      <c r="K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AC696" s="81"/>
      <c r="AD696" s="263"/>
      <c r="AE696" s="81"/>
      <c r="AF696" s="192"/>
      <c r="AG696" s="192"/>
      <c r="AH696" s="192"/>
      <c r="AI696" s="192"/>
      <c r="AJ696" s="192"/>
      <c r="AK696" s="192"/>
      <c r="AL696" s="192"/>
      <c r="AM696" s="192"/>
      <c r="AN696" s="192"/>
      <c r="AO696" s="192"/>
      <c r="AP696" s="192"/>
      <c r="AQ696" s="192"/>
      <c r="AR696" s="192"/>
      <c r="AS696" s="192"/>
      <c r="AT696" s="192"/>
      <c r="AU696" s="192"/>
      <c r="AV696" s="192"/>
      <c r="AW696" s="192"/>
      <c r="AX696" s="192"/>
      <c r="AY696" s="192"/>
      <c r="AZ696" s="192"/>
      <c r="BA696" s="192"/>
      <c r="BB696" s="192"/>
      <c r="BC696" s="192"/>
      <c r="BD696" s="192"/>
      <c r="BE696" s="192"/>
      <c r="BH696" s="254">
        <f t="shared" si="193"/>
        <v>0</v>
      </c>
      <c r="BI696" s="254">
        <f t="shared" si="194"/>
        <v>0</v>
      </c>
    </row>
    <row r="697" spans="1:65" ht="75" hidden="1" customHeight="1" x14ac:dyDescent="0.25">
      <c r="A697" s="516"/>
      <c r="B697" s="497"/>
      <c r="C697" s="517"/>
      <c r="D697" s="13" t="s">
        <v>377</v>
      </c>
      <c r="E697" s="9" t="s">
        <v>46</v>
      </c>
      <c r="F697" s="125"/>
      <c r="G697" s="121"/>
      <c r="H697" s="121">
        <v>3</v>
      </c>
      <c r="I697" s="116"/>
      <c r="J697" s="117"/>
      <c r="K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AC697" s="81"/>
      <c r="AD697" s="263"/>
      <c r="AE697" s="81"/>
      <c r="AF697" s="192"/>
      <c r="AG697" s="192"/>
      <c r="AH697" s="192"/>
      <c r="AI697" s="192"/>
      <c r="AJ697" s="192"/>
      <c r="AK697" s="192"/>
      <c r="AL697" s="192"/>
      <c r="AM697" s="192"/>
      <c r="AN697" s="192"/>
      <c r="AO697" s="192"/>
      <c r="AP697" s="192"/>
      <c r="AQ697" s="192"/>
      <c r="AR697" s="192"/>
      <c r="AS697" s="192"/>
      <c r="AT697" s="192"/>
      <c r="AU697" s="192"/>
      <c r="AV697" s="192"/>
      <c r="AW697" s="192"/>
      <c r="AX697" s="192"/>
      <c r="AY697" s="192"/>
      <c r="AZ697" s="192"/>
      <c r="BA697" s="192"/>
      <c r="BB697" s="192"/>
      <c r="BC697" s="192"/>
      <c r="BD697" s="192"/>
      <c r="BE697" s="192"/>
      <c r="BH697" s="254">
        <f t="shared" si="193"/>
        <v>0</v>
      </c>
      <c r="BI697" s="254">
        <f t="shared" si="194"/>
        <v>0</v>
      </c>
    </row>
    <row r="698" spans="1:65" ht="56.25" hidden="1" customHeight="1" x14ac:dyDescent="0.25">
      <c r="A698" s="516"/>
      <c r="B698" s="497"/>
      <c r="C698" s="517"/>
      <c r="D698" s="13" t="s">
        <v>378</v>
      </c>
      <c r="E698" s="9" t="s">
        <v>46</v>
      </c>
      <c r="F698" s="125"/>
      <c r="G698" s="121"/>
      <c r="H698" s="121">
        <v>1</v>
      </c>
      <c r="I698" s="116"/>
      <c r="J698" s="117"/>
      <c r="K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AF698" s="82"/>
      <c r="AG698" s="82"/>
      <c r="AH698" s="220"/>
      <c r="AI698" s="220"/>
      <c r="AJ698" s="220"/>
      <c r="AK698" s="220"/>
      <c r="AL698" s="220"/>
      <c r="AM698" s="220"/>
      <c r="AN698" s="220"/>
      <c r="AO698" s="220"/>
      <c r="AP698" s="220"/>
      <c r="AQ698" s="220"/>
      <c r="AR698" s="220"/>
      <c r="AS698" s="220"/>
      <c r="AT698" s="220"/>
      <c r="AU698" s="220"/>
      <c r="AV698" s="220"/>
      <c r="AW698" s="220"/>
      <c r="AX698" s="220"/>
      <c r="AY698" s="220"/>
      <c r="AZ698" s="220"/>
      <c r="BA698" s="220"/>
      <c r="BB698" s="220"/>
      <c r="BC698" s="220"/>
      <c r="BD698" s="220"/>
      <c r="BE698" s="220"/>
      <c r="BH698" s="254">
        <f t="shared" si="193"/>
        <v>0</v>
      </c>
      <c r="BI698" s="254">
        <f t="shared" si="194"/>
        <v>0</v>
      </c>
    </row>
    <row r="699" spans="1:65" ht="18.75" hidden="1" customHeight="1" x14ac:dyDescent="0.25">
      <c r="A699" s="504" t="s">
        <v>17</v>
      </c>
      <c r="B699" s="504"/>
      <c r="C699" s="504"/>
      <c r="D699" s="504"/>
      <c r="E699" s="504"/>
      <c r="F699" s="145"/>
      <c r="G699" s="145"/>
      <c r="H699" s="145"/>
      <c r="I699" s="108"/>
      <c r="J699" s="109"/>
      <c r="K699" s="109"/>
      <c r="L699" s="109"/>
      <c r="M699" s="109"/>
      <c r="N699" s="109"/>
      <c r="O699" s="109"/>
      <c r="P699" s="109"/>
      <c r="Q699" s="109"/>
      <c r="R699" s="109"/>
      <c r="S699" s="109"/>
      <c r="T699" s="109"/>
      <c r="U699" s="109"/>
      <c r="AF699" s="82"/>
      <c r="AG699" s="82"/>
      <c r="AH699" s="220"/>
      <c r="AI699" s="220"/>
      <c r="AJ699" s="220"/>
      <c r="AK699" s="220"/>
      <c r="AL699" s="220"/>
      <c r="AM699" s="220"/>
      <c r="AN699" s="220"/>
      <c r="AO699" s="220"/>
      <c r="AP699" s="220"/>
      <c r="AQ699" s="220"/>
      <c r="AR699" s="220"/>
      <c r="AS699" s="220"/>
      <c r="AT699" s="220"/>
      <c r="AU699" s="220"/>
      <c r="AV699" s="220"/>
      <c r="AW699" s="220"/>
      <c r="AX699" s="220"/>
      <c r="AY699" s="220"/>
      <c r="AZ699" s="220"/>
      <c r="BA699" s="220"/>
      <c r="BB699" s="220"/>
      <c r="BC699" s="220"/>
      <c r="BD699" s="220"/>
      <c r="BE699" s="220"/>
      <c r="BH699" s="254">
        <f t="shared" si="193"/>
        <v>0</v>
      </c>
      <c r="BI699" s="254">
        <f t="shared" si="194"/>
        <v>0</v>
      </c>
    </row>
    <row r="700" spans="1:65" ht="30" hidden="1" customHeight="1" x14ac:dyDescent="0.25">
      <c r="A700" s="17"/>
      <c r="B700" s="15"/>
      <c r="C700" s="16"/>
      <c r="D700" s="16"/>
      <c r="E700" s="17"/>
      <c r="F700" s="111"/>
      <c r="G700" s="112"/>
      <c r="H700" s="112"/>
      <c r="I700" s="112"/>
      <c r="J700" s="113"/>
      <c r="K700" s="113"/>
      <c r="L700" s="113"/>
      <c r="M700" s="113"/>
      <c r="N700" s="113"/>
      <c r="O700" s="113"/>
      <c r="P700" s="113"/>
      <c r="Q700" s="113"/>
      <c r="R700" s="113"/>
      <c r="S700" s="113"/>
      <c r="T700" s="113"/>
      <c r="U700" s="113"/>
      <c r="AC700" s="54"/>
      <c r="AD700" s="219"/>
      <c r="AE700" s="54"/>
      <c r="AF700" s="256"/>
      <c r="AG700" s="256"/>
      <c r="AH700" s="256"/>
      <c r="AI700" s="256"/>
      <c r="AJ700" s="256"/>
      <c r="AK700" s="256"/>
      <c r="AL700" s="256"/>
      <c r="AM700" s="256"/>
      <c r="AN700" s="256"/>
      <c r="AO700" s="256"/>
      <c r="AP700" s="256"/>
      <c r="AQ700" s="256"/>
      <c r="AR700" s="256"/>
      <c r="AS700" s="256"/>
      <c r="AT700" s="256"/>
      <c r="AU700" s="256"/>
      <c r="AV700" s="256"/>
      <c r="AW700" s="256"/>
      <c r="AX700" s="256"/>
      <c r="AY700" s="256"/>
      <c r="AZ700" s="256"/>
      <c r="BA700" s="256"/>
      <c r="BB700" s="256"/>
      <c r="BC700" s="256"/>
      <c r="BD700" s="82"/>
      <c r="BE700" s="82"/>
      <c r="BH700" s="254">
        <f t="shared" si="193"/>
        <v>0</v>
      </c>
      <c r="BI700" s="254">
        <f t="shared" si="194"/>
        <v>0</v>
      </c>
    </row>
    <row r="701" spans="1:65" ht="18.75" hidden="1" customHeight="1" x14ac:dyDescent="0.25">
      <c r="A701" s="23" t="s">
        <v>8</v>
      </c>
      <c r="B701" s="519" t="s">
        <v>379</v>
      </c>
      <c r="C701" s="519"/>
      <c r="D701" s="519"/>
      <c r="E701" s="17"/>
      <c r="F701" s="111"/>
      <c r="G701" s="112"/>
      <c r="H701" s="112"/>
      <c r="I701" s="112"/>
      <c r="J701" s="113"/>
      <c r="K701" s="113"/>
      <c r="L701" s="113"/>
      <c r="M701" s="113"/>
      <c r="N701" s="113"/>
      <c r="O701" s="113"/>
      <c r="P701" s="113"/>
      <c r="Q701" s="113"/>
      <c r="R701" s="113"/>
      <c r="S701" s="113"/>
      <c r="T701" s="113"/>
      <c r="U701" s="113"/>
      <c r="AC701" s="54"/>
      <c r="AD701" s="219"/>
      <c r="AE701" s="54"/>
      <c r="AF701" s="258"/>
      <c r="AG701" s="258"/>
      <c r="AH701" s="258"/>
      <c r="AI701" s="258"/>
      <c r="AJ701" s="258"/>
      <c r="AK701" s="258"/>
      <c r="AL701" s="258"/>
      <c r="AM701" s="258"/>
      <c r="AN701" s="258"/>
      <c r="AO701" s="258"/>
      <c r="AP701" s="258"/>
      <c r="AQ701" s="258"/>
      <c r="AR701" s="258"/>
      <c r="AS701" s="258"/>
      <c r="AT701" s="258"/>
      <c r="AU701" s="258"/>
      <c r="AV701" s="258"/>
      <c r="AW701" s="258"/>
      <c r="AX701" s="258"/>
      <c r="AY701" s="258"/>
      <c r="AZ701" s="258"/>
      <c r="BA701" s="258"/>
      <c r="BB701" s="258"/>
      <c r="BC701" s="256"/>
      <c r="BD701" s="82"/>
      <c r="BE701" s="82"/>
      <c r="BH701" s="254">
        <f t="shared" si="193"/>
        <v>0</v>
      </c>
      <c r="BI701" s="254">
        <f t="shared" si="194"/>
        <v>0</v>
      </c>
    </row>
    <row r="702" spans="1:65" ht="15" hidden="1" customHeight="1" x14ac:dyDescent="0.25">
      <c r="A702" s="18" t="s">
        <v>9</v>
      </c>
      <c r="B702" s="520" t="s">
        <v>10</v>
      </c>
      <c r="C702" s="520"/>
      <c r="D702" s="520"/>
      <c r="E702" s="520"/>
      <c r="F702" s="520"/>
      <c r="G702" s="520"/>
      <c r="H702" s="520"/>
      <c r="I702" s="114"/>
      <c r="J702" s="115"/>
      <c r="K702" s="115"/>
      <c r="L702" s="115"/>
      <c r="M702" s="115"/>
      <c r="N702" s="115"/>
      <c r="O702" s="115"/>
      <c r="P702" s="115"/>
      <c r="Q702" s="115"/>
      <c r="R702" s="115"/>
      <c r="S702" s="115"/>
      <c r="T702" s="115"/>
      <c r="U702" s="115"/>
      <c r="AC702" s="54"/>
      <c r="AD702" s="219"/>
      <c r="AE702" s="54"/>
      <c r="AF702" s="267"/>
      <c r="AG702" s="257"/>
      <c r="AH702" s="257"/>
      <c r="AI702" s="257"/>
      <c r="AJ702" s="257"/>
      <c r="AK702" s="257"/>
      <c r="AL702" s="257"/>
      <c r="AM702" s="257"/>
      <c r="AN702" s="257"/>
      <c r="AO702" s="257"/>
      <c r="AP702" s="257"/>
      <c r="AQ702" s="257"/>
      <c r="AR702" s="257"/>
      <c r="AS702" s="257"/>
      <c r="AT702" s="257"/>
      <c r="AU702" s="257"/>
      <c r="AV702" s="257"/>
      <c r="AW702" s="257"/>
      <c r="AX702" s="257"/>
      <c r="AY702" s="257"/>
      <c r="AZ702" s="257"/>
      <c r="BA702" s="257"/>
      <c r="BB702" s="257"/>
      <c r="BC702" s="272"/>
      <c r="BD702" s="82"/>
      <c r="BE702" s="82"/>
      <c r="BH702" s="254">
        <f t="shared" si="193"/>
        <v>0</v>
      </c>
      <c r="BI702" s="254">
        <f t="shared" si="194"/>
        <v>0</v>
      </c>
    </row>
    <row r="703" spans="1:65" ht="15" hidden="1" customHeight="1" x14ac:dyDescent="0.25">
      <c r="A703" s="16"/>
      <c r="B703" s="67" t="s">
        <v>217</v>
      </c>
      <c r="C703" s="505" t="s">
        <v>218</v>
      </c>
      <c r="D703" s="505"/>
      <c r="E703" s="505"/>
      <c r="F703" s="505"/>
      <c r="G703" s="505"/>
      <c r="H703" s="505"/>
      <c r="I703" s="114"/>
      <c r="J703" s="115"/>
      <c r="K703" s="115"/>
      <c r="L703" s="115"/>
      <c r="M703" s="115"/>
      <c r="N703" s="115"/>
      <c r="O703" s="115"/>
      <c r="P703" s="115"/>
      <c r="Q703" s="115"/>
      <c r="R703" s="115"/>
      <c r="S703" s="115"/>
      <c r="T703" s="115"/>
      <c r="U703" s="115"/>
      <c r="AC703" s="54"/>
      <c r="AD703" s="219"/>
      <c r="AE703" s="54"/>
      <c r="AF703" s="268"/>
      <c r="AG703" s="240"/>
      <c r="AH703" s="240"/>
      <c r="AI703" s="240"/>
      <c r="AJ703" s="240"/>
      <c r="AK703" s="240"/>
      <c r="AL703" s="240"/>
      <c r="AM703" s="240"/>
      <c r="AN703" s="240"/>
      <c r="AO703" s="240"/>
      <c r="AP703" s="240"/>
      <c r="AQ703" s="240"/>
      <c r="AR703" s="240"/>
      <c r="AS703" s="240"/>
      <c r="AT703" s="240"/>
      <c r="AU703" s="240"/>
      <c r="AV703" s="240"/>
      <c r="AW703" s="240"/>
      <c r="AX703" s="240"/>
      <c r="AY703" s="240"/>
      <c r="AZ703" s="240"/>
      <c r="BA703" s="240"/>
      <c r="BB703" s="240"/>
      <c r="BC703" s="270"/>
      <c r="BD703" s="82"/>
      <c r="BE703" s="82"/>
      <c r="BH703" s="254">
        <f t="shared" si="193"/>
        <v>0</v>
      </c>
      <c r="BI703" s="254">
        <f t="shared" si="194"/>
        <v>0</v>
      </c>
    </row>
    <row r="704" spans="1:65" ht="21.75" hidden="1" customHeight="1" x14ac:dyDescent="0.25">
      <c r="A704" s="491" t="s">
        <v>12</v>
      </c>
      <c r="B704" s="506" t="s">
        <v>13</v>
      </c>
      <c r="C704" s="506" t="s">
        <v>14</v>
      </c>
      <c r="D704" s="509" t="s">
        <v>15</v>
      </c>
      <c r="E704" s="512" t="s">
        <v>16</v>
      </c>
      <c r="F704" s="129"/>
      <c r="G704" s="494" t="s">
        <v>433</v>
      </c>
      <c r="H704" s="494"/>
      <c r="I704" s="494"/>
      <c r="J704" s="130"/>
      <c r="K704" s="130"/>
      <c r="L704" s="130"/>
      <c r="M704" s="130"/>
      <c r="N704" s="130"/>
      <c r="O704" s="130"/>
      <c r="P704" s="130"/>
      <c r="Q704" s="130"/>
      <c r="R704" s="130"/>
      <c r="S704" s="130"/>
      <c r="T704" s="130"/>
      <c r="U704" s="130"/>
      <c r="AA704" s="47"/>
      <c r="AB704" s="47"/>
      <c r="AC704" s="54"/>
      <c r="AD704" s="219"/>
      <c r="AE704" s="54"/>
      <c r="AF704" s="82"/>
      <c r="AG704" s="82"/>
      <c r="AH704" s="82"/>
      <c r="AI704" s="82"/>
      <c r="AJ704" s="82"/>
      <c r="AK704" s="82"/>
      <c r="AL704" s="82"/>
      <c r="AM704" s="82"/>
      <c r="AN704" s="82"/>
      <c r="AO704" s="82"/>
      <c r="AP704" s="82"/>
      <c r="AQ704" s="82"/>
      <c r="AR704" s="82"/>
      <c r="AS704" s="82"/>
      <c r="AT704" s="82"/>
      <c r="AU704" s="82"/>
      <c r="AV704" s="82"/>
      <c r="AW704" s="82"/>
      <c r="AX704" s="82"/>
      <c r="AY704" s="82"/>
      <c r="AZ704" s="82"/>
      <c r="BA704" s="82"/>
      <c r="BB704" s="82"/>
      <c r="BC704" s="82"/>
      <c r="BD704" s="82"/>
      <c r="BE704" s="82"/>
      <c r="BF704" s="47"/>
      <c r="BG704" s="47"/>
      <c r="BH704" s="254">
        <f t="shared" si="193"/>
        <v>0</v>
      </c>
      <c r="BI704" s="254">
        <f t="shared" si="194"/>
        <v>0</v>
      </c>
      <c r="BJ704" s="195"/>
      <c r="BK704" s="213"/>
      <c r="BL704" s="213"/>
      <c r="BM704" s="47"/>
    </row>
    <row r="705" spans="1:65" ht="27.75" hidden="1" customHeight="1" x14ac:dyDescent="0.25">
      <c r="A705" s="492"/>
      <c r="B705" s="507"/>
      <c r="C705" s="507"/>
      <c r="D705" s="510"/>
      <c r="E705" s="513"/>
      <c r="F705" s="131"/>
      <c r="G705" s="531" t="s">
        <v>441</v>
      </c>
      <c r="H705" s="531"/>
      <c r="I705" s="532"/>
      <c r="J705" s="132"/>
      <c r="K705" s="132"/>
      <c r="L705" s="132"/>
      <c r="M705" s="132"/>
      <c r="N705" s="132"/>
      <c r="O705" s="132"/>
      <c r="P705" s="132"/>
      <c r="Q705" s="132"/>
      <c r="R705" s="132"/>
      <c r="S705" s="132"/>
      <c r="T705" s="132"/>
      <c r="U705" s="132"/>
      <c r="AC705" s="54"/>
      <c r="AD705" s="219"/>
      <c r="AE705" s="54"/>
      <c r="AF705" s="82"/>
      <c r="AG705" s="82"/>
      <c r="AH705" s="82"/>
      <c r="AI705" s="82"/>
      <c r="AJ705" s="82"/>
      <c r="AK705" s="82"/>
      <c r="AL705" s="82"/>
      <c r="AM705" s="82"/>
      <c r="AN705" s="82"/>
      <c r="AO705" s="82"/>
      <c r="AP705" s="82"/>
      <c r="AQ705" s="82"/>
      <c r="AR705" s="82"/>
      <c r="AS705" s="82"/>
      <c r="AT705" s="82"/>
      <c r="AU705" s="82"/>
      <c r="AV705" s="82"/>
      <c r="AW705" s="82"/>
      <c r="AX705" s="82"/>
      <c r="AY705" s="82"/>
      <c r="AZ705" s="82"/>
      <c r="BA705" s="82"/>
      <c r="BB705" s="82"/>
      <c r="BC705" s="82"/>
      <c r="BD705" s="82"/>
      <c r="BE705" s="82"/>
      <c r="BH705" s="254">
        <f t="shared" si="193"/>
        <v>0</v>
      </c>
      <c r="BI705" s="254">
        <f t="shared" si="194"/>
        <v>0</v>
      </c>
    </row>
    <row r="706" spans="1:65" ht="27" hidden="1" customHeight="1" x14ac:dyDescent="0.25">
      <c r="A706" s="492"/>
      <c r="B706" s="507"/>
      <c r="C706" s="507"/>
      <c r="D706" s="510"/>
      <c r="E706" s="513"/>
      <c r="F706" s="131"/>
      <c r="G706" s="495">
        <v>2021</v>
      </c>
      <c r="H706" s="495">
        <v>2022</v>
      </c>
      <c r="I706" s="495">
        <v>2023</v>
      </c>
      <c r="J706" s="133"/>
      <c r="K706" s="133"/>
      <c r="L706" s="133"/>
      <c r="M706" s="133"/>
      <c r="N706" s="133"/>
      <c r="O706" s="133"/>
      <c r="P706" s="133"/>
      <c r="Q706" s="133"/>
      <c r="R706" s="133"/>
      <c r="S706" s="133"/>
      <c r="T706" s="133"/>
      <c r="U706" s="133"/>
      <c r="AC706" s="54"/>
      <c r="AD706" s="219"/>
      <c r="AE706" s="54"/>
      <c r="AF706" s="82"/>
      <c r="AG706" s="82"/>
      <c r="AH706" s="82"/>
      <c r="AI706" s="82"/>
      <c r="AJ706" s="82"/>
      <c r="AK706" s="82"/>
      <c r="AL706" s="82"/>
      <c r="AM706" s="82"/>
      <c r="AN706" s="82"/>
      <c r="AO706" s="82"/>
      <c r="AP706" s="82"/>
      <c r="AQ706" s="82"/>
      <c r="AR706" s="82"/>
      <c r="AS706" s="82"/>
      <c r="AT706" s="82"/>
      <c r="AU706" s="82"/>
      <c r="AV706" s="82"/>
      <c r="AW706" s="82"/>
      <c r="AX706" s="82"/>
      <c r="AY706" s="82"/>
      <c r="AZ706" s="82"/>
      <c r="BA706" s="82"/>
      <c r="BB706" s="82"/>
      <c r="BC706" s="82"/>
      <c r="BD706" s="82"/>
      <c r="BE706" s="82"/>
      <c r="BH706" s="254">
        <f t="shared" si="193"/>
        <v>0</v>
      </c>
      <c r="BI706" s="254">
        <f t="shared" si="194"/>
        <v>0</v>
      </c>
    </row>
    <row r="707" spans="1:65" ht="51.75" hidden="1" customHeight="1" x14ac:dyDescent="0.25">
      <c r="A707" s="493"/>
      <c r="B707" s="508"/>
      <c r="C707" s="508"/>
      <c r="D707" s="511"/>
      <c r="E707" s="514"/>
      <c r="F707" s="134"/>
      <c r="G707" s="496"/>
      <c r="H707" s="496"/>
      <c r="I707" s="496"/>
      <c r="J707" s="135"/>
      <c r="K707" s="135"/>
      <c r="L707" s="135"/>
      <c r="M707" s="135"/>
      <c r="N707" s="135"/>
      <c r="O707" s="135"/>
      <c r="P707" s="135"/>
      <c r="Q707" s="135"/>
      <c r="R707" s="135"/>
      <c r="S707" s="135"/>
      <c r="T707" s="135"/>
      <c r="U707" s="135"/>
      <c r="AC707" s="54"/>
      <c r="AD707" s="219"/>
      <c r="AE707" s="54"/>
      <c r="AF707" s="82"/>
      <c r="AG707" s="82"/>
      <c r="AH707" s="82"/>
      <c r="AI707" s="82"/>
      <c r="AJ707" s="82"/>
      <c r="AK707" s="82"/>
      <c r="AL707" s="82"/>
      <c r="AM707" s="82"/>
      <c r="AN707" s="82"/>
      <c r="AO707" s="82"/>
      <c r="AP707" s="82"/>
      <c r="AQ707" s="82"/>
      <c r="AR707" s="82"/>
      <c r="AS707" s="82"/>
      <c r="AT707" s="82"/>
      <c r="AU707" s="82"/>
      <c r="AV707" s="82"/>
      <c r="AW707" s="82"/>
      <c r="AX707" s="82"/>
      <c r="AY707" s="82"/>
      <c r="AZ707" s="82"/>
      <c r="BA707" s="82"/>
      <c r="BB707" s="82"/>
      <c r="BC707" s="82"/>
      <c r="BD707" s="82"/>
      <c r="BE707" s="82"/>
      <c r="BH707" s="254">
        <f t="shared" si="193"/>
        <v>0</v>
      </c>
      <c r="BI707" s="254">
        <f t="shared" si="194"/>
        <v>0</v>
      </c>
    </row>
    <row r="708" spans="1:65" s="47" customFormat="1" ht="15" hidden="1" customHeight="1" x14ac:dyDescent="0.25">
      <c r="A708" s="516">
        <v>9002</v>
      </c>
      <c r="B708" s="498" t="s">
        <v>277</v>
      </c>
      <c r="C708" s="501" t="s">
        <v>238</v>
      </c>
      <c r="D708" s="523" t="s">
        <v>17</v>
      </c>
      <c r="E708" s="548"/>
      <c r="F708" s="150"/>
      <c r="G708" s="148"/>
      <c r="H708" s="151">
        <v>0.9</v>
      </c>
      <c r="I708" s="152"/>
      <c r="J708" s="153"/>
      <c r="K708" s="153"/>
      <c r="L708" s="153"/>
      <c r="M708" s="153"/>
      <c r="N708" s="153"/>
      <c r="O708" s="153"/>
      <c r="P708" s="153"/>
      <c r="Q708" s="153"/>
      <c r="R708" s="153"/>
      <c r="S708" s="153"/>
      <c r="T708" s="153"/>
      <c r="U708" s="153"/>
      <c r="Y708" s="6"/>
      <c r="Z708" s="6"/>
      <c r="AA708" s="44"/>
      <c r="AB708" s="44"/>
      <c r="AC708" s="54"/>
      <c r="AD708" s="219"/>
      <c r="AE708" s="54"/>
      <c r="AF708" s="82"/>
      <c r="AG708" s="82"/>
      <c r="AH708" s="82"/>
      <c r="AI708" s="82"/>
      <c r="AJ708" s="82"/>
      <c r="AK708" s="82"/>
      <c r="AL708" s="82"/>
      <c r="AM708" s="82"/>
      <c r="AN708" s="82"/>
      <c r="AO708" s="82"/>
      <c r="AP708" s="82"/>
      <c r="AQ708" s="82"/>
      <c r="AR708" s="82"/>
      <c r="AS708" s="82"/>
      <c r="AT708" s="82"/>
      <c r="AU708" s="82"/>
      <c r="AV708" s="82"/>
      <c r="AW708" s="82"/>
      <c r="AX708" s="82"/>
      <c r="AY708" s="82"/>
      <c r="AZ708" s="82"/>
      <c r="BA708" s="82"/>
      <c r="BB708" s="82"/>
      <c r="BC708" s="82"/>
      <c r="BD708" s="82"/>
      <c r="BE708" s="82"/>
      <c r="BF708" s="44"/>
      <c r="BG708" s="44"/>
      <c r="BH708" s="254">
        <f t="shared" si="193"/>
        <v>0</v>
      </c>
      <c r="BI708" s="254">
        <f t="shared" si="194"/>
        <v>0</v>
      </c>
      <c r="BJ708" s="170"/>
      <c r="BK708" s="169"/>
      <c r="BL708" s="169"/>
      <c r="BM708" s="44"/>
    </row>
    <row r="709" spans="1:65" s="47" customFormat="1" ht="32.25" hidden="1" customHeight="1" x14ac:dyDescent="0.25">
      <c r="A709" s="516"/>
      <c r="B709" s="499"/>
      <c r="C709" s="502"/>
      <c r="D709" s="9" t="s">
        <v>380</v>
      </c>
      <c r="E709" s="36" t="s">
        <v>381</v>
      </c>
      <c r="F709" s="154"/>
      <c r="G709" s="155"/>
      <c r="H709" s="156"/>
      <c r="I709" s="152"/>
      <c r="J709" s="153"/>
      <c r="K709" s="153"/>
      <c r="L709" s="153"/>
      <c r="M709" s="153"/>
      <c r="N709" s="153"/>
      <c r="O709" s="153"/>
      <c r="P709" s="153"/>
      <c r="Q709" s="153"/>
      <c r="R709" s="153"/>
      <c r="S709" s="153"/>
      <c r="T709" s="153"/>
      <c r="U709" s="153"/>
      <c r="Y709" s="6"/>
      <c r="Z709" s="6"/>
      <c r="AA709" s="44"/>
      <c r="AB709" s="44"/>
      <c r="AC709" s="54"/>
      <c r="AD709" s="219"/>
      <c r="AE709" s="54"/>
      <c r="AF709" s="82"/>
      <c r="AG709" s="82"/>
      <c r="AH709" s="82"/>
      <c r="AI709" s="82"/>
      <c r="AJ709" s="82"/>
      <c r="AK709" s="82"/>
      <c r="AL709" s="82"/>
      <c r="AM709" s="82"/>
      <c r="AN709" s="82"/>
      <c r="AO709" s="82"/>
      <c r="AP709" s="82"/>
      <c r="AQ709" s="82"/>
      <c r="AR709" s="82"/>
      <c r="AS709" s="82"/>
      <c r="AT709" s="82"/>
      <c r="AU709" s="82"/>
      <c r="AV709" s="82"/>
      <c r="AW709" s="82"/>
      <c r="AX709" s="82"/>
      <c r="AY709" s="82"/>
      <c r="AZ709" s="82"/>
      <c r="BA709" s="82"/>
      <c r="BB709" s="82"/>
      <c r="BC709" s="82"/>
      <c r="BD709" s="82"/>
      <c r="BE709" s="82"/>
      <c r="BF709" s="44"/>
      <c r="BG709" s="44"/>
      <c r="BH709" s="254">
        <f t="shared" si="193"/>
        <v>0</v>
      </c>
      <c r="BI709" s="254">
        <f t="shared" si="194"/>
        <v>0</v>
      </c>
      <c r="BJ709" s="170"/>
      <c r="BK709" s="169"/>
      <c r="BL709" s="169"/>
      <c r="BM709" s="44"/>
    </row>
    <row r="710" spans="1:65" ht="51.75" hidden="1" customHeight="1" x14ac:dyDescent="0.25">
      <c r="A710" s="516"/>
      <c r="B710" s="499"/>
      <c r="C710" s="502"/>
      <c r="D710" s="11" t="s">
        <v>382</v>
      </c>
      <c r="E710" s="12" t="s">
        <v>46</v>
      </c>
      <c r="F710" s="142"/>
      <c r="G710" s="155"/>
      <c r="H710" s="155"/>
      <c r="I710" s="116"/>
      <c r="J710" s="117"/>
      <c r="K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AC710" s="54"/>
      <c r="AD710" s="219"/>
      <c r="AE710" s="54"/>
      <c r="AF710" s="82"/>
      <c r="AG710" s="82"/>
      <c r="AH710" s="82"/>
      <c r="AI710" s="82"/>
      <c r="AJ710" s="82"/>
      <c r="AK710" s="82"/>
      <c r="AL710" s="82"/>
      <c r="AM710" s="82"/>
      <c r="AN710" s="82"/>
      <c r="AO710" s="82"/>
      <c r="AP710" s="82"/>
      <c r="AQ710" s="82"/>
      <c r="AR710" s="82"/>
      <c r="AS710" s="82"/>
      <c r="AT710" s="82"/>
      <c r="AU710" s="82"/>
      <c r="AV710" s="82"/>
      <c r="AW710" s="82"/>
      <c r="AX710" s="82"/>
      <c r="AY710" s="82"/>
      <c r="AZ710" s="82"/>
      <c r="BA710" s="82"/>
      <c r="BB710" s="82"/>
      <c r="BC710" s="82"/>
      <c r="BD710" s="82"/>
      <c r="BE710" s="82"/>
      <c r="BH710" s="254">
        <f t="shared" si="193"/>
        <v>0</v>
      </c>
      <c r="BI710" s="254">
        <f t="shared" si="194"/>
        <v>0</v>
      </c>
    </row>
    <row r="711" spans="1:65" ht="51" hidden="1" customHeight="1" x14ac:dyDescent="0.25">
      <c r="A711" s="516"/>
      <c r="B711" s="499"/>
      <c r="C711" s="502"/>
      <c r="D711" s="13" t="s">
        <v>383</v>
      </c>
      <c r="E711" s="9" t="s">
        <v>46</v>
      </c>
      <c r="F711" s="125"/>
      <c r="G711" s="121"/>
      <c r="H711" s="121"/>
      <c r="I711" s="116"/>
      <c r="J711" s="117"/>
      <c r="K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AC711" s="54"/>
      <c r="AD711" s="219"/>
      <c r="AE711" s="54"/>
      <c r="AF711" s="82"/>
      <c r="AG711" s="82"/>
      <c r="AH711" s="82"/>
      <c r="AI711" s="82"/>
      <c r="AJ711" s="82"/>
      <c r="AK711" s="82"/>
      <c r="AL711" s="82"/>
      <c r="AM711" s="82"/>
      <c r="AN711" s="82"/>
      <c r="AO711" s="82"/>
      <c r="AP711" s="82"/>
      <c r="AQ711" s="82"/>
      <c r="AR711" s="82"/>
      <c r="AS711" s="82"/>
      <c r="AT711" s="82"/>
      <c r="AU711" s="82"/>
      <c r="AV711" s="82"/>
      <c r="AW711" s="82"/>
      <c r="AX711" s="82"/>
      <c r="AY711" s="82"/>
      <c r="AZ711" s="82"/>
      <c r="BA711" s="82"/>
      <c r="BB711" s="82"/>
      <c r="BC711" s="82"/>
      <c r="BD711" s="82"/>
      <c r="BE711" s="82"/>
      <c r="BH711" s="254">
        <f t="shared" si="193"/>
        <v>0</v>
      </c>
      <c r="BI711" s="254">
        <f t="shared" si="194"/>
        <v>0</v>
      </c>
    </row>
    <row r="712" spans="1:65" ht="25.5" hidden="1" customHeight="1" x14ac:dyDescent="0.25">
      <c r="A712" s="516"/>
      <c r="B712" s="499"/>
      <c r="C712" s="502"/>
      <c r="D712" s="13" t="s">
        <v>384</v>
      </c>
      <c r="E712" s="9" t="s">
        <v>46</v>
      </c>
      <c r="F712" s="125"/>
      <c r="G712" s="121"/>
      <c r="H712" s="121"/>
      <c r="I712" s="116"/>
      <c r="J712" s="117"/>
      <c r="K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AC712" s="54"/>
      <c r="AD712" s="219"/>
      <c r="AE712" s="54"/>
      <c r="AF712" s="82"/>
      <c r="AG712" s="82"/>
      <c r="AH712" s="82"/>
      <c r="AI712" s="82"/>
      <c r="AJ712" s="82"/>
      <c r="AK712" s="82"/>
      <c r="AL712" s="82"/>
      <c r="AM712" s="82"/>
      <c r="AN712" s="82"/>
      <c r="AO712" s="82"/>
      <c r="AP712" s="82"/>
      <c r="AQ712" s="82"/>
      <c r="AR712" s="82"/>
      <c r="AS712" s="82"/>
      <c r="AT712" s="82"/>
      <c r="AU712" s="82"/>
      <c r="AV712" s="82"/>
      <c r="AW712" s="82"/>
      <c r="AX712" s="82"/>
      <c r="AY712" s="82"/>
      <c r="AZ712" s="82"/>
      <c r="BA712" s="82"/>
      <c r="BB712" s="82"/>
      <c r="BC712" s="82"/>
      <c r="BD712" s="82"/>
      <c r="BE712" s="82"/>
      <c r="BH712" s="254">
        <f t="shared" si="193"/>
        <v>0</v>
      </c>
      <c r="BI712" s="254">
        <f t="shared" si="194"/>
        <v>0</v>
      </c>
    </row>
    <row r="713" spans="1:65" ht="54.75" hidden="1" customHeight="1" x14ac:dyDescent="0.25">
      <c r="A713" s="516"/>
      <c r="B713" s="499"/>
      <c r="C713" s="502"/>
      <c r="D713" s="13" t="s">
        <v>385</v>
      </c>
      <c r="E713" s="9" t="s">
        <v>46</v>
      </c>
      <c r="F713" s="125"/>
      <c r="G713" s="121"/>
      <c r="H713" s="121"/>
      <c r="I713" s="116"/>
      <c r="J713" s="117"/>
      <c r="K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AC713" s="81"/>
      <c r="AD713" s="263"/>
      <c r="AE713" s="81"/>
      <c r="AF713" s="192"/>
      <c r="AG713" s="192"/>
      <c r="AH713" s="192"/>
      <c r="AI713" s="192"/>
      <c r="AJ713" s="192"/>
      <c r="AK713" s="192"/>
      <c r="AL713" s="192"/>
      <c r="AM713" s="192"/>
      <c r="AN713" s="192"/>
      <c r="AO713" s="192"/>
      <c r="AP713" s="192"/>
      <c r="AQ713" s="192"/>
      <c r="AR713" s="192"/>
      <c r="AS713" s="192"/>
      <c r="AT713" s="192"/>
      <c r="AU713" s="192"/>
      <c r="AV713" s="192"/>
      <c r="AW713" s="192"/>
      <c r="AX713" s="192"/>
      <c r="AY713" s="192"/>
      <c r="AZ713" s="192"/>
      <c r="BA713" s="192"/>
      <c r="BB713" s="192"/>
      <c r="BC713" s="192"/>
      <c r="BD713" s="192"/>
      <c r="BE713" s="192"/>
      <c r="BH713" s="254">
        <f t="shared" si="193"/>
        <v>0</v>
      </c>
      <c r="BI713" s="254">
        <f t="shared" si="194"/>
        <v>0</v>
      </c>
    </row>
    <row r="714" spans="1:65" ht="53.25" hidden="1" customHeight="1" x14ac:dyDescent="0.25">
      <c r="A714" s="516"/>
      <c r="B714" s="499"/>
      <c r="C714" s="502"/>
      <c r="D714" s="13" t="s">
        <v>386</v>
      </c>
      <c r="E714" s="9" t="s">
        <v>46</v>
      </c>
      <c r="F714" s="125"/>
      <c r="G714" s="121"/>
      <c r="H714" s="121"/>
      <c r="I714" s="116"/>
      <c r="J714" s="117"/>
      <c r="K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AC714" s="81"/>
      <c r="AD714" s="263"/>
      <c r="AE714" s="81"/>
      <c r="AF714" s="192"/>
      <c r="AG714" s="192"/>
      <c r="AH714" s="192"/>
      <c r="AI714" s="192"/>
      <c r="AJ714" s="192"/>
      <c r="AK714" s="192"/>
      <c r="AL714" s="192"/>
      <c r="AM714" s="192"/>
      <c r="AN714" s="192"/>
      <c r="AO714" s="192"/>
      <c r="AP714" s="192"/>
      <c r="AQ714" s="192"/>
      <c r="AR714" s="192"/>
      <c r="AS714" s="192"/>
      <c r="AT714" s="192"/>
      <c r="AU714" s="192"/>
      <c r="AV714" s="192"/>
      <c r="AW714" s="192"/>
      <c r="AX714" s="192"/>
      <c r="AY714" s="192"/>
      <c r="AZ714" s="192"/>
      <c r="BA714" s="192"/>
      <c r="BB714" s="192"/>
      <c r="BC714" s="192"/>
      <c r="BD714" s="192"/>
      <c r="BE714" s="192"/>
      <c r="BH714" s="254">
        <f t="shared" si="193"/>
        <v>0</v>
      </c>
      <c r="BI714" s="254">
        <f t="shared" si="194"/>
        <v>0</v>
      </c>
    </row>
    <row r="715" spans="1:65" ht="78.75" hidden="1" customHeight="1" x14ac:dyDescent="0.25">
      <c r="A715" s="516"/>
      <c r="B715" s="499"/>
      <c r="C715" s="502"/>
      <c r="D715" s="13" t="s">
        <v>387</v>
      </c>
      <c r="E715" s="9" t="s">
        <v>46</v>
      </c>
      <c r="F715" s="125"/>
      <c r="G715" s="121"/>
      <c r="H715" s="121"/>
      <c r="I715" s="116"/>
      <c r="J715" s="117"/>
      <c r="K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AF715" s="82"/>
      <c r="AG715" s="82"/>
      <c r="AH715" s="220"/>
      <c r="AI715" s="220"/>
      <c r="AJ715" s="220"/>
      <c r="AK715" s="220"/>
      <c r="AL715" s="220"/>
      <c r="AM715" s="220"/>
      <c r="AN715" s="220"/>
      <c r="AO715" s="220"/>
      <c r="AP715" s="220"/>
      <c r="AQ715" s="220"/>
      <c r="AR715" s="220"/>
      <c r="AS715" s="220"/>
      <c r="AT715" s="220"/>
      <c r="AU715" s="220"/>
      <c r="AV715" s="220"/>
      <c r="AW715" s="220"/>
      <c r="AX715" s="220"/>
      <c r="AY715" s="220"/>
      <c r="AZ715" s="220"/>
      <c r="BA715" s="220"/>
      <c r="BB715" s="220"/>
      <c r="BC715" s="220"/>
      <c r="BD715" s="220"/>
      <c r="BE715" s="220"/>
      <c r="BH715" s="254">
        <f t="shared" si="193"/>
        <v>0</v>
      </c>
      <c r="BI715" s="254">
        <f t="shared" si="194"/>
        <v>0</v>
      </c>
    </row>
    <row r="716" spans="1:65" ht="63.75" hidden="1" customHeight="1" x14ac:dyDescent="0.25">
      <c r="A716" s="516"/>
      <c r="B716" s="499"/>
      <c r="C716" s="502"/>
      <c r="D716" s="13" t="s">
        <v>388</v>
      </c>
      <c r="E716" s="9" t="s">
        <v>46</v>
      </c>
      <c r="F716" s="125"/>
      <c r="G716" s="121"/>
      <c r="H716" s="121"/>
      <c r="I716" s="116"/>
      <c r="J716" s="117"/>
      <c r="K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AF716" s="82"/>
      <c r="AG716" s="82"/>
      <c r="AH716" s="220"/>
      <c r="AI716" s="220"/>
      <c r="AJ716" s="220"/>
      <c r="AK716" s="220"/>
      <c r="AL716" s="220"/>
      <c r="AM716" s="220"/>
      <c r="AN716" s="220"/>
      <c r="AO716" s="220"/>
      <c r="AP716" s="220"/>
      <c r="AQ716" s="220"/>
      <c r="AR716" s="220"/>
      <c r="AS716" s="220"/>
      <c r="AT716" s="220"/>
      <c r="AU716" s="220"/>
      <c r="AV716" s="220"/>
      <c r="AW716" s="220"/>
      <c r="AX716" s="220"/>
      <c r="AY716" s="220"/>
      <c r="AZ716" s="220"/>
      <c r="BA716" s="220"/>
      <c r="BB716" s="220"/>
      <c r="BC716" s="220"/>
      <c r="BD716" s="220"/>
      <c r="BE716" s="220"/>
      <c r="BH716" s="254">
        <f t="shared" si="193"/>
        <v>0</v>
      </c>
      <c r="BI716" s="254">
        <f t="shared" si="194"/>
        <v>0</v>
      </c>
    </row>
    <row r="717" spans="1:65" ht="41.25" hidden="1" customHeight="1" x14ac:dyDescent="0.25">
      <c r="A717" s="516"/>
      <c r="B717" s="499"/>
      <c r="C717" s="502"/>
      <c r="D717" s="13" t="s">
        <v>389</v>
      </c>
      <c r="E717" s="9" t="s">
        <v>46</v>
      </c>
      <c r="F717" s="125"/>
      <c r="G717" s="121"/>
      <c r="H717" s="121"/>
      <c r="I717" s="116"/>
      <c r="J717" s="117"/>
      <c r="K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AC717" s="54"/>
      <c r="AD717" s="219"/>
      <c r="AE717" s="54"/>
      <c r="AF717" s="256"/>
      <c r="AG717" s="256"/>
      <c r="AH717" s="256"/>
      <c r="AI717" s="256"/>
      <c r="AJ717" s="256"/>
      <c r="AK717" s="256"/>
      <c r="AL717" s="256"/>
      <c r="AM717" s="256"/>
      <c r="AN717" s="256"/>
      <c r="AO717" s="256"/>
      <c r="AP717" s="256"/>
      <c r="AQ717" s="256"/>
      <c r="AR717" s="256"/>
      <c r="AS717" s="256"/>
      <c r="AT717" s="256"/>
      <c r="AU717" s="256"/>
      <c r="AV717" s="256"/>
      <c r="AW717" s="256"/>
      <c r="AX717" s="256"/>
      <c r="AY717" s="256"/>
      <c r="AZ717" s="256"/>
      <c r="BA717" s="256"/>
      <c r="BB717" s="256"/>
      <c r="BC717" s="256"/>
      <c r="BD717" s="82"/>
      <c r="BE717" s="82"/>
      <c r="BH717" s="254">
        <f t="shared" si="193"/>
        <v>0</v>
      </c>
      <c r="BI717" s="254">
        <f t="shared" si="194"/>
        <v>0</v>
      </c>
    </row>
    <row r="718" spans="1:65" ht="60" hidden="1" customHeight="1" x14ac:dyDescent="0.25">
      <c r="A718" s="516"/>
      <c r="B718" s="500"/>
      <c r="C718" s="503"/>
      <c r="D718" s="13" t="s">
        <v>390</v>
      </c>
      <c r="E718" s="9" t="s">
        <v>46</v>
      </c>
      <c r="F718" s="125"/>
      <c r="G718" s="121"/>
      <c r="H718" s="121"/>
      <c r="I718" s="116"/>
      <c r="J718" s="117"/>
      <c r="K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AC718" s="54"/>
      <c r="AD718" s="219"/>
      <c r="AE718" s="54"/>
      <c r="AF718" s="258"/>
      <c r="AG718" s="258"/>
      <c r="AH718" s="258"/>
      <c r="AI718" s="258"/>
      <c r="AJ718" s="258"/>
      <c r="AK718" s="258"/>
      <c r="AL718" s="258"/>
      <c r="AM718" s="258"/>
      <c r="AN718" s="258"/>
      <c r="AO718" s="258"/>
      <c r="AP718" s="258"/>
      <c r="AQ718" s="258"/>
      <c r="AR718" s="258"/>
      <c r="AS718" s="258"/>
      <c r="AT718" s="258"/>
      <c r="AU718" s="258"/>
      <c r="AV718" s="258"/>
      <c r="AW718" s="258"/>
      <c r="AX718" s="258"/>
      <c r="AY718" s="258"/>
      <c r="AZ718" s="258"/>
      <c r="BA718" s="258"/>
      <c r="BB718" s="258"/>
      <c r="BC718" s="256"/>
      <c r="BD718" s="82"/>
      <c r="BE718" s="82"/>
      <c r="BH718" s="254">
        <f t="shared" si="193"/>
        <v>0</v>
      </c>
      <c r="BI718" s="254">
        <f t="shared" si="194"/>
        <v>0</v>
      </c>
    </row>
    <row r="719" spans="1:65" ht="18.75" hidden="1" customHeight="1" x14ac:dyDescent="0.25">
      <c r="A719" s="504" t="s">
        <v>17</v>
      </c>
      <c r="B719" s="504"/>
      <c r="C719" s="504"/>
      <c r="D719" s="504"/>
      <c r="E719" s="504"/>
      <c r="F719" s="145"/>
      <c r="G719" s="146"/>
      <c r="H719" s="146"/>
      <c r="I719" s="116"/>
      <c r="J719" s="117"/>
      <c r="K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AC719" s="54"/>
      <c r="AD719" s="219"/>
      <c r="AE719" s="54"/>
      <c r="AF719" s="267"/>
      <c r="AG719" s="257"/>
      <c r="AH719" s="257"/>
      <c r="AI719" s="257"/>
      <c r="AJ719" s="257"/>
      <c r="AK719" s="257"/>
      <c r="AL719" s="257"/>
      <c r="AM719" s="257"/>
      <c r="AN719" s="257"/>
      <c r="AO719" s="257"/>
      <c r="AP719" s="257"/>
      <c r="AQ719" s="257"/>
      <c r="AR719" s="257"/>
      <c r="AS719" s="257"/>
      <c r="AT719" s="257"/>
      <c r="AU719" s="257"/>
      <c r="AV719" s="257"/>
      <c r="AW719" s="257"/>
      <c r="AX719" s="257"/>
      <c r="AY719" s="257"/>
      <c r="AZ719" s="257"/>
      <c r="BA719" s="257"/>
      <c r="BB719" s="257"/>
      <c r="BC719" s="272"/>
      <c r="BD719" s="82"/>
      <c r="BE719" s="82"/>
      <c r="BH719" s="254">
        <f t="shared" si="193"/>
        <v>0</v>
      </c>
      <c r="BI719" s="254">
        <f t="shared" si="194"/>
        <v>0</v>
      </c>
    </row>
    <row r="720" spans="1:65" ht="18.75" hidden="1" customHeight="1" x14ac:dyDescent="0.25">
      <c r="A720" s="16"/>
      <c r="B720" s="10"/>
      <c r="C720" s="16"/>
      <c r="D720" s="16"/>
      <c r="E720" s="10"/>
      <c r="F720" s="108"/>
      <c r="G720" s="116"/>
      <c r="H720" s="116"/>
      <c r="I720" s="116"/>
      <c r="J720" s="117"/>
      <c r="K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AC720" s="54"/>
      <c r="AD720" s="219"/>
      <c r="AE720" s="54"/>
      <c r="AF720" s="268"/>
      <c r="AG720" s="240"/>
      <c r="AH720" s="240"/>
      <c r="AI720" s="240"/>
      <c r="AJ720" s="240"/>
      <c r="AK720" s="240"/>
      <c r="AL720" s="240"/>
      <c r="AM720" s="240"/>
      <c r="AN720" s="240"/>
      <c r="AO720" s="240"/>
      <c r="AP720" s="240"/>
      <c r="AQ720" s="240"/>
      <c r="AR720" s="240"/>
      <c r="AS720" s="240"/>
      <c r="AT720" s="240"/>
      <c r="AU720" s="240"/>
      <c r="AV720" s="240"/>
      <c r="AW720" s="240"/>
      <c r="AX720" s="240"/>
      <c r="AY720" s="240"/>
      <c r="AZ720" s="240"/>
      <c r="BA720" s="240"/>
      <c r="BB720" s="240"/>
      <c r="BC720" s="270"/>
      <c r="BD720" s="82"/>
      <c r="BE720" s="82"/>
      <c r="BH720" s="254">
        <f t="shared" si="193"/>
        <v>0</v>
      </c>
      <c r="BI720" s="254">
        <f t="shared" si="194"/>
        <v>0</v>
      </c>
    </row>
    <row r="721" spans="1:65" ht="23.25" hidden="1" customHeight="1" x14ac:dyDescent="0.25">
      <c r="A721" s="17"/>
      <c r="B721" s="15"/>
      <c r="C721" s="16"/>
      <c r="D721" s="16"/>
      <c r="E721" s="17"/>
      <c r="F721" s="111"/>
      <c r="G721" s="112"/>
      <c r="H721" s="112"/>
      <c r="I721" s="112"/>
      <c r="J721" s="113"/>
      <c r="K721" s="113"/>
      <c r="L721" s="113"/>
      <c r="M721" s="113"/>
      <c r="N721" s="113"/>
      <c r="O721" s="113"/>
      <c r="P721" s="113"/>
      <c r="Q721" s="113"/>
      <c r="R721" s="113"/>
      <c r="S721" s="113"/>
      <c r="T721" s="113"/>
      <c r="U721" s="113"/>
      <c r="AA721" s="47"/>
      <c r="AB721" s="47"/>
      <c r="AC721" s="54"/>
      <c r="AD721" s="219"/>
      <c r="AE721" s="54"/>
      <c r="AF721" s="82"/>
      <c r="AG721" s="82"/>
      <c r="AH721" s="82"/>
      <c r="AI721" s="82"/>
      <c r="AJ721" s="82"/>
      <c r="AK721" s="82"/>
      <c r="AL721" s="82"/>
      <c r="AM721" s="82"/>
      <c r="AN721" s="82"/>
      <c r="AO721" s="82"/>
      <c r="AP721" s="82"/>
      <c r="AQ721" s="82"/>
      <c r="AR721" s="82"/>
      <c r="AS721" s="82"/>
      <c r="AT721" s="82"/>
      <c r="AU721" s="82"/>
      <c r="AV721" s="82"/>
      <c r="AW721" s="82"/>
      <c r="AX721" s="82"/>
      <c r="AY721" s="82"/>
      <c r="AZ721" s="82"/>
      <c r="BA721" s="82"/>
      <c r="BB721" s="82"/>
      <c r="BC721" s="82"/>
      <c r="BD721" s="82"/>
      <c r="BE721" s="82"/>
      <c r="BF721" s="47"/>
      <c r="BG721" s="47"/>
      <c r="BH721" s="254">
        <f t="shared" si="193"/>
        <v>0</v>
      </c>
      <c r="BI721" s="254">
        <f t="shared" si="194"/>
        <v>0</v>
      </c>
      <c r="BJ721" s="195"/>
      <c r="BK721" s="213"/>
      <c r="BL721" s="213"/>
      <c r="BM721" s="47"/>
    </row>
    <row r="722" spans="1:65" ht="18.75" hidden="1" customHeight="1" x14ac:dyDescent="0.25">
      <c r="A722" s="17"/>
      <c r="B722" s="15"/>
      <c r="C722" s="16"/>
      <c r="D722" s="16"/>
      <c r="E722" s="17"/>
      <c r="F722" s="111"/>
      <c r="G722" s="112"/>
      <c r="H722" s="112"/>
      <c r="I722" s="112"/>
      <c r="J722" s="113"/>
      <c r="K722" s="113"/>
      <c r="L722" s="113"/>
      <c r="M722" s="113"/>
      <c r="N722" s="113"/>
      <c r="O722" s="113"/>
      <c r="P722" s="113"/>
      <c r="Q722" s="113"/>
      <c r="R722" s="113"/>
      <c r="S722" s="113"/>
      <c r="T722" s="113"/>
      <c r="U722" s="113"/>
      <c r="AC722" s="54"/>
      <c r="AD722" s="219"/>
      <c r="AE722" s="54"/>
      <c r="AF722" s="82"/>
      <c r="AG722" s="82"/>
      <c r="AH722" s="82"/>
      <c r="AI722" s="82"/>
      <c r="AJ722" s="82"/>
      <c r="AK722" s="82"/>
      <c r="AL722" s="82"/>
      <c r="AM722" s="82"/>
      <c r="AN722" s="82"/>
      <c r="AO722" s="82"/>
      <c r="AP722" s="82"/>
      <c r="AQ722" s="82"/>
      <c r="AR722" s="82"/>
      <c r="AS722" s="82"/>
      <c r="AT722" s="82"/>
      <c r="AU722" s="82"/>
      <c r="AV722" s="82"/>
      <c r="AW722" s="82"/>
      <c r="AX722" s="82"/>
      <c r="AY722" s="82"/>
      <c r="AZ722" s="82"/>
      <c r="BA722" s="82"/>
      <c r="BB722" s="82"/>
      <c r="BC722" s="82"/>
      <c r="BD722" s="82"/>
      <c r="BE722" s="82"/>
      <c r="BH722" s="254">
        <f t="shared" si="193"/>
        <v>0</v>
      </c>
      <c r="BI722" s="254">
        <f t="shared" si="194"/>
        <v>0</v>
      </c>
    </row>
    <row r="723" spans="1:65" ht="18.75" hidden="1" customHeight="1" x14ac:dyDescent="0.25">
      <c r="A723" s="17"/>
      <c r="B723" s="15"/>
      <c r="C723" s="16"/>
      <c r="D723" s="16"/>
      <c r="E723" s="17"/>
      <c r="F723" s="111"/>
      <c r="G723" s="112"/>
      <c r="H723" s="112"/>
      <c r="I723" s="112"/>
      <c r="J723" s="113"/>
      <c r="K723" s="113"/>
      <c r="L723" s="113"/>
      <c r="M723" s="113"/>
      <c r="N723" s="113"/>
      <c r="O723" s="113"/>
      <c r="P723" s="113"/>
      <c r="Q723" s="113"/>
      <c r="R723" s="113"/>
      <c r="S723" s="113"/>
      <c r="T723" s="113"/>
      <c r="U723" s="113"/>
      <c r="AC723" s="54"/>
      <c r="AD723" s="219"/>
      <c r="AE723" s="54"/>
      <c r="AF723" s="82"/>
      <c r="AG723" s="82"/>
      <c r="AH723" s="82"/>
      <c r="AI723" s="82"/>
      <c r="AJ723" s="82"/>
      <c r="AK723" s="82"/>
      <c r="AL723" s="82"/>
      <c r="AM723" s="82"/>
      <c r="AN723" s="82"/>
      <c r="AO723" s="82"/>
      <c r="AP723" s="82"/>
      <c r="AQ723" s="82"/>
      <c r="AR723" s="82"/>
      <c r="AS723" s="82"/>
      <c r="AT723" s="82"/>
      <c r="AU723" s="82"/>
      <c r="AV723" s="82"/>
      <c r="AW723" s="82"/>
      <c r="AX723" s="82"/>
      <c r="AY723" s="82"/>
      <c r="AZ723" s="82"/>
      <c r="BA723" s="82"/>
      <c r="BB723" s="82"/>
      <c r="BC723" s="82"/>
      <c r="BD723" s="82"/>
      <c r="BE723" s="82"/>
      <c r="BH723" s="254">
        <f t="shared" si="193"/>
        <v>0</v>
      </c>
      <c r="BI723" s="254">
        <f t="shared" si="194"/>
        <v>0</v>
      </c>
    </row>
    <row r="724" spans="1:65" ht="20.100000000000001" hidden="1" customHeight="1" x14ac:dyDescent="0.25">
      <c r="A724" s="16"/>
      <c r="B724" s="15"/>
      <c r="C724" s="16"/>
      <c r="D724" s="16"/>
      <c r="E724" s="10"/>
      <c r="F724" s="108"/>
      <c r="G724" s="116"/>
      <c r="H724" s="116"/>
      <c r="I724" s="116"/>
      <c r="J724" s="117"/>
      <c r="K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AC724" s="54"/>
      <c r="AD724" s="219"/>
      <c r="AE724" s="54"/>
      <c r="AF724" s="82"/>
      <c r="AG724" s="82"/>
      <c r="AH724" s="82"/>
      <c r="AI724" s="82"/>
      <c r="AJ724" s="82"/>
      <c r="AK724" s="82"/>
      <c r="AL724" s="82"/>
      <c r="AM724" s="82"/>
      <c r="AN724" s="82"/>
      <c r="AO724" s="82"/>
      <c r="AP724" s="82"/>
      <c r="AQ724" s="82"/>
      <c r="AR724" s="82"/>
      <c r="AS724" s="82"/>
      <c r="AT724" s="82"/>
      <c r="AU724" s="82"/>
      <c r="AV724" s="82"/>
      <c r="AW724" s="82"/>
      <c r="AX724" s="82"/>
      <c r="AY724" s="82"/>
      <c r="AZ724" s="82"/>
      <c r="BA724" s="82"/>
      <c r="BB724" s="82"/>
      <c r="BC724" s="82"/>
      <c r="BD724" s="82"/>
      <c r="BE724" s="82"/>
      <c r="BH724" s="254">
        <f t="shared" si="193"/>
        <v>0</v>
      </c>
      <c r="BI724" s="254">
        <f t="shared" si="194"/>
        <v>0</v>
      </c>
    </row>
    <row r="725" spans="1:65" ht="20.100000000000001" hidden="1" customHeight="1" x14ac:dyDescent="0.25">
      <c r="A725" s="18" t="s">
        <v>9</v>
      </c>
      <c r="B725" s="520" t="s">
        <v>10</v>
      </c>
      <c r="C725" s="520"/>
      <c r="D725" s="520"/>
      <c r="E725" s="520"/>
      <c r="F725" s="520"/>
      <c r="G725" s="520"/>
      <c r="H725" s="520"/>
      <c r="I725" s="114"/>
      <c r="J725" s="115"/>
      <c r="K725" s="115"/>
      <c r="L725" s="115"/>
      <c r="M725" s="115"/>
      <c r="N725" s="115"/>
      <c r="O725" s="115"/>
      <c r="P725" s="115"/>
      <c r="Q725" s="115"/>
      <c r="R725" s="115"/>
      <c r="S725" s="115"/>
      <c r="T725" s="115"/>
      <c r="U725" s="115"/>
      <c r="AC725" s="54"/>
      <c r="AD725" s="219"/>
      <c r="AE725" s="54"/>
      <c r="AF725" s="82"/>
      <c r="AG725" s="82"/>
      <c r="AH725" s="82"/>
      <c r="AI725" s="82"/>
      <c r="AJ725" s="82"/>
      <c r="AK725" s="82"/>
      <c r="AL725" s="82"/>
      <c r="AM725" s="82"/>
      <c r="AN725" s="82"/>
      <c r="AO725" s="82"/>
      <c r="AP725" s="82"/>
      <c r="AQ725" s="82"/>
      <c r="AR725" s="82"/>
      <c r="AS725" s="82"/>
      <c r="AT725" s="82"/>
      <c r="AU725" s="82"/>
      <c r="AV725" s="82"/>
      <c r="AW725" s="82"/>
      <c r="AX725" s="82"/>
      <c r="AY725" s="82"/>
      <c r="AZ725" s="82"/>
      <c r="BA725" s="82"/>
      <c r="BB725" s="82"/>
      <c r="BC725" s="82"/>
      <c r="BD725" s="82"/>
      <c r="BE725" s="82"/>
      <c r="BH725" s="254">
        <f t="shared" si="193"/>
        <v>0</v>
      </c>
      <c r="BI725" s="254">
        <f t="shared" si="194"/>
        <v>0</v>
      </c>
    </row>
    <row r="726" spans="1:65" ht="33" hidden="1" customHeight="1" x14ac:dyDescent="0.25">
      <c r="A726" s="16"/>
      <c r="B726" s="67" t="s">
        <v>391</v>
      </c>
      <c r="C726" s="505" t="s">
        <v>392</v>
      </c>
      <c r="D726" s="505"/>
      <c r="E726" s="505"/>
      <c r="F726" s="505"/>
      <c r="G726" s="505"/>
      <c r="H726" s="505"/>
      <c r="I726" s="114"/>
      <c r="J726" s="115"/>
      <c r="K726" s="115"/>
      <c r="L726" s="115"/>
      <c r="M726" s="115"/>
      <c r="N726" s="115"/>
      <c r="O726" s="115"/>
      <c r="P726" s="115"/>
      <c r="Q726" s="115"/>
      <c r="R726" s="115"/>
      <c r="S726" s="115"/>
      <c r="T726" s="115"/>
      <c r="U726" s="115"/>
      <c r="AC726" s="54"/>
      <c r="AD726" s="219"/>
      <c r="AE726" s="54"/>
      <c r="AF726" s="82"/>
      <c r="AG726" s="82"/>
      <c r="AH726" s="82"/>
      <c r="AI726" s="82"/>
      <c r="AJ726" s="82"/>
      <c r="AK726" s="82"/>
      <c r="AL726" s="82"/>
      <c r="AM726" s="82"/>
      <c r="AN726" s="82"/>
      <c r="AO726" s="82"/>
      <c r="AP726" s="82"/>
      <c r="AQ726" s="82"/>
      <c r="AR726" s="82"/>
      <c r="AS726" s="82"/>
      <c r="AT726" s="82"/>
      <c r="AU726" s="82"/>
      <c r="AV726" s="82"/>
      <c r="AW726" s="82"/>
      <c r="AX726" s="82"/>
      <c r="AY726" s="82"/>
      <c r="AZ726" s="82"/>
      <c r="BA726" s="82"/>
      <c r="BB726" s="82"/>
      <c r="BC726" s="82"/>
      <c r="BD726" s="82"/>
      <c r="BE726" s="82"/>
      <c r="BH726" s="254">
        <f t="shared" si="193"/>
        <v>0</v>
      </c>
      <c r="BI726" s="254">
        <f t="shared" si="194"/>
        <v>0</v>
      </c>
    </row>
    <row r="727" spans="1:65" ht="21.75" hidden="1" customHeight="1" x14ac:dyDescent="0.25">
      <c r="A727" s="491" t="s">
        <v>12</v>
      </c>
      <c r="B727" s="506" t="s">
        <v>13</v>
      </c>
      <c r="C727" s="506" t="s">
        <v>14</v>
      </c>
      <c r="D727" s="509" t="s">
        <v>15</v>
      </c>
      <c r="E727" s="512" t="s">
        <v>16</v>
      </c>
      <c r="F727" s="129"/>
      <c r="G727" s="494" t="s">
        <v>433</v>
      </c>
      <c r="H727" s="494"/>
      <c r="I727" s="494"/>
      <c r="J727" s="130"/>
      <c r="K727" s="130"/>
      <c r="L727" s="130"/>
      <c r="M727" s="130"/>
      <c r="N727" s="130"/>
      <c r="O727" s="130"/>
      <c r="P727" s="130"/>
      <c r="Q727" s="130"/>
      <c r="R727" s="130"/>
      <c r="S727" s="130"/>
      <c r="T727" s="130"/>
      <c r="U727" s="130"/>
      <c r="AC727" s="54"/>
      <c r="AD727" s="219"/>
      <c r="AE727" s="54"/>
      <c r="AF727" s="82"/>
      <c r="AG727" s="82"/>
      <c r="AH727" s="82"/>
      <c r="AI727" s="82"/>
      <c r="AJ727" s="82"/>
      <c r="AK727" s="82"/>
      <c r="AL727" s="82"/>
      <c r="AM727" s="82"/>
      <c r="AN727" s="82"/>
      <c r="AO727" s="82"/>
      <c r="AP727" s="82"/>
      <c r="AQ727" s="82"/>
      <c r="AR727" s="82"/>
      <c r="AS727" s="82"/>
      <c r="AT727" s="82"/>
      <c r="AU727" s="82"/>
      <c r="AV727" s="82"/>
      <c r="AW727" s="82"/>
      <c r="AX727" s="82"/>
      <c r="AY727" s="82"/>
      <c r="AZ727" s="82"/>
      <c r="BA727" s="82"/>
      <c r="BB727" s="82"/>
      <c r="BC727" s="82"/>
      <c r="BD727" s="82"/>
      <c r="BE727" s="82"/>
      <c r="BH727" s="254">
        <f t="shared" si="193"/>
        <v>0</v>
      </c>
      <c r="BI727" s="254">
        <f t="shared" si="194"/>
        <v>0</v>
      </c>
    </row>
    <row r="728" spans="1:65" ht="27.75" hidden="1" customHeight="1" x14ac:dyDescent="0.25">
      <c r="A728" s="492"/>
      <c r="B728" s="507"/>
      <c r="C728" s="507"/>
      <c r="D728" s="510"/>
      <c r="E728" s="513"/>
      <c r="F728" s="131"/>
      <c r="G728" s="531" t="s">
        <v>441</v>
      </c>
      <c r="H728" s="531"/>
      <c r="I728" s="532"/>
      <c r="J728" s="132"/>
      <c r="K728" s="132"/>
      <c r="L728" s="132"/>
      <c r="M728" s="132"/>
      <c r="N728" s="132"/>
      <c r="O728" s="132"/>
      <c r="P728" s="132"/>
      <c r="Q728" s="132"/>
      <c r="R728" s="132"/>
      <c r="S728" s="132"/>
      <c r="T728" s="132"/>
      <c r="U728" s="132"/>
      <c r="AC728" s="54"/>
      <c r="AD728" s="219"/>
      <c r="AE728" s="54"/>
      <c r="AF728" s="82"/>
      <c r="AG728" s="82"/>
      <c r="AH728" s="82"/>
      <c r="AI728" s="82"/>
      <c r="AJ728" s="82"/>
      <c r="AK728" s="82"/>
      <c r="AL728" s="82"/>
      <c r="AM728" s="82"/>
      <c r="AN728" s="82"/>
      <c r="AO728" s="82"/>
      <c r="AP728" s="82"/>
      <c r="AQ728" s="82"/>
      <c r="AR728" s="82"/>
      <c r="AS728" s="82"/>
      <c r="AT728" s="82"/>
      <c r="AU728" s="82"/>
      <c r="AV728" s="82"/>
      <c r="AW728" s="82"/>
      <c r="AX728" s="82"/>
      <c r="AY728" s="82"/>
      <c r="AZ728" s="82"/>
      <c r="BA728" s="82"/>
      <c r="BB728" s="82"/>
      <c r="BC728" s="82"/>
      <c r="BD728" s="82"/>
      <c r="BE728" s="82"/>
      <c r="BH728" s="254">
        <f t="shared" si="193"/>
        <v>0</v>
      </c>
      <c r="BI728" s="254">
        <f t="shared" si="194"/>
        <v>0</v>
      </c>
    </row>
    <row r="729" spans="1:65" ht="27" hidden="1" customHeight="1" x14ac:dyDescent="0.25">
      <c r="A729" s="492"/>
      <c r="B729" s="507"/>
      <c r="C729" s="507"/>
      <c r="D729" s="510"/>
      <c r="E729" s="513"/>
      <c r="F729" s="131"/>
      <c r="G729" s="495">
        <v>2021</v>
      </c>
      <c r="H729" s="495">
        <v>2022</v>
      </c>
      <c r="I729" s="495">
        <v>2023</v>
      </c>
      <c r="J729" s="133"/>
      <c r="K729" s="133"/>
      <c r="L729" s="133"/>
      <c r="M729" s="133"/>
      <c r="N729" s="133"/>
      <c r="O729" s="133"/>
      <c r="P729" s="133"/>
      <c r="Q729" s="133"/>
      <c r="R729" s="133"/>
      <c r="S729" s="133"/>
      <c r="T729" s="133"/>
      <c r="U729" s="133"/>
      <c r="AC729" s="54"/>
      <c r="AD729" s="219"/>
      <c r="AE729" s="54"/>
      <c r="AF729" s="82"/>
      <c r="AG729" s="82"/>
      <c r="AH729" s="82"/>
      <c r="AI729" s="82"/>
      <c r="AJ729" s="82"/>
      <c r="AK729" s="82"/>
      <c r="AL729" s="82"/>
      <c r="AM729" s="82"/>
      <c r="AN729" s="82"/>
      <c r="AO729" s="82"/>
      <c r="AP729" s="82"/>
      <c r="AQ729" s="82"/>
      <c r="AR729" s="82"/>
      <c r="AS729" s="82"/>
      <c r="AT729" s="82"/>
      <c r="AU729" s="82"/>
      <c r="AV729" s="82"/>
      <c r="AW729" s="82"/>
      <c r="AX729" s="82"/>
      <c r="AY729" s="82"/>
      <c r="AZ729" s="82"/>
      <c r="BA729" s="82"/>
      <c r="BB729" s="82"/>
      <c r="BC729" s="82"/>
      <c r="BD729" s="82"/>
      <c r="BE729" s="82"/>
      <c r="BH729" s="254">
        <f t="shared" si="193"/>
        <v>0</v>
      </c>
      <c r="BI729" s="254">
        <f t="shared" si="194"/>
        <v>0</v>
      </c>
    </row>
    <row r="730" spans="1:65" ht="51" hidden="1" customHeight="1" x14ac:dyDescent="0.25">
      <c r="A730" s="493"/>
      <c r="B730" s="508"/>
      <c r="C730" s="508"/>
      <c r="D730" s="511"/>
      <c r="E730" s="514"/>
      <c r="F730" s="134"/>
      <c r="G730" s="496"/>
      <c r="H730" s="496"/>
      <c r="I730" s="496"/>
      <c r="J730" s="135"/>
      <c r="K730" s="135"/>
      <c r="L730" s="135"/>
      <c r="M730" s="135"/>
      <c r="N730" s="135"/>
      <c r="O730" s="135"/>
      <c r="P730" s="135"/>
      <c r="Q730" s="135"/>
      <c r="R730" s="135"/>
      <c r="S730" s="135"/>
      <c r="T730" s="135"/>
      <c r="U730" s="135"/>
      <c r="AC730" s="54"/>
      <c r="AD730" s="219"/>
      <c r="AE730" s="54"/>
      <c r="AF730" s="82"/>
      <c r="AG730" s="82"/>
      <c r="AH730" s="82"/>
      <c r="AI730" s="82"/>
      <c r="AJ730" s="82"/>
      <c r="AK730" s="82"/>
      <c r="AL730" s="82"/>
      <c r="AM730" s="82"/>
      <c r="AN730" s="82"/>
      <c r="AO730" s="82"/>
      <c r="AP730" s="82"/>
      <c r="AQ730" s="82"/>
      <c r="AR730" s="82"/>
      <c r="AS730" s="82"/>
      <c r="AT730" s="82"/>
      <c r="AU730" s="82"/>
      <c r="AV730" s="82"/>
      <c r="AW730" s="82"/>
      <c r="AX730" s="82"/>
      <c r="AY730" s="82"/>
      <c r="AZ730" s="82"/>
      <c r="BA730" s="82"/>
      <c r="BB730" s="82"/>
      <c r="BC730" s="82"/>
      <c r="BD730" s="82"/>
      <c r="BE730" s="82"/>
      <c r="BH730" s="254">
        <f t="shared" si="193"/>
        <v>0</v>
      </c>
      <c r="BI730" s="254">
        <f t="shared" si="194"/>
        <v>0</v>
      </c>
    </row>
    <row r="731" spans="1:65" s="47" customFormat="1" ht="20.100000000000001" hidden="1" customHeight="1" x14ac:dyDescent="0.25">
      <c r="A731" s="515">
        <v>9002</v>
      </c>
      <c r="B731" s="573" t="s">
        <v>277</v>
      </c>
      <c r="C731" s="517" t="s">
        <v>393</v>
      </c>
      <c r="D731" s="523" t="s">
        <v>17</v>
      </c>
      <c r="E731" s="548"/>
      <c r="F731" s="150"/>
      <c r="G731" s="148">
        <f>SUM(G732)</f>
        <v>0</v>
      </c>
      <c r="H731" s="148">
        <f>SUM(H732)</f>
        <v>4</v>
      </c>
      <c r="I731" s="116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Y731" s="6"/>
      <c r="Z731" s="6"/>
      <c r="AA731" s="44"/>
      <c r="AB731" s="44"/>
      <c r="AC731" s="81"/>
      <c r="AD731" s="263"/>
      <c r="AE731" s="81"/>
      <c r="AF731" s="192"/>
      <c r="AG731" s="192"/>
      <c r="AH731" s="192"/>
      <c r="AI731" s="192"/>
      <c r="AJ731" s="192"/>
      <c r="AK731" s="192"/>
      <c r="AL731" s="192"/>
      <c r="AM731" s="192"/>
      <c r="AN731" s="192"/>
      <c r="AO731" s="192"/>
      <c r="AP731" s="192"/>
      <c r="AQ731" s="192"/>
      <c r="AR731" s="192"/>
      <c r="AS731" s="192"/>
      <c r="AT731" s="192"/>
      <c r="AU731" s="192"/>
      <c r="AV731" s="192"/>
      <c r="AW731" s="192"/>
      <c r="AX731" s="192"/>
      <c r="AY731" s="192"/>
      <c r="AZ731" s="192"/>
      <c r="BA731" s="192"/>
      <c r="BB731" s="192"/>
      <c r="BC731" s="192"/>
      <c r="BD731" s="192"/>
      <c r="BE731" s="192"/>
      <c r="BF731" s="44"/>
      <c r="BG731" s="44"/>
      <c r="BH731" s="254">
        <f t="shared" si="193"/>
        <v>0</v>
      </c>
      <c r="BI731" s="254">
        <f t="shared" si="194"/>
        <v>0</v>
      </c>
      <c r="BJ731" s="170"/>
      <c r="BK731" s="169"/>
      <c r="BL731" s="169"/>
      <c r="BM731" s="44"/>
    </row>
    <row r="732" spans="1:65" ht="33" hidden="1" customHeight="1" x14ac:dyDescent="0.25">
      <c r="A732" s="500"/>
      <c r="B732" s="573"/>
      <c r="C732" s="517"/>
      <c r="D732" s="37" t="s">
        <v>394</v>
      </c>
      <c r="E732" s="12" t="s">
        <v>46</v>
      </c>
      <c r="F732" s="142"/>
      <c r="G732" s="155"/>
      <c r="H732" s="155">
        <v>4</v>
      </c>
      <c r="I732" s="116"/>
      <c r="J732" s="117"/>
      <c r="K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AC732" s="81"/>
      <c r="AD732" s="263"/>
      <c r="AE732" s="81"/>
      <c r="AF732" s="192"/>
      <c r="AG732" s="192"/>
      <c r="AH732" s="192"/>
      <c r="AI732" s="192"/>
      <c r="AJ732" s="192"/>
      <c r="AK732" s="192"/>
      <c r="AL732" s="192"/>
      <c r="AM732" s="192"/>
      <c r="AN732" s="192"/>
      <c r="AO732" s="192"/>
      <c r="AP732" s="192"/>
      <c r="AQ732" s="192"/>
      <c r="AR732" s="192"/>
      <c r="AS732" s="192"/>
      <c r="AT732" s="192"/>
      <c r="AU732" s="192"/>
      <c r="AV732" s="192"/>
      <c r="AW732" s="192"/>
      <c r="AX732" s="192"/>
      <c r="AY732" s="192"/>
      <c r="AZ732" s="192"/>
      <c r="BA732" s="192"/>
      <c r="BB732" s="192"/>
      <c r="BC732" s="192"/>
      <c r="BD732" s="192"/>
      <c r="BE732" s="192"/>
      <c r="BH732" s="254">
        <f t="shared" si="193"/>
        <v>0</v>
      </c>
      <c r="BI732" s="254">
        <f t="shared" si="194"/>
        <v>0</v>
      </c>
    </row>
    <row r="733" spans="1:65" ht="18.75" hidden="1" customHeight="1" x14ac:dyDescent="0.25">
      <c r="A733" s="504" t="s">
        <v>17</v>
      </c>
      <c r="B733" s="504"/>
      <c r="C733" s="504"/>
      <c r="D733" s="504"/>
      <c r="E733" s="504"/>
      <c r="F733" s="145"/>
      <c r="G733" s="157"/>
      <c r="H733" s="157"/>
      <c r="I733" s="112"/>
      <c r="J733" s="113"/>
      <c r="K733" s="113"/>
      <c r="L733" s="113"/>
      <c r="M733" s="113"/>
      <c r="N733" s="113"/>
      <c r="O733" s="113"/>
      <c r="P733" s="113"/>
      <c r="Q733" s="113"/>
      <c r="R733" s="113"/>
      <c r="S733" s="113"/>
      <c r="T733" s="113"/>
      <c r="U733" s="113"/>
      <c r="AC733" s="81"/>
      <c r="AD733" s="263"/>
      <c r="AE733" s="81"/>
      <c r="AF733" s="192"/>
      <c r="AG733" s="192"/>
      <c r="AH733" s="192"/>
      <c r="AI733" s="192"/>
      <c r="AJ733" s="192"/>
      <c r="AK733" s="192"/>
      <c r="AL733" s="192"/>
      <c r="AM733" s="192"/>
      <c r="AN733" s="192"/>
      <c r="AO733" s="192"/>
      <c r="AP733" s="192"/>
      <c r="AQ733" s="192"/>
      <c r="AR733" s="192"/>
      <c r="AS733" s="192"/>
      <c r="AT733" s="192"/>
      <c r="AU733" s="192"/>
      <c r="AV733" s="192"/>
      <c r="AW733" s="192"/>
      <c r="AX733" s="192"/>
      <c r="AY733" s="192"/>
      <c r="AZ733" s="192"/>
      <c r="BA733" s="192"/>
      <c r="BB733" s="192"/>
      <c r="BC733" s="192"/>
      <c r="BD733" s="192"/>
      <c r="BE733" s="192"/>
      <c r="BH733" s="254">
        <f t="shared" si="193"/>
        <v>0</v>
      </c>
      <c r="BI733" s="254">
        <f t="shared" si="194"/>
        <v>0</v>
      </c>
    </row>
    <row r="734" spans="1:65" ht="18.75" hidden="1" customHeight="1" x14ac:dyDescent="0.25">
      <c r="A734" s="23"/>
      <c r="B734" s="10"/>
      <c r="C734" s="16"/>
      <c r="D734" s="16"/>
      <c r="E734" s="17"/>
      <c r="F734" s="111"/>
      <c r="G734" s="112"/>
      <c r="H734" s="112"/>
      <c r="I734" s="112"/>
      <c r="J734" s="113"/>
      <c r="K734" s="113"/>
      <c r="L734" s="113"/>
      <c r="M734" s="113"/>
      <c r="N734" s="113"/>
      <c r="O734" s="113"/>
      <c r="P734" s="113"/>
      <c r="Q734" s="113"/>
      <c r="R734" s="113"/>
      <c r="S734" s="113"/>
      <c r="T734" s="113"/>
      <c r="U734" s="113"/>
      <c r="AC734" s="81"/>
      <c r="AD734" s="263"/>
      <c r="AE734" s="81"/>
      <c r="AF734" s="192"/>
      <c r="AG734" s="192"/>
      <c r="AH734" s="192"/>
      <c r="AI734" s="192"/>
      <c r="AJ734" s="192"/>
      <c r="AK734" s="192"/>
      <c r="AL734" s="192"/>
      <c r="AM734" s="192"/>
      <c r="AN734" s="192"/>
      <c r="AO734" s="192"/>
      <c r="AP734" s="192"/>
      <c r="AQ734" s="192"/>
      <c r="AR734" s="192"/>
      <c r="AS734" s="192"/>
      <c r="AT734" s="192"/>
      <c r="AU734" s="192"/>
      <c r="AV734" s="192"/>
      <c r="AW734" s="192"/>
      <c r="AX734" s="192"/>
      <c r="AY734" s="192"/>
      <c r="AZ734" s="192"/>
      <c r="BA734" s="192"/>
      <c r="BB734" s="192"/>
      <c r="BC734" s="192"/>
      <c r="BD734" s="192"/>
      <c r="BE734" s="192"/>
      <c r="BH734" s="254">
        <f t="shared" si="193"/>
        <v>0</v>
      </c>
      <c r="BI734" s="254">
        <f t="shared" si="194"/>
        <v>0</v>
      </c>
    </row>
    <row r="735" spans="1:65" ht="18.75" hidden="1" customHeight="1" x14ac:dyDescent="0.25">
      <c r="A735" s="23"/>
      <c r="B735" s="10"/>
      <c r="C735" s="16"/>
      <c r="D735" s="16"/>
      <c r="E735" s="17"/>
      <c r="F735" s="111"/>
      <c r="G735" s="112"/>
      <c r="H735" s="112"/>
      <c r="I735" s="112"/>
      <c r="J735" s="113"/>
      <c r="K735" s="113"/>
      <c r="L735" s="113"/>
      <c r="M735" s="113"/>
      <c r="N735" s="113"/>
      <c r="O735" s="113"/>
      <c r="P735" s="113"/>
      <c r="Q735" s="113"/>
      <c r="R735" s="113"/>
      <c r="S735" s="113"/>
      <c r="T735" s="113"/>
      <c r="U735" s="113"/>
      <c r="AC735" s="81"/>
      <c r="AD735" s="263"/>
      <c r="AE735" s="81"/>
      <c r="AF735" s="192"/>
      <c r="AG735" s="192"/>
      <c r="AH735" s="192"/>
      <c r="AI735" s="192"/>
      <c r="AJ735" s="192"/>
      <c r="AK735" s="192"/>
      <c r="AL735" s="192"/>
      <c r="AM735" s="192"/>
      <c r="AN735" s="192"/>
      <c r="AO735" s="192"/>
      <c r="AP735" s="192"/>
      <c r="AQ735" s="192"/>
      <c r="AR735" s="192"/>
      <c r="AS735" s="192"/>
      <c r="AT735" s="192"/>
      <c r="AU735" s="192"/>
      <c r="AV735" s="192"/>
      <c r="AW735" s="192"/>
      <c r="AX735" s="192"/>
      <c r="AY735" s="192"/>
      <c r="AZ735" s="192"/>
      <c r="BA735" s="192"/>
      <c r="BB735" s="192"/>
      <c r="BC735" s="192"/>
      <c r="BD735" s="192"/>
      <c r="BE735" s="192"/>
      <c r="BH735" s="254">
        <f t="shared" si="193"/>
        <v>0</v>
      </c>
      <c r="BI735" s="254">
        <f t="shared" si="194"/>
        <v>0</v>
      </c>
    </row>
    <row r="736" spans="1:65" ht="20.100000000000001" hidden="1" customHeight="1" x14ac:dyDescent="0.25">
      <c r="A736" s="16"/>
      <c r="B736" s="15"/>
      <c r="C736" s="16"/>
      <c r="D736" s="16"/>
      <c r="E736" s="17"/>
      <c r="F736" s="111"/>
      <c r="G736" s="112"/>
      <c r="H736" s="112"/>
      <c r="I736" s="112"/>
      <c r="J736" s="113"/>
      <c r="K736" s="113"/>
      <c r="L736" s="113"/>
      <c r="M736" s="113"/>
      <c r="N736" s="113"/>
      <c r="O736" s="113"/>
      <c r="P736" s="113"/>
      <c r="Q736" s="113"/>
      <c r="R736" s="113"/>
      <c r="S736" s="113"/>
      <c r="T736" s="113"/>
      <c r="U736" s="113"/>
      <c r="AC736" s="81"/>
      <c r="AD736" s="263"/>
      <c r="AE736" s="81"/>
      <c r="AF736" s="192"/>
      <c r="AG736" s="192"/>
      <c r="AH736" s="192"/>
      <c r="AI736" s="192"/>
      <c r="AJ736" s="192"/>
      <c r="AK736" s="192"/>
      <c r="AL736" s="192"/>
      <c r="AM736" s="192"/>
      <c r="AN736" s="192"/>
      <c r="AO736" s="192"/>
      <c r="AP736" s="192"/>
      <c r="AQ736" s="192"/>
      <c r="AR736" s="192"/>
      <c r="AS736" s="192"/>
      <c r="AT736" s="192"/>
      <c r="AU736" s="192"/>
      <c r="AV736" s="192"/>
      <c r="AW736" s="192"/>
      <c r="AX736" s="192"/>
      <c r="AY736" s="192"/>
      <c r="AZ736" s="192"/>
      <c r="BA736" s="192"/>
      <c r="BB736" s="192"/>
      <c r="BC736" s="192"/>
      <c r="BD736" s="192"/>
      <c r="BE736" s="192"/>
      <c r="BH736" s="254">
        <f t="shared" si="193"/>
        <v>0</v>
      </c>
      <c r="BI736" s="254">
        <f t="shared" si="194"/>
        <v>0</v>
      </c>
    </row>
    <row r="737" spans="1:65" ht="20.100000000000001" hidden="1" customHeight="1" x14ac:dyDescent="0.25">
      <c r="A737" s="18" t="s">
        <v>9</v>
      </c>
      <c r="B737" s="520" t="s">
        <v>10</v>
      </c>
      <c r="C737" s="520"/>
      <c r="D737" s="520"/>
      <c r="E737" s="520"/>
      <c r="F737" s="520"/>
      <c r="G737" s="520"/>
      <c r="H737" s="520"/>
      <c r="I737" s="114"/>
      <c r="J737" s="115"/>
      <c r="K737" s="115"/>
      <c r="L737" s="115"/>
      <c r="M737" s="115"/>
      <c r="N737" s="115"/>
      <c r="O737" s="115"/>
      <c r="P737" s="115"/>
      <c r="Q737" s="115"/>
      <c r="R737" s="115"/>
      <c r="S737" s="115"/>
      <c r="T737" s="115"/>
      <c r="U737" s="115"/>
      <c r="AC737" s="81"/>
      <c r="AD737" s="263"/>
      <c r="AE737" s="81"/>
      <c r="AF737" s="192"/>
      <c r="AG737" s="192"/>
      <c r="AH737" s="192"/>
      <c r="AI737" s="192"/>
      <c r="AJ737" s="192"/>
      <c r="AK737" s="192"/>
      <c r="AL737" s="192"/>
      <c r="AM737" s="192"/>
      <c r="AN737" s="192"/>
      <c r="AO737" s="192"/>
      <c r="AP737" s="192"/>
      <c r="AQ737" s="192"/>
      <c r="AR737" s="192"/>
      <c r="AS737" s="192"/>
      <c r="AT737" s="192"/>
      <c r="AU737" s="192"/>
      <c r="AV737" s="192"/>
      <c r="AW737" s="192"/>
      <c r="AX737" s="192"/>
      <c r="AY737" s="192"/>
      <c r="AZ737" s="192"/>
      <c r="BA737" s="192"/>
      <c r="BB737" s="192"/>
      <c r="BC737" s="192"/>
      <c r="BD737" s="192"/>
      <c r="BE737" s="192"/>
      <c r="BH737" s="254">
        <f t="shared" si="193"/>
        <v>0</v>
      </c>
      <c r="BI737" s="254">
        <f t="shared" si="194"/>
        <v>0</v>
      </c>
    </row>
    <row r="738" spans="1:65" ht="33" hidden="1" customHeight="1" x14ac:dyDescent="0.25">
      <c r="A738" s="16"/>
      <c r="B738" s="67" t="s">
        <v>391</v>
      </c>
      <c r="C738" s="505" t="s">
        <v>392</v>
      </c>
      <c r="D738" s="505"/>
      <c r="E738" s="505"/>
      <c r="F738" s="505"/>
      <c r="G738" s="505"/>
      <c r="H738" s="505"/>
      <c r="I738" s="114"/>
      <c r="J738" s="115"/>
      <c r="K738" s="115"/>
      <c r="L738" s="115"/>
      <c r="M738" s="115"/>
      <c r="N738" s="115"/>
      <c r="O738" s="115"/>
      <c r="P738" s="115"/>
      <c r="Q738" s="115"/>
      <c r="R738" s="115"/>
      <c r="S738" s="115"/>
      <c r="T738" s="115"/>
      <c r="U738" s="115"/>
      <c r="AC738" s="81"/>
      <c r="AD738" s="263"/>
      <c r="AE738" s="81"/>
      <c r="AF738" s="192"/>
      <c r="AG738" s="192"/>
      <c r="AH738" s="192"/>
      <c r="AI738" s="192"/>
      <c r="AJ738" s="192"/>
      <c r="AK738" s="192"/>
      <c r="AL738" s="192"/>
      <c r="AM738" s="192"/>
      <c r="AN738" s="192"/>
      <c r="AO738" s="192"/>
      <c r="AP738" s="192"/>
      <c r="AQ738" s="192"/>
      <c r="AR738" s="192"/>
      <c r="AS738" s="192"/>
      <c r="AT738" s="192"/>
      <c r="AU738" s="192"/>
      <c r="AV738" s="192"/>
      <c r="AW738" s="192"/>
      <c r="AX738" s="192"/>
      <c r="AY738" s="192"/>
      <c r="AZ738" s="192"/>
      <c r="BA738" s="192"/>
      <c r="BB738" s="192"/>
      <c r="BC738" s="192"/>
      <c r="BD738" s="192"/>
      <c r="BE738" s="192"/>
      <c r="BH738" s="254">
        <f t="shared" si="193"/>
        <v>0</v>
      </c>
      <c r="BI738" s="254">
        <f t="shared" si="194"/>
        <v>0</v>
      </c>
    </row>
    <row r="739" spans="1:65" ht="21.75" hidden="1" customHeight="1" x14ac:dyDescent="0.25">
      <c r="A739" s="491" t="s">
        <v>12</v>
      </c>
      <c r="B739" s="506" t="s">
        <v>13</v>
      </c>
      <c r="C739" s="506" t="s">
        <v>14</v>
      </c>
      <c r="D739" s="509" t="s">
        <v>15</v>
      </c>
      <c r="E739" s="512" t="s">
        <v>16</v>
      </c>
      <c r="F739" s="129"/>
      <c r="G739" s="494" t="s">
        <v>433</v>
      </c>
      <c r="H739" s="494"/>
      <c r="I739" s="494"/>
      <c r="J739" s="130"/>
      <c r="K739" s="130"/>
      <c r="L739" s="130"/>
      <c r="M739" s="130"/>
      <c r="N739" s="130"/>
      <c r="O739" s="130"/>
      <c r="P739" s="130"/>
      <c r="Q739" s="130"/>
      <c r="R739" s="130"/>
      <c r="S739" s="130"/>
      <c r="T739" s="130"/>
      <c r="U739" s="130"/>
      <c r="AF739" s="82"/>
      <c r="AG739" s="82"/>
      <c r="AH739" s="220"/>
      <c r="AI739" s="220"/>
      <c r="AJ739" s="220"/>
      <c r="AK739" s="220"/>
      <c r="AL739" s="220"/>
      <c r="AM739" s="220"/>
      <c r="AN739" s="220"/>
      <c r="AO739" s="220"/>
      <c r="AP739" s="220"/>
      <c r="AQ739" s="220"/>
      <c r="AR739" s="220"/>
      <c r="AS739" s="220"/>
      <c r="AT739" s="220"/>
      <c r="AU739" s="220"/>
      <c r="AV739" s="220"/>
      <c r="AW739" s="220"/>
      <c r="AX739" s="220"/>
      <c r="AY739" s="220"/>
      <c r="AZ739" s="220"/>
      <c r="BA739" s="220"/>
      <c r="BB739" s="220"/>
      <c r="BC739" s="220"/>
      <c r="BD739" s="220"/>
      <c r="BE739" s="220"/>
      <c r="BH739" s="254">
        <f t="shared" si="193"/>
        <v>0</v>
      </c>
      <c r="BI739" s="254">
        <f t="shared" si="194"/>
        <v>0</v>
      </c>
    </row>
    <row r="740" spans="1:65" ht="27.75" hidden="1" customHeight="1" x14ac:dyDescent="0.25">
      <c r="A740" s="492"/>
      <c r="B740" s="507"/>
      <c r="C740" s="507"/>
      <c r="D740" s="510"/>
      <c r="E740" s="513"/>
      <c r="F740" s="131"/>
      <c r="G740" s="531" t="s">
        <v>441</v>
      </c>
      <c r="H740" s="531"/>
      <c r="I740" s="532"/>
      <c r="J740" s="132"/>
      <c r="K740" s="132"/>
      <c r="L740" s="132"/>
      <c r="M740" s="132"/>
      <c r="N740" s="132"/>
      <c r="O740" s="132"/>
      <c r="P740" s="132"/>
      <c r="Q740" s="132"/>
      <c r="R740" s="132"/>
      <c r="S740" s="132"/>
      <c r="T740" s="132"/>
      <c r="U740" s="132"/>
      <c r="AF740" s="82"/>
      <c r="AG740" s="82"/>
      <c r="AH740" s="220"/>
      <c r="AI740" s="220"/>
      <c r="AJ740" s="220"/>
      <c r="AK740" s="220"/>
      <c r="AL740" s="220"/>
      <c r="AM740" s="220"/>
      <c r="AN740" s="220"/>
      <c r="AO740" s="220"/>
      <c r="AP740" s="220"/>
      <c r="AQ740" s="220"/>
      <c r="AR740" s="220"/>
      <c r="AS740" s="220"/>
      <c r="AT740" s="220"/>
      <c r="AU740" s="220"/>
      <c r="AV740" s="220"/>
      <c r="AW740" s="220"/>
      <c r="AX740" s="220"/>
      <c r="AY740" s="220"/>
      <c r="AZ740" s="220"/>
      <c r="BA740" s="220"/>
      <c r="BB740" s="220"/>
      <c r="BC740" s="220"/>
      <c r="BD740" s="220"/>
      <c r="BE740" s="220"/>
      <c r="BH740" s="254">
        <f t="shared" si="193"/>
        <v>0</v>
      </c>
      <c r="BI740" s="254">
        <f t="shared" si="194"/>
        <v>0</v>
      </c>
    </row>
    <row r="741" spans="1:65" ht="27" hidden="1" customHeight="1" x14ac:dyDescent="0.25">
      <c r="A741" s="492"/>
      <c r="B741" s="507"/>
      <c r="C741" s="507"/>
      <c r="D741" s="510"/>
      <c r="E741" s="513"/>
      <c r="F741" s="131"/>
      <c r="G741" s="495">
        <v>2021</v>
      </c>
      <c r="H741" s="495">
        <v>2022</v>
      </c>
      <c r="I741" s="495">
        <v>2023</v>
      </c>
      <c r="J741" s="133"/>
      <c r="K741" s="133"/>
      <c r="L741" s="133"/>
      <c r="M741" s="133"/>
      <c r="N741" s="133"/>
      <c r="O741" s="133"/>
      <c r="P741" s="133"/>
      <c r="Q741" s="133"/>
      <c r="R741" s="133"/>
      <c r="S741" s="133"/>
      <c r="T741" s="133"/>
      <c r="U741" s="133"/>
      <c r="AC741" s="54"/>
      <c r="AD741" s="219"/>
      <c r="AE741" s="54"/>
      <c r="AF741" s="256"/>
      <c r="AG741" s="256"/>
      <c r="AH741" s="256"/>
      <c r="AI741" s="256"/>
      <c r="AJ741" s="256"/>
      <c r="AK741" s="256"/>
      <c r="AL741" s="256"/>
      <c r="AM741" s="256"/>
      <c r="AN741" s="256"/>
      <c r="AO741" s="256"/>
      <c r="AP741" s="256"/>
      <c r="AQ741" s="256"/>
      <c r="AR741" s="256"/>
      <c r="AS741" s="256"/>
      <c r="AT741" s="256"/>
      <c r="AU741" s="256"/>
      <c r="AV741" s="256"/>
      <c r="AW741" s="256"/>
      <c r="AX741" s="256"/>
      <c r="AY741" s="256"/>
      <c r="AZ741" s="256"/>
      <c r="BA741" s="256"/>
      <c r="BB741" s="256"/>
      <c r="BC741" s="256"/>
      <c r="BD741" s="82"/>
      <c r="BE741" s="82"/>
      <c r="BH741" s="254">
        <f t="shared" si="193"/>
        <v>0</v>
      </c>
      <c r="BI741" s="254">
        <f t="shared" si="194"/>
        <v>0</v>
      </c>
    </row>
    <row r="742" spans="1:65" ht="51.75" hidden="1" customHeight="1" x14ac:dyDescent="0.25">
      <c r="A742" s="493"/>
      <c r="B742" s="508"/>
      <c r="C742" s="508"/>
      <c r="D742" s="511"/>
      <c r="E742" s="514"/>
      <c r="F742" s="134"/>
      <c r="G742" s="496"/>
      <c r="H742" s="496"/>
      <c r="I742" s="496"/>
      <c r="J742" s="135"/>
      <c r="K742" s="135"/>
      <c r="L742" s="135"/>
      <c r="M742" s="135"/>
      <c r="N742" s="135"/>
      <c r="O742" s="135"/>
      <c r="P742" s="135"/>
      <c r="Q742" s="135"/>
      <c r="R742" s="135"/>
      <c r="S742" s="135"/>
      <c r="T742" s="135"/>
      <c r="U742" s="135"/>
      <c r="AC742" s="54"/>
      <c r="AD742" s="219"/>
      <c r="AE742" s="54"/>
      <c r="AF742" s="258"/>
      <c r="AG742" s="258"/>
      <c r="AH742" s="258"/>
      <c r="AI742" s="258"/>
      <c r="AJ742" s="258"/>
      <c r="AK742" s="258"/>
      <c r="AL742" s="258"/>
      <c r="AM742" s="258"/>
      <c r="AN742" s="258"/>
      <c r="AO742" s="258"/>
      <c r="AP742" s="258"/>
      <c r="AQ742" s="258"/>
      <c r="AR742" s="258"/>
      <c r="AS742" s="258"/>
      <c r="AT742" s="258"/>
      <c r="AU742" s="258"/>
      <c r="AV742" s="258"/>
      <c r="AW742" s="258"/>
      <c r="AX742" s="258"/>
      <c r="AY742" s="258"/>
      <c r="AZ742" s="258"/>
      <c r="BA742" s="258"/>
      <c r="BB742" s="258"/>
      <c r="BC742" s="256"/>
      <c r="BD742" s="82"/>
      <c r="BE742" s="82"/>
      <c r="BH742" s="254">
        <f t="shared" si="193"/>
        <v>0</v>
      </c>
      <c r="BI742" s="254">
        <f t="shared" si="194"/>
        <v>0</v>
      </c>
    </row>
    <row r="743" spans="1:65" s="47" customFormat="1" ht="20.100000000000001" hidden="1" customHeight="1" x14ac:dyDescent="0.25">
      <c r="A743" s="516">
        <v>9002</v>
      </c>
      <c r="B743" s="583" t="s">
        <v>277</v>
      </c>
      <c r="C743" s="517" t="s">
        <v>395</v>
      </c>
      <c r="D743" s="523" t="s">
        <v>17</v>
      </c>
      <c r="E743" s="548"/>
      <c r="F743" s="145"/>
      <c r="G743" s="146">
        <f>SUM(G744:G748)</f>
        <v>0</v>
      </c>
      <c r="H743" s="146">
        <f>SUM(H744:H748)</f>
        <v>52</v>
      </c>
      <c r="I743" s="116"/>
      <c r="J743" s="117"/>
      <c r="K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Y743" s="6"/>
      <c r="Z743" s="6"/>
      <c r="AA743" s="44"/>
      <c r="AB743" s="44"/>
      <c r="AC743" s="54"/>
      <c r="AD743" s="219"/>
      <c r="AE743" s="54"/>
      <c r="AF743" s="267"/>
      <c r="AG743" s="257"/>
      <c r="AH743" s="257"/>
      <c r="AI743" s="257"/>
      <c r="AJ743" s="257"/>
      <c r="AK743" s="257"/>
      <c r="AL743" s="257"/>
      <c r="AM743" s="257"/>
      <c r="AN743" s="257"/>
      <c r="AO743" s="257"/>
      <c r="AP743" s="257"/>
      <c r="AQ743" s="257"/>
      <c r="AR743" s="257"/>
      <c r="AS743" s="257"/>
      <c r="AT743" s="257"/>
      <c r="AU743" s="257"/>
      <c r="AV743" s="257"/>
      <c r="AW743" s="257"/>
      <c r="AX743" s="257"/>
      <c r="AY743" s="257"/>
      <c r="AZ743" s="257"/>
      <c r="BA743" s="257"/>
      <c r="BB743" s="257"/>
      <c r="BC743" s="272"/>
      <c r="BD743" s="82"/>
      <c r="BE743" s="82"/>
      <c r="BF743" s="44"/>
      <c r="BG743" s="44"/>
      <c r="BH743" s="254">
        <f t="shared" si="193"/>
        <v>0</v>
      </c>
      <c r="BI743" s="254">
        <f t="shared" si="194"/>
        <v>0</v>
      </c>
      <c r="BJ743" s="170"/>
      <c r="BK743" s="169"/>
      <c r="BL743" s="169"/>
      <c r="BM743" s="44"/>
    </row>
    <row r="744" spans="1:65" ht="46.5" hidden="1" customHeight="1" x14ac:dyDescent="0.25">
      <c r="A744" s="516"/>
      <c r="B744" s="584"/>
      <c r="C744" s="517"/>
      <c r="D744" s="24" t="s">
        <v>396</v>
      </c>
      <c r="E744" s="12" t="s">
        <v>397</v>
      </c>
      <c r="F744" s="142"/>
      <c r="G744" s="155"/>
      <c r="H744" s="121" t="s">
        <v>23</v>
      </c>
      <c r="I744" s="116"/>
      <c r="J744" s="117"/>
      <c r="K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AC744" s="54"/>
      <c r="AD744" s="219"/>
      <c r="AE744" s="54"/>
      <c r="AF744" s="268"/>
      <c r="AG744" s="240"/>
      <c r="AH744" s="240"/>
      <c r="AI744" s="240"/>
      <c r="AJ744" s="240"/>
      <c r="AK744" s="240"/>
      <c r="AL744" s="240"/>
      <c r="AM744" s="240"/>
      <c r="AN744" s="240"/>
      <c r="AO744" s="240"/>
      <c r="AP744" s="240"/>
      <c r="AQ744" s="240"/>
      <c r="AR744" s="240"/>
      <c r="AS744" s="240"/>
      <c r="AT744" s="240"/>
      <c r="AU744" s="240"/>
      <c r="AV744" s="240"/>
      <c r="AW744" s="240"/>
      <c r="AX744" s="240"/>
      <c r="AY744" s="240"/>
      <c r="AZ744" s="240"/>
      <c r="BA744" s="240"/>
      <c r="BB744" s="240"/>
      <c r="BC744" s="270"/>
      <c r="BD744" s="82"/>
      <c r="BE744" s="82"/>
      <c r="BH744" s="254">
        <f t="shared" si="193"/>
        <v>0</v>
      </c>
      <c r="BI744" s="254">
        <f t="shared" si="194"/>
        <v>0</v>
      </c>
    </row>
    <row r="745" spans="1:65" ht="84" hidden="1" customHeight="1" x14ac:dyDescent="0.25">
      <c r="A745" s="516"/>
      <c r="B745" s="584"/>
      <c r="C745" s="517"/>
      <c r="D745" s="14" t="s">
        <v>398</v>
      </c>
      <c r="E745" s="9" t="s">
        <v>46</v>
      </c>
      <c r="F745" s="125"/>
      <c r="G745" s="121"/>
      <c r="H745" s="121" t="s">
        <v>23</v>
      </c>
      <c r="I745" s="116"/>
      <c r="J745" s="117"/>
      <c r="K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AC745" s="54"/>
      <c r="AD745" s="219"/>
      <c r="AE745" s="54"/>
      <c r="AF745" s="82"/>
      <c r="AG745" s="82"/>
      <c r="AH745" s="82"/>
      <c r="AI745" s="82"/>
      <c r="AJ745" s="82"/>
      <c r="AK745" s="82"/>
      <c r="AL745" s="82"/>
      <c r="AM745" s="82"/>
      <c r="AN745" s="82"/>
      <c r="AO745" s="82"/>
      <c r="AP745" s="82"/>
      <c r="AQ745" s="82"/>
      <c r="AR745" s="82"/>
      <c r="AS745" s="82"/>
      <c r="AT745" s="82"/>
      <c r="AU745" s="82"/>
      <c r="AV745" s="82"/>
      <c r="AW745" s="82"/>
      <c r="AX745" s="82"/>
      <c r="AY745" s="82"/>
      <c r="AZ745" s="82"/>
      <c r="BA745" s="82"/>
      <c r="BB745" s="82"/>
      <c r="BC745" s="82"/>
      <c r="BD745" s="82"/>
      <c r="BE745" s="82"/>
      <c r="BH745" s="254">
        <f t="shared" si="193"/>
        <v>0</v>
      </c>
      <c r="BI745" s="254">
        <f t="shared" si="194"/>
        <v>0</v>
      </c>
    </row>
    <row r="746" spans="1:65" ht="120.75" hidden="1" customHeight="1" x14ac:dyDescent="0.25">
      <c r="A746" s="516"/>
      <c r="B746" s="584"/>
      <c r="C746" s="517"/>
      <c r="D746" s="14" t="s">
        <v>399</v>
      </c>
      <c r="E746" s="9" t="s">
        <v>196</v>
      </c>
      <c r="F746" s="125"/>
      <c r="G746" s="121"/>
      <c r="H746" s="121">
        <v>52</v>
      </c>
      <c r="I746" s="116"/>
      <c r="J746" s="117"/>
      <c r="K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AC746" s="54"/>
      <c r="AD746" s="219"/>
      <c r="AE746" s="54"/>
      <c r="AF746" s="82"/>
      <c r="AG746" s="82"/>
      <c r="AH746" s="82"/>
      <c r="AI746" s="82"/>
      <c r="AJ746" s="82"/>
      <c r="AK746" s="82"/>
      <c r="AL746" s="82"/>
      <c r="AM746" s="82"/>
      <c r="AN746" s="82"/>
      <c r="AO746" s="82"/>
      <c r="AP746" s="82"/>
      <c r="AQ746" s="82"/>
      <c r="AR746" s="82"/>
      <c r="AS746" s="82"/>
      <c r="AT746" s="82"/>
      <c r="AU746" s="82"/>
      <c r="AV746" s="82"/>
      <c r="AW746" s="82"/>
      <c r="AX746" s="82"/>
      <c r="AY746" s="82"/>
      <c r="AZ746" s="82"/>
      <c r="BA746" s="82"/>
      <c r="BB746" s="82"/>
      <c r="BC746" s="82"/>
      <c r="BD746" s="82"/>
      <c r="BE746" s="82"/>
      <c r="BH746" s="254">
        <f t="shared" si="193"/>
        <v>0</v>
      </c>
      <c r="BI746" s="254">
        <f t="shared" si="194"/>
        <v>0</v>
      </c>
    </row>
    <row r="747" spans="1:65" ht="72" hidden="1" customHeight="1" x14ac:dyDescent="0.25">
      <c r="A747" s="516"/>
      <c r="B747" s="584"/>
      <c r="C747" s="517"/>
      <c r="D747" s="14" t="s">
        <v>400</v>
      </c>
      <c r="E747" s="9" t="s">
        <v>46</v>
      </c>
      <c r="F747" s="125"/>
      <c r="G747" s="121"/>
      <c r="H747" s="121" t="s">
        <v>23</v>
      </c>
      <c r="I747" s="116"/>
      <c r="J747" s="117"/>
      <c r="K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AC747" s="54"/>
      <c r="AD747" s="219"/>
      <c r="AE747" s="54"/>
      <c r="AF747" s="82"/>
      <c r="AG747" s="82"/>
      <c r="AH747" s="82"/>
      <c r="AI747" s="82"/>
      <c r="AJ747" s="82"/>
      <c r="AK747" s="82"/>
      <c r="AL747" s="82"/>
      <c r="AM747" s="82"/>
      <c r="AN747" s="82"/>
      <c r="AO747" s="82"/>
      <c r="AP747" s="82"/>
      <c r="AQ747" s="82"/>
      <c r="AR747" s="82"/>
      <c r="AS747" s="82"/>
      <c r="AT747" s="82"/>
      <c r="AU747" s="82"/>
      <c r="AV747" s="82"/>
      <c r="AW747" s="82"/>
      <c r="AX747" s="82"/>
      <c r="AY747" s="82"/>
      <c r="AZ747" s="82"/>
      <c r="BA747" s="82"/>
      <c r="BB747" s="82"/>
      <c r="BC747" s="82"/>
      <c r="BD747" s="82"/>
      <c r="BE747" s="82"/>
      <c r="BH747" s="254">
        <f t="shared" si="193"/>
        <v>0</v>
      </c>
      <c r="BI747" s="254">
        <f t="shared" si="194"/>
        <v>0</v>
      </c>
    </row>
    <row r="748" spans="1:65" ht="32.25" hidden="1" customHeight="1" x14ac:dyDescent="0.25">
      <c r="A748" s="516"/>
      <c r="B748" s="584"/>
      <c r="C748" s="518"/>
      <c r="D748" s="32" t="s">
        <v>401</v>
      </c>
      <c r="E748" s="22" t="s">
        <v>402</v>
      </c>
      <c r="F748" s="143"/>
      <c r="G748" s="144"/>
      <c r="H748" s="121" t="s">
        <v>23</v>
      </c>
      <c r="I748" s="116"/>
      <c r="J748" s="117"/>
      <c r="K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AC748" s="54"/>
      <c r="AD748" s="219"/>
      <c r="AE748" s="54"/>
      <c r="AF748" s="89"/>
      <c r="AG748" s="89"/>
      <c r="AH748" s="89"/>
      <c r="AI748" s="89"/>
      <c r="AJ748" s="89"/>
      <c r="AK748" s="89"/>
      <c r="AL748" s="89"/>
      <c r="AM748" s="89"/>
      <c r="AN748" s="89"/>
      <c r="AO748" s="89"/>
      <c r="AP748" s="89"/>
      <c r="AQ748" s="89"/>
      <c r="AR748" s="89"/>
      <c r="AS748" s="89"/>
      <c r="AT748" s="89"/>
      <c r="AU748" s="89"/>
      <c r="AV748" s="89"/>
      <c r="AW748" s="89"/>
      <c r="AX748" s="89"/>
      <c r="AY748" s="89"/>
      <c r="AZ748" s="89"/>
      <c r="BA748" s="89"/>
      <c r="BB748" s="89"/>
      <c r="BC748" s="89"/>
      <c r="BD748" s="89"/>
      <c r="BE748" s="89"/>
      <c r="BH748" s="254">
        <f t="shared" si="193"/>
        <v>0</v>
      </c>
      <c r="BI748" s="254">
        <f t="shared" si="194"/>
        <v>0</v>
      </c>
    </row>
    <row r="749" spans="1:65" ht="20.100000000000001" hidden="1" customHeight="1" x14ac:dyDescent="0.25">
      <c r="A749" s="504" t="s">
        <v>17</v>
      </c>
      <c r="B749" s="504"/>
      <c r="C749" s="504"/>
      <c r="D749" s="504"/>
      <c r="E749" s="504"/>
      <c r="F749" s="145"/>
      <c r="G749" s="146"/>
      <c r="H749" s="146"/>
      <c r="I749" s="116"/>
      <c r="J749" s="117"/>
      <c r="K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AC749" s="54"/>
      <c r="AD749" s="219"/>
      <c r="AE749" s="54"/>
      <c r="AF749" s="89"/>
      <c r="AG749" s="89"/>
      <c r="AH749" s="89"/>
      <c r="AI749" s="89"/>
      <c r="AJ749" s="89"/>
      <c r="AK749" s="89"/>
      <c r="AL749" s="89"/>
      <c r="AM749" s="89"/>
      <c r="AN749" s="89"/>
      <c r="AO749" s="89"/>
      <c r="AP749" s="89"/>
      <c r="AQ749" s="89"/>
      <c r="AR749" s="89"/>
      <c r="AS749" s="89"/>
      <c r="AT749" s="89"/>
      <c r="AU749" s="89"/>
      <c r="AV749" s="89"/>
      <c r="AW749" s="89"/>
      <c r="AX749" s="89"/>
      <c r="AY749" s="89"/>
      <c r="AZ749" s="89"/>
      <c r="BA749" s="89"/>
      <c r="BB749" s="89"/>
      <c r="BC749" s="89"/>
      <c r="BD749" s="89"/>
      <c r="BE749" s="89"/>
      <c r="BH749" s="254">
        <f t="shared" si="193"/>
        <v>0</v>
      </c>
      <c r="BI749" s="254">
        <f t="shared" si="194"/>
        <v>0</v>
      </c>
    </row>
    <row r="750" spans="1:65" ht="20.100000000000001" hidden="1" customHeight="1" x14ac:dyDescent="0.25">
      <c r="A750" s="16"/>
      <c r="B750" s="10"/>
      <c r="C750" s="16"/>
      <c r="D750" s="16"/>
      <c r="E750" s="10"/>
      <c r="F750" s="108"/>
      <c r="G750" s="116"/>
      <c r="H750" s="116"/>
      <c r="I750" s="116"/>
      <c r="J750" s="117"/>
      <c r="K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AA750" s="47"/>
      <c r="AB750" s="47"/>
      <c r="AC750" s="54"/>
      <c r="AD750" s="219"/>
      <c r="AE750" s="54"/>
      <c r="AF750" s="82"/>
      <c r="AG750" s="82"/>
      <c r="AH750" s="82"/>
      <c r="AI750" s="82"/>
      <c r="AJ750" s="82"/>
      <c r="AK750" s="82"/>
      <c r="AL750" s="82"/>
      <c r="AM750" s="82"/>
      <c r="AN750" s="82"/>
      <c r="AO750" s="82"/>
      <c r="AP750" s="82"/>
      <c r="AQ750" s="82"/>
      <c r="AR750" s="82"/>
      <c r="AS750" s="82"/>
      <c r="AT750" s="82"/>
      <c r="AU750" s="82"/>
      <c r="AV750" s="82"/>
      <c r="AW750" s="82"/>
      <c r="AX750" s="82"/>
      <c r="AY750" s="82"/>
      <c r="AZ750" s="82"/>
      <c r="BA750" s="82"/>
      <c r="BB750" s="82"/>
      <c r="BC750" s="82"/>
      <c r="BD750" s="82"/>
      <c r="BE750" s="82"/>
      <c r="BF750" s="47"/>
      <c r="BG750" s="47"/>
      <c r="BH750" s="254">
        <f t="shared" si="193"/>
        <v>0</v>
      </c>
      <c r="BI750" s="254">
        <f t="shared" si="194"/>
        <v>0</v>
      </c>
      <c r="BJ750" s="195"/>
      <c r="BK750" s="213"/>
      <c r="BL750" s="213"/>
      <c r="BM750" s="47"/>
    </row>
    <row r="751" spans="1:65" ht="20.100000000000001" hidden="1" customHeight="1" x14ac:dyDescent="0.25">
      <c r="A751" s="16"/>
      <c r="B751" s="10"/>
      <c r="C751" s="16"/>
      <c r="D751" s="16"/>
      <c r="E751" s="10"/>
      <c r="F751" s="108"/>
      <c r="G751" s="116"/>
      <c r="H751" s="116"/>
      <c r="I751" s="116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AC751" s="54"/>
      <c r="AD751" s="219"/>
      <c r="AE751" s="54"/>
      <c r="AF751" s="82"/>
      <c r="AG751" s="82"/>
      <c r="AH751" s="82"/>
      <c r="AI751" s="82"/>
      <c r="AJ751" s="82"/>
      <c r="AK751" s="82"/>
      <c r="AL751" s="82"/>
      <c r="AM751" s="82"/>
      <c r="AN751" s="82"/>
      <c r="AO751" s="82"/>
      <c r="AP751" s="82"/>
      <c r="AQ751" s="82"/>
      <c r="AR751" s="82"/>
      <c r="AS751" s="82"/>
      <c r="AT751" s="82"/>
      <c r="AU751" s="82"/>
      <c r="AV751" s="82"/>
      <c r="AW751" s="82"/>
      <c r="AX751" s="82"/>
      <c r="AY751" s="82"/>
      <c r="AZ751" s="82"/>
      <c r="BA751" s="82"/>
      <c r="BB751" s="82"/>
      <c r="BC751" s="82"/>
      <c r="BD751" s="82"/>
      <c r="BE751" s="82"/>
      <c r="BH751" s="254">
        <f t="shared" ref="BH751:BH814" si="195">+BK751-AE751</f>
        <v>0</v>
      </c>
      <c r="BI751" s="254">
        <f t="shared" ref="BI751:BI814" si="196">+BL751-AD751</f>
        <v>0</v>
      </c>
    </row>
    <row r="752" spans="1:65" ht="20.100000000000001" hidden="1" customHeight="1" x14ac:dyDescent="0.25">
      <c r="A752" s="23" t="s">
        <v>8</v>
      </c>
      <c r="B752" s="519" t="s">
        <v>403</v>
      </c>
      <c r="C752" s="519"/>
      <c r="D752" s="519"/>
      <c r="E752" s="17"/>
      <c r="F752" s="111"/>
      <c r="G752" s="112"/>
      <c r="H752" s="112"/>
      <c r="I752" s="112"/>
      <c r="J752" s="113"/>
      <c r="K752" s="113"/>
      <c r="L752" s="113"/>
      <c r="M752" s="113"/>
      <c r="N752" s="113"/>
      <c r="O752" s="113"/>
      <c r="P752" s="113"/>
      <c r="Q752" s="113"/>
      <c r="R752" s="113"/>
      <c r="S752" s="113"/>
      <c r="T752" s="113"/>
      <c r="U752" s="113"/>
      <c r="AC752" s="54"/>
      <c r="AD752" s="219"/>
      <c r="AE752" s="54"/>
      <c r="AF752" s="82"/>
      <c r="AG752" s="82"/>
      <c r="AH752" s="82"/>
      <c r="AI752" s="82"/>
      <c r="AJ752" s="82"/>
      <c r="AK752" s="82"/>
      <c r="AL752" s="82"/>
      <c r="AM752" s="82"/>
      <c r="AN752" s="82"/>
      <c r="AO752" s="82"/>
      <c r="AP752" s="82"/>
      <c r="AQ752" s="82"/>
      <c r="AR752" s="82"/>
      <c r="AS752" s="82"/>
      <c r="AT752" s="82"/>
      <c r="AU752" s="82"/>
      <c r="AV752" s="82"/>
      <c r="AW752" s="82"/>
      <c r="AX752" s="82"/>
      <c r="AY752" s="82"/>
      <c r="AZ752" s="82"/>
      <c r="BA752" s="82"/>
      <c r="BB752" s="82"/>
      <c r="BC752" s="82"/>
      <c r="BD752" s="82"/>
      <c r="BE752" s="82"/>
      <c r="BH752" s="254">
        <f t="shared" si="195"/>
        <v>0</v>
      </c>
      <c r="BI752" s="254">
        <f t="shared" si="196"/>
        <v>0</v>
      </c>
    </row>
    <row r="753" spans="1:65" ht="20.100000000000001" hidden="1" customHeight="1" x14ac:dyDescent="0.25">
      <c r="A753" s="18" t="s">
        <v>9</v>
      </c>
      <c r="B753" s="520" t="s">
        <v>10</v>
      </c>
      <c r="C753" s="520"/>
      <c r="D753" s="520"/>
      <c r="E753" s="520"/>
      <c r="F753" s="520"/>
      <c r="G753" s="520"/>
      <c r="H753" s="520"/>
      <c r="I753" s="114"/>
      <c r="J753" s="115"/>
      <c r="K753" s="115"/>
      <c r="L753" s="115"/>
      <c r="M753" s="115"/>
      <c r="N753" s="115"/>
      <c r="O753" s="115"/>
      <c r="P753" s="115"/>
      <c r="Q753" s="115"/>
      <c r="R753" s="115"/>
      <c r="S753" s="115"/>
      <c r="T753" s="115"/>
      <c r="U753" s="115"/>
      <c r="AC753" s="54"/>
      <c r="AD753" s="219"/>
      <c r="AE753" s="54"/>
      <c r="AF753" s="82"/>
      <c r="AG753" s="82"/>
      <c r="AH753" s="82"/>
      <c r="AI753" s="82"/>
      <c r="AJ753" s="82"/>
      <c r="AK753" s="82"/>
      <c r="AL753" s="82"/>
      <c r="AM753" s="82"/>
      <c r="AN753" s="82"/>
      <c r="AO753" s="82"/>
      <c r="AP753" s="82"/>
      <c r="AQ753" s="82"/>
      <c r="AR753" s="82"/>
      <c r="AS753" s="82"/>
      <c r="AT753" s="82"/>
      <c r="AU753" s="82"/>
      <c r="AV753" s="82"/>
      <c r="AW753" s="82"/>
      <c r="AX753" s="82"/>
      <c r="AY753" s="82"/>
      <c r="AZ753" s="82"/>
      <c r="BA753" s="82"/>
      <c r="BB753" s="82"/>
      <c r="BC753" s="82"/>
      <c r="BD753" s="82"/>
      <c r="BE753" s="82"/>
      <c r="BH753" s="254">
        <f t="shared" si="195"/>
        <v>0</v>
      </c>
      <c r="BI753" s="254">
        <f t="shared" si="196"/>
        <v>0</v>
      </c>
    </row>
    <row r="754" spans="1:65" ht="30" hidden="1" customHeight="1" x14ac:dyDescent="0.25">
      <c r="A754" s="16"/>
      <c r="B754" s="67" t="s">
        <v>391</v>
      </c>
      <c r="C754" s="505" t="s">
        <v>392</v>
      </c>
      <c r="D754" s="505"/>
      <c r="E754" s="505"/>
      <c r="F754" s="505"/>
      <c r="G754" s="505"/>
      <c r="H754" s="505"/>
      <c r="I754" s="114"/>
      <c r="J754" s="115"/>
      <c r="K754" s="115"/>
      <c r="L754" s="115"/>
      <c r="M754" s="115"/>
      <c r="N754" s="115"/>
      <c r="O754" s="115"/>
      <c r="P754" s="115"/>
      <c r="Q754" s="115"/>
      <c r="R754" s="115"/>
      <c r="S754" s="115"/>
      <c r="T754" s="115"/>
      <c r="U754" s="115"/>
      <c r="AC754" s="54"/>
      <c r="AD754" s="219"/>
      <c r="AE754" s="54"/>
      <c r="AF754" s="89"/>
      <c r="AG754" s="89"/>
      <c r="AH754" s="89"/>
      <c r="AI754" s="89"/>
      <c r="AJ754" s="89"/>
      <c r="AK754" s="89"/>
      <c r="AL754" s="89"/>
      <c r="AM754" s="89"/>
      <c r="AN754" s="89"/>
      <c r="AO754" s="89"/>
      <c r="AP754" s="89"/>
      <c r="AQ754" s="89"/>
      <c r="AR754" s="89"/>
      <c r="AS754" s="89"/>
      <c r="AT754" s="89"/>
      <c r="AU754" s="89"/>
      <c r="AV754" s="89"/>
      <c r="AW754" s="89"/>
      <c r="AX754" s="89"/>
      <c r="AY754" s="89"/>
      <c r="AZ754" s="89"/>
      <c r="BA754" s="89"/>
      <c r="BB754" s="89"/>
      <c r="BC754" s="89"/>
      <c r="BD754" s="89"/>
      <c r="BE754" s="89"/>
      <c r="BH754" s="254">
        <f t="shared" si="195"/>
        <v>0</v>
      </c>
      <c r="BI754" s="254">
        <f t="shared" si="196"/>
        <v>0</v>
      </c>
    </row>
    <row r="755" spans="1:65" ht="21.75" hidden="1" customHeight="1" x14ac:dyDescent="0.25">
      <c r="A755" s="491" t="s">
        <v>12</v>
      </c>
      <c r="B755" s="506" t="s">
        <v>13</v>
      </c>
      <c r="C755" s="506" t="s">
        <v>14</v>
      </c>
      <c r="D755" s="509" t="s">
        <v>15</v>
      </c>
      <c r="E755" s="512" t="s">
        <v>16</v>
      </c>
      <c r="F755" s="129"/>
      <c r="G755" s="494" t="s">
        <v>433</v>
      </c>
      <c r="H755" s="494"/>
      <c r="I755" s="494"/>
      <c r="J755" s="130"/>
      <c r="K755" s="130"/>
      <c r="L755" s="130"/>
      <c r="M755" s="130"/>
      <c r="N755" s="130"/>
      <c r="O755" s="130"/>
      <c r="P755" s="130"/>
      <c r="Q755" s="130"/>
      <c r="R755" s="130"/>
      <c r="S755" s="130"/>
      <c r="T755" s="130"/>
      <c r="U755" s="130"/>
      <c r="AC755" s="81"/>
      <c r="AD755" s="263"/>
      <c r="AE755" s="81"/>
      <c r="AF755" s="192"/>
      <c r="AG755" s="192"/>
      <c r="AH755" s="192"/>
      <c r="AI755" s="192"/>
      <c r="AJ755" s="192"/>
      <c r="AK755" s="192"/>
      <c r="AL755" s="192"/>
      <c r="AM755" s="192"/>
      <c r="AN755" s="192"/>
      <c r="AO755" s="192"/>
      <c r="AP755" s="192"/>
      <c r="AQ755" s="192"/>
      <c r="AR755" s="192"/>
      <c r="AS755" s="192"/>
      <c r="AT755" s="192"/>
      <c r="AU755" s="192"/>
      <c r="AV755" s="192"/>
      <c r="AW755" s="192"/>
      <c r="AX755" s="192"/>
      <c r="AY755" s="192"/>
      <c r="AZ755" s="192"/>
      <c r="BA755" s="192"/>
      <c r="BB755" s="192"/>
      <c r="BC755" s="192"/>
      <c r="BD755" s="192"/>
      <c r="BE755" s="192"/>
      <c r="BH755" s="254">
        <f t="shared" si="195"/>
        <v>0</v>
      </c>
      <c r="BI755" s="254">
        <f t="shared" si="196"/>
        <v>0</v>
      </c>
    </row>
    <row r="756" spans="1:65" ht="27.75" hidden="1" customHeight="1" x14ac:dyDescent="0.25">
      <c r="A756" s="492"/>
      <c r="B756" s="507"/>
      <c r="C756" s="507"/>
      <c r="D756" s="510"/>
      <c r="E756" s="513"/>
      <c r="F756" s="131"/>
      <c r="G756" s="531" t="s">
        <v>441</v>
      </c>
      <c r="H756" s="531"/>
      <c r="I756" s="532"/>
      <c r="J756" s="132"/>
      <c r="K756" s="132"/>
      <c r="L756" s="132"/>
      <c r="M756" s="132"/>
      <c r="N756" s="132"/>
      <c r="O756" s="132"/>
      <c r="P756" s="132"/>
      <c r="Q756" s="132"/>
      <c r="R756" s="132"/>
      <c r="S756" s="132"/>
      <c r="T756" s="132"/>
      <c r="U756" s="132"/>
      <c r="AC756" s="81"/>
      <c r="AD756" s="263"/>
      <c r="AE756" s="81"/>
      <c r="AF756" s="192"/>
      <c r="AG756" s="192"/>
      <c r="AH756" s="192"/>
      <c r="AI756" s="192"/>
      <c r="AJ756" s="192"/>
      <c r="AK756" s="192"/>
      <c r="AL756" s="192"/>
      <c r="AM756" s="192"/>
      <c r="AN756" s="192"/>
      <c r="AO756" s="192"/>
      <c r="AP756" s="192"/>
      <c r="AQ756" s="192"/>
      <c r="AR756" s="192"/>
      <c r="AS756" s="192"/>
      <c r="AT756" s="192"/>
      <c r="AU756" s="192"/>
      <c r="AV756" s="192"/>
      <c r="AW756" s="192"/>
      <c r="AX756" s="192"/>
      <c r="AY756" s="192"/>
      <c r="AZ756" s="192"/>
      <c r="BA756" s="192"/>
      <c r="BB756" s="192"/>
      <c r="BC756" s="192"/>
      <c r="BD756" s="192"/>
      <c r="BE756" s="192"/>
      <c r="BH756" s="254">
        <f t="shared" si="195"/>
        <v>0</v>
      </c>
      <c r="BI756" s="254">
        <f t="shared" si="196"/>
        <v>0</v>
      </c>
    </row>
    <row r="757" spans="1:65" ht="27" hidden="1" customHeight="1" x14ac:dyDescent="0.25">
      <c r="A757" s="492"/>
      <c r="B757" s="507"/>
      <c r="C757" s="507"/>
      <c r="D757" s="510"/>
      <c r="E757" s="513"/>
      <c r="F757" s="131"/>
      <c r="G757" s="495">
        <v>2021</v>
      </c>
      <c r="H757" s="495">
        <v>2022</v>
      </c>
      <c r="I757" s="495">
        <v>2023</v>
      </c>
      <c r="J757" s="133"/>
      <c r="K757" s="133"/>
      <c r="L757" s="133"/>
      <c r="M757" s="133"/>
      <c r="N757" s="133"/>
      <c r="O757" s="133"/>
      <c r="P757" s="133"/>
      <c r="Q757" s="133"/>
      <c r="R757" s="133"/>
      <c r="S757" s="133"/>
      <c r="T757" s="133"/>
      <c r="U757" s="133"/>
      <c r="AF757" s="82"/>
      <c r="AG757" s="82"/>
      <c r="AH757" s="220"/>
      <c r="AI757" s="220"/>
      <c r="AJ757" s="220"/>
      <c r="AK757" s="220"/>
      <c r="AL757" s="220"/>
      <c r="AM757" s="220"/>
      <c r="AN757" s="220"/>
      <c r="AO757" s="220"/>
      <c r="AP757" s="220"/>
      <c r="AQ757" s="220"/>
      <c r="AR757" s="220"/>
      <c r="AS757" s="220"/>
      <c r="AT757" s="220"/>
      <c r="AU757" s="220"/>
      <c r="AV757" s="220"/>
      <c r="AW757" s="220"/>
      <c r="AX757" s="220"/>
      <c r="AY757" s="220"/>
      <c r="AZ757" s="220"/>
      <c r="BA757" s="220"/>
      <c r="BB757" s="220"/>
      <c r="BC757" s="220"/>
      <c r="BD757" s="220"/>
      <c r="BE757" s="220"/>
      <c r="BH757" s="254">
        <f t="shared" si="195"/>
        <v>0</v>
      </c>
      <c r="BI757" s="254">
        <f t="shared" si="196"/>
        <v>0</v>
      </c>
    </row>
    <row r="758" spans="1:65" ht="51" hidden="1" customHeight="1" x14ac:dyDescent="0.25">
      <c r="A758" s="493"/>
      <c r="B758" s="508"/>
      <c r="C758" s="508"/>
      <c r="D758" s="511"/>
      <c r="E758" s="514"/>
      <c r="F758" s="134"/>
      <c r="G758" s="496"/>
      <c r="H758" s="496"/>
      <c r="I758" s="496"/>
      <c r="J758" s="135"/>
      <c r="K758" s="135"/>
      <c r="L758" s="135"/>
      <c r="M758" s="135"/>
      <c r="N758" s="135"/>
      <c r="O758" s="135"/>
      <c r="P758" s="135"/>
      <c r="Q758" s="135"/>
      <c r="R758" s="135"/>
      <c r="S758" s="135"/>
      <c r="T758" s="135"/>
      <c r="U758" s="135"/>
      <c r="AF758" s="82"/>
      <c r="AG758" s="82"/>
      <c r="AH758" s="220"/>
      <c r="AI758" s="220"/>
      <c r="AJ758" s="220"/>
      <c r="AK758" s="220"/>
      <c r="AL758" s="220"/>
      <c r="AM758" s="220"/>
      <c r="AN758" s="220"/>
      <c r="AO758" s="220"/>
      <c r="AP758" s="220"/>
      <c r="AQ758" s="220"/>
      <c r="AR758" s="220"/>
      <c r="AS758" s="220"/>
      <c r="AT758" s="220"/>
      <c r="AU758" s="220"/>
      <c r="AV758" s="220"/>
      <c r="AW758" s="220"/>
      <c r="AX758" s="220"/>
      <c r="AY758" s="220"/>
      <c r="AZ758" s="220"/>
      <c r="BA758" s="220"/>
      <c r="BB758" s="220"/>
      <c r="BC758" s="220"/>
      <c r="BD758" s="220"/>
      <c r="BE758" s="220"/>
      <c r="BH758" s="254">
        <f t="shared" si="195"/>
        <v>0</v>
      </c>
      <c r="BI758" s="254">
        <f t="shared" si="196"/>
        <v>0</v>
      </c>
    </row>
    <row r="759" spans="1:65" s="47" customFormat="1" ht="20.100000000000001" hidden="1" customHeight="1" x14ac:dyDescent="0.25">
      <c r="A759" s="516"/>
      <c r="B759" s="497" t="s">
        <v>277</v>
      </c>
      <c r="C759" s="517" t="s">
        <v>404</v>
      </c>
      <c r="D759" s="523" t="s">
        <v>17</v>
      </c>
      <c r="E759" s="548"/>
      <c r="F759" s="150"/>
      <c r="G759" s="148">
        <f>SUM(G760:G771)</f>
        <v>0</v>
      </c>
      <c r="H759" s="148">
        <f>SUM(H760:H771)</f>
        <v>60</v>
      </c>
      <c r="I759" s="116"/>
      <c r="J759" s="117"/>
      <c r="K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Y759" s="6"/>
      <c r="Z759" s="6"/>
      <c r="AA759" s="44"/>
      <c r="AB759" s="44"/>
      <c r="AC759" s="54"/>
      <c r="AD759" s="219"/>
      <c r="AE759" s="54"/>
      <c r="AF759" s="256"/>
      <c r="AG759" s="256"/>
      <c r="AH759" s="256"/>
      <c r="AI759" s="256"/>
      <c r="AJ759" s="256"/>
      <c r="AK759" s="256"/>
      <c r="AL759" s="256"/>
      <c r="AM759" s="256"/>
      <c r="AN759" s="256"/>
      <c r="AO759" s="256"/>
      <c r="AP759" s="256"/>
      <c r="AQ759" s="256"/>
      <c r="AR759" s="256"/>
      <c r="AS759" s="256"/>
      <c r="AT759" s="256"/>
      <c r="AU759" s="256"/>
      <c r="AV759" s="256"/>
      <c r="AW759" s="256"/>
      <c r="AX759" s="256"/>
      <c r="AY759" s="256"/>
      <c r="AZ759" s="256"/>
      <c r="BA759" s="256"/>
      <c r="BB759" s="256"/>
      <c r="BC759" s="256"/>
      <c r="BD759" s="82"/>
      <c r="BE759" s="82"/>
      <c r="BF759" s="44"/>
      <c r="BG759" s="44"/>
      <c r="BH759" s="254">
        <f t="shared" si="195"/>
        <v>0</v>
      </c>
      <c r="BI759" s="254">
        <f t="shared" si="196"/>
        <v>0</v>
      </c>
      <c r="BJ759" s="170"/>
      <c r="BK759" s="169"/>
      <c r="BL759" s="169"/>
      <c r="BM759" s="44"/>
    </row>
    <row r="760" spans="1:65" ht="42.75" hidden="1" customHeight="1" x14ac:dyDescent="0.25">
      <c r="A760" s="516"/>
      <c r="B760" s="497"/>
      <c r="C760" s="517"/>
      <c r="D760" s="38" t="s">
        <v>405</v>
      </c>
      <c r="E760" s="12" t="s">
        <v>406</v>
      </c>
      <c r="F760" s="142"/>
      <c r="G760" s="155"/>
      <c r="H760" s="155" t="s">
        <v>23</v>
      </c>
      <c r="I760" s="116"/>
      <c r="J760" s="117"/>
      <c r="K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AC760" s="54"/>
      <c r="AD760" s="219"/>
      <c r="AE760" s="54"/>
      <c r="AF760" s="258"/>
      <c r="AG760" s="258"/>
      <c r="AH760" s="258"/>
      <c r="AI760" s="258"/>
      <c r="AJ760" s="258"/>
      <c r="AK760" s="258"/>
      <c r="AL760" s="258"/>
      <c r="AM760" s="258"/>
      <c r="AN760" s="258"/>
      <c r="AO760" s="258"/>
      <c r="AP760" s="258"/>
      <c r="AQ760" s="258"/>
      <c r="AR760" s="258"/>
      <c r="AS760" s="258"/>
      <c r="AT760" s="258"/>
      <c r="AU760" s="258"/>
      <c r="AV760" s="258"/>
      <c r="AW760" s="258"/>
      <c r="AX760" s="258"/>
      <c r="AY760" s="258"/>
      <c r="AZ760" s="258"/>
      <c r="BA760" s="258"/>
      <c r="BB760" s="258"/>
      <c r="BC760" s="256"/>
      <c r="BD760" s="82"/>
      <c r="BE760" s="82"/>
      <c r="BH760" s="254">
        <f t="shared" si="195"/>
        <v>0</v>
      </c>
      <c r="BI760" s="254">
        <f t="shared" si="196"/>
        <v>0</v>
      </c>
    </row>
    <row r="761" spans="1:65" ht="41.25" hidden="1" customHeight="1" x14ac:dyDescent="0.25">
      <c r="A761" s="516"/>
      <c r="B761" s="497"/>
      <c r="C761" s="517"/>
      <c r="D761" s="14" t="s">
        <v>407</v>
      </c>
      <c r="E761" s="9" t="s">
        <v>364</v>
      </c>
      <c r="F761" s="125"/>
      <c r="G761" s="121"/>
      <c r="H761" s="155" t="s">
        <v>23</v>
      </c>
      <c r="I761" s="116"/>
      <c r="J761" s="117"/>
      <c r="K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AC761" s="54"/>
      <c r="AD761" s="219"/>
      <c r="AE761" s="54"/>
      <c r="AF761" s="267"/>
      <c r="AG761" s="257"/>
      <c r="AH761" s="257"/>
      <c r="AI761" s="257"/>
      <c r="AJ761" s="257"/>
      <c r="AK761" s="257"/>
      <c r="AL761" s="257"/>
      <c r="AM761" s="257"/>
      <c r="AN761" s="257"/>
      <c r="AO761" s="257"/>
      <c r="AP761" s="257"/>
      <c r="AQ761" s="257"/>
      <c r="AR761" s="257"/>
      <c r="AS761" s="257"/>
      <c r="AT761" s="257"/>
      <c r="AU761" s="257"/>
      <c r="AV761" s="257"/>
      <c r="AW761" s="257"/>
      <c r="AX761" s="257"/>
      <c r="AY761" s="257"/>
      <c r="AZ761" s="257"/>
      <c r="BA761" s="257"/>
      <c r="BB761" s="257"/>
      <c r="BC761" s="272"/>
      <c r="BD761" s="82"/>
      <c r="BE761" s="82"/>
      <c r="BH761" s="254">
        <f t="shared" si="195"/>
        <v>0</v>
      </c>
      <c r="BI761" s="254">
        <f t="shared" si="196"/>
        <v>0</v>
      </c>
    </row>
    <row r="762" spans="1:65" ht="52.5" hidden="1" customHeight="1" x14ac:dyDescent="0.25">
      <c r="A762" s="516"/>
      <c r="B762" s="497"/>
      <c r="C762" s="517"/>
      <c r="D762" s="14" t="s">
        <v>408</v>
      </c>
      <c r="E762" s="9" t="s">
        <v>364</v>
      </c>
      <c r="F762" s="125"/>
      <c r="G762" s="121"/>
      <c r="H762" s="155" t="s">
        <v>23</v>
      </c>
      <c r="I762" s="116"/>
      <c r="J762" s="117"/>
      <c r="K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AC762" s="54"/>
      <c r="AD762" s="219"/>
      <c r="AE762" s="54"/>
      <c r="AF762" s="268"/>
      <c r="AG762" s="240"/>
      <c r="AH762" s="240"/>
      <c r="AI762" s="240"/>
      <c r="AJ762" s="240"/>
      <c r="AK762" s="240"/>
      <c r="AL762" s="240"/>
      <c r="AM762" s="240"/>
      <c r="AN762" s="240"/>
      <c r="AO762" s="240"/>
      <c r="AP762" s="240"/>
      <c r="AQ762" s="240"/>
      <c r="AR762" s="240"/>
      <c r="AS762" s="240"/>
      <c r="AT762" s="240"/>
      <c r="AU762" s="240"/>
      <c r="AV762" s="240"/>
      <c r="AW762" s="240"/>
      <c r="AX762" s="240"/>
      <c r="AY762" s="240"/>
      <c r="AZ762" s="240"/>
      <c r="BA762" s="240"/>
      <c r="BB762" s="240"/>
      <c r="BC762" s="270"/>
      <c r="BD762" s="82"/>
      <c r="BE762" s="82"/>
      <c r="BH762" s="254">
        <f t="shared" si="195"/>
        <v>0</v>
      </c>
      <c r="BI762" s="254">
        <f t="shared" si="196"/>
        <v>0</v>
      </c>
    </row>
    <row r="763" spans="1:65" ht="54.75" hidden="1" customHeight="1" x14ac:dyDescent="0.25">
      <c r="A763" s="516"/>
      <c r="B763" s="497"/>
      <c r="C763" s="517"/>
      <c r="D763" s="14" t="s">
        <v>409</v>
      </c>
      <c r="E763" s="9" t="s">
        <v>410</v>
      </c>
      <c r="F763" s="125"/>
      <c r="G763" s="121"/>
      <c r="H763" s="155" t="s">
        <v>23</v>
      </c>
      <c r="I763" s="116"/>
      <c r="J763" s="117"/>
      <c r="K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AA763" s="47"/>
      <c r="AB763" s="47"/>
      <c r="AC763" s="54"/>
      <c r="AD763" s="219"/>
      <c r="AE763" s="54"/>
      <c r="AF763" s="259"/>
      <c r="AG763" s="259"/>
      <c r="AH763" s="259"/>
      <c r="AI763" s="259"/>
      <c r="AJ763" s="259"/>
      <c r="AK763" s="259"/>
      <c r="AL763" s="259"/>
      <c r="AM763" s="259"/>
      <c r="AN763" s="259"/>
      <c r="AO763" s="259"/>
      <c r="AP763" s="259"/>
      <c r="AQ763" s="259"/>
      <c r="AR763" s="259"/>
      <c r="AS763" s="259"/>
      <c r="AT763" s="259"/>
      <c r="AU763" s="259"/>
      <c r="AV763" s="259"/>
      <c r="AW763" s="259"/>
      <c r="AX763" s="259"/>
      <c r="AY763" s="259"/>
      <c r="AZ763" s="259"/>
      <c r="BA763" s="259"/>
      <c r="BB763" s="259"/>
      <c r="BC763" s="259"/>
      <c r="BD763" s="259"/>
      <c r="BE763" s="259"/>
      <c r="BF763" s="47"/>
      <c r="BG763" s="47"/>
      <c r="BH763" s="254">
        <f t="shared" si="195"/>
        <v>0</v>
      </c>
      <c r="BI763" s="254">
        <f t="shared" si="196"/>
        <v>0</v>
      </c>
      <c r="BJ763" s="195"/>
      <c r="BK763" s="213"/>
      <c r="BL763" s="213"/>
      <c r="BM763" s="47"/>
    </row>
    <row r="764" spans="1:65" ht="36" hidden="1" customHeight="1" x14ac:dyDescent="0.25">
      <c r="A764" s="516"/>
      <c r="B764" s="497"/>
      <c r="C764" s="517"/>
      <c r="D764" s="14" t="s">
        <v>411</v>
      </c>
      <c r="E764" s="9" t="s">
        <v>284</v>
      </c>
      <c r="F764" s="125"/>
      <c r="G764" s="121"/>
      <c r="H764" s="121">
        <v>60</v>
      </c>
      <c r="I764" s="116"/>
      <c r="J764" s="117"/>
      <c r="K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AA764" s="47"/>
      <c r="AB764" s="47"/>
      <c r="AC764" s="54"/>
      <c r="AD764" s="219"/>
      <c r="AE764" s="54"/>
      <c r="AF764" s="259"/>
      <c r="AG764" s="259"/>
      <c r="AH764" s="259"/>
      <c r="AI764" s="259"/>
      <c r="AJ764" s="259"/>
      <c r="AK764" s="259"/>
      <c r="AL764" s="259"/>
      <c r="AM764" s="259"/>
      <c r="AN764" s="259"/>
      <c r="AO764" s="259"/>
      <c r="AP764" s="259"/>
      <c r="AQ764" s="259"/>
      <c r="AR764" s="259"/>
      <c r="AS764" s="259"/>
      <c r="AT764" s="259"/>
      <c r="AU764" s="259"/>
      <c r="AV764" s="259"/>
      <c r="AW764" s="259"/>
      <c r="AX764" s="259"/>
      <c r="AY764" s="259"/>
      <c r="AZ764" s="259"/>
      <c r="BA764" s="259"/>
      <c r="BB764" s="259"/>
      <c r="BC764" s="259"/>
      <c r="BD764" s="259"/>
      <c r="BE764" s="259"/>
      <c r="BF764" s="47"/>
      <c r="BG764" s="47"/>
      <c r="BH764" s="254">
        <f t="shared" si="195"/>
        <v>0</v>
      </c>
      <c r="BI764" s="254">
        <f t="shared" si="196"/>
        <v>0</v>
      </c>
      <c r="BJ764" s="195"/>
      <c r="BK764" s="213"/>
      <c r="BL764" s="213"/>
      <c r="BM764" s="47"/>
    </row>
    <row r="765" spans="1:65" ht="42.75" hidden="1" customHeight="1" x14ac:dyDescent="0.25">
      <c r="A765" s="516"/>
      <c r="B765" s="497"/>
      <c r="C765" s="517"/>
      <c r="D765" s="14" t="s">
        <v>412</v>
      </c>
      <c r="E765" s="9" t="s">
        <v>324</v>
      </c>
      <c r="F765" s="125"/>
      <c r="G765" s="121"/>
      <c r="H765" s="155" t="s">
        <v>23</v>
      </c>
      <c r="I765" s="116"/>
      <c r="J765" s="117"/>
      <c r="K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AC765" s="54"/>
      <c r="AD765" s="219"/>
      <c r="AE765" s="54"/>
      <c r="AF765" s="82"/>
      <c r="AG765" s="82"/>
      <c r="AH765" s="82"/>
      <c r="AI765" s="82"/>
      <c r="AJ765" s="82"/>
      <c r="AK765" s="82"/>
      <c r="AL765" s="82"/>
      <c r="AM765" s="82"/>
      <c r="AN765" s="82"/>
      <c r="AO765" s="82"/>
      <c r="AP765" s="82"/>
      <c r="AQ765" s="82"/>
      <c r="AR765" s="82"/>
      <c r="AS765" s="82"/>
      <c r="AT765" s="82"/>
      <c r="AU765" s="82"/>
      <c r="AV765" s="82"/>
      <c r="AW765" s="82"/>
      <c r="AX765" s="82"/>
      <c r="AY765" s="82"/>
      <c r="AZ765" s="82"/>
      <c r="BA765" s="82"/>
      <c r="BB765" s="82"/>
      <c r="BC765" s="82"/>
      <c r="BD765" s="82"/>
      <c r="BE765" s="82"/>
      <c r="BH765" s="254">
        <f t="shared" si="195"/>
        <v>0</v>
      </c>
      <c r="BI765" s="254">
        <f t="shared" si="196"/>
        <v>0</v>
      </c>
    </row>
    <row r="766" spans="1:65" ht="36.75" hidden="1" customHeight="1" x14ac:dyDescent="0.25">
      <c r="A766" s="516"/>
      <c r="B766" s="497"/>
      <c r="C766" s="517"/>
      <c r="D766" s="14" t="s">
        <v>413</v>
      </c>
      <c r="E766" s="9" t="s">
        <v>324</v>
      </c>
      <c r="F766" s="125"/>
      <c r="G766" s="121"/>
      <c r="H766" s="155" t="s">
        <v>23</v>
      </c>
      <c r="I766" s="116"/>
      <c r="J766" s="117"/>
      <c r="K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AC766" s="54"/>
      <c r="AD766" s="219"/>
      <c r="AE766" s="54"/>
      <c r="AF766" s="82"/>
      <c r="AG766" s="82"/>
      <c r="AH766" s="82"/>
      <c r="AI766" s="82"/>
      <c r="AJ766" s="82"/>
      <c r="AK766" s="82"/>
      <c r="AL766" s="82"/>
      <c r="AM766" s="82"/>
      <c r="AN766" s="82"/>
      <c r="AO766" s="82"/>
      <c r="AP766" s="82"/>
      <c r="AQ766" s="82"/>
      <c r="AR766" s="82"/>
      <c r="AS766" s="82"/>
      <c r="AT766" s="82"/>
      <c r="AU766" s="82"/>
      <c r="AV766" s="82"/>
      <c r="AW766" s="82"/>
      <c r="AX766" s="82"/>
      <c r="AY766" s="82"/>
      <c r="AZ766" s="82"/>
      <c r="BA766" s="82"/>
      <c r="BB766" s="82"/>
      <c r="BC766" s="82"/>
      <c r="BD766" s="82"/>
      <c r="BE766" s="82"/>
      <c r="BH766" s="254">
        <f t="shared" si="195"/>
        <v>0</v>
      </c>
      <c r="BI766" s="254">
        <f t="shared" si="196"/>
        <v>0</v>
      </c>
    </row>
    <row r="767" spans="1:65" ht="53.25" hidden="1" customHeight="1" x14ac:dyDescent="0.25">
      <c r="A767" s="516"/>
      <c r="B767" s="497"/>
      <c r="C767" s="517"/>
      <c r="D767" s="14" t="s">
        <v>414</v>
      </c>
      <c r="E767" s="9" t="s">
        <v>324</v>
      </c>
      <c r="F767" s="125"/>
      <c r="G767" s="121"/>
      <c r="H767" s="155" t="s">
        <v>23</v>
      </c>
      <c r="I767" s="116"/>
      <c r="J767" s="117"/>
      <c r="K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AC767" s="54"/>
      <c r="AD767" s="219"/>
      <c r="AE767" s="54"/>
      <c r="AF767" s="82"/>
      <c r="AG767" s="82"/>
      <c r="AH767" s="82"/>
      <c r="AI767" s="82"/>
      <c r="AJ767" s="82"/>
      <c r="AK767" s="82"/>
      <c r="AL767" s="82"/>
      <c r="AM767" s="82"/>
      <c r="AN767" s="82"/>
      <c r="AO767" s="82"/>
      <c r="AP767" s="82"/>
      <c r="AQ767" s="82"/>
      <c r="AR767" s="82"/>
      <c r="AS767" s="82"/>
      <c r="AT767" s="82"/>
      <c r="AU767" s="82"/>
      <c r="AV767" s="82"/>
      <c r="AW767" s="82"/>
      <c r="AX767" s="82"/>
      <c r="AY767" s="82"/>
      <c r="AZ767" s="82"/>
      <c r="BA767" s="82"/>
      <c r="BB767" s="82"/>
      <c r="BC767" s="82"/>
      <c r="BD767" s="82"/>
      <c r="BE767" s="82"/>
      <c r="BH767" s="254">
        <f t="shared" si="195"/>
        <v>0</v>
      </c>
      <c r="BI767" s="254">
        <f t="shared" si="196"/>
        <v>0</v>
      </c>
    </row>
    <row r="768" spans="1:65" ht="51.75" hidden="1" customHeight="1" x14ac:dyDescent="0.25">
      <c r="A768" s="516"/>
      <c r="B768" s="497"/>
      <c r="C768" s="517"/>
      <c r="D768" s="14" t="s">
        <v>415</v>
      </c>
      <c r="E768" s="9" t="s">
        <v>324</v>
      </c>
      <c r="F768" s="125"/>
      <c r="G768" s="121"/>
      <c r="H768" s="155" t="s">
        <v>23</v>
      </c>
      <c r="I768" s="116"/>
      <c r="J768" s="117"/>
      <c r="K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AC768" s="54"/>
      <c r="AD768" s="219"/>
      <c r="AE768" s="54"/>
      <c r="AF768" s="82"/>
      <c r="AG768" s="82"/>
      <c r="AH768" s="82"/>
      <c r="AI768" s="82"/>
      <c r="AJ768" s="82"/>
      <c r="AK768" s="82"/>
      <c r="AL768" s="82"/>
      <c r="AM768" s="82"/>
      <c r="AN768" s="82"/>
      <c r="AO768" s="82"/>
      <c r="AP768" s="82"/>
      <c r="AQ768" s="82"/>
      <c r="AR768" s="82"/>
      <c r="AS768" s="82"/>
      <c r="AT768" s="82"/>
      <c r="AU768" s="82"/>
      <c r="AV768" s="82"/>
      <c r="AW768" s="82"/>
      <c r="AX768" s="82"/>
      <c r="AY768" s="82"/>
      <c r="AZ768" s="82"/>
      <c r="BA768" s="82"/>
      <c r="BB768" s="82"/>
      <c r="BC768" s="82"/>
      <c r="BD768" s="82"/>
      <c r="BE768" s="82"/>
      <c r="BH768" s="254">
        <f t="shared" si="195"/>
        <v>0</v>
      </c>
      <c r="BI768" s="254">
        <f t="shared" si="196"/>
        <v>0</v>
      </c>
    </row>
    <row r="769" spans="1:65" ht="55.5" hidden="1" customHeight="1" x14ac:dyDescent="0.25">
      <c r="A769" s="516"/>
      <c r="B769" s="497"/>
      <c r="C769" s="517"/>
      <c r="D769" s="14" t="s">
        <v>416</v>
      </c>
      <c r="E769" s="9" t="s">
        <v>324</v>
      </c>
      <c r="F769" s="125"/>
      <c r="G769" s="121"/>
      <c r="H769" s="155" t="s">
        <v>23</v>
      </c>
      <c r="I769" s="116"/>
      <c r="J769" s="117"/>
      <c r="K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AC769" s="54"/>
      <c r="AD769" s="219"/>
      <c r="AE769" s="54"/>
      <c r="AF769" s="82"/>
      <c r="AG769" s="82"/>
      <c r="AH769" s="82"/>
      <c r="AI769" s="82"/>
      <c r="AJ769" s="82"/>
      <c r="AK769" s="82"/>
      <c r="AL769" s="82"/>
      <c r="AM769" s="82"/>
      <c r="AN769" s="82"/>
      <c r="AO769" s="82"/>
      <c r="AP769" s="82"/>
      <c r="AQ769" s="82"/>
      <c r="AR769" s="82"/>
      <c r="AS769" s="82"/>
      <c r="AT769" s="82"/>
      <c r="AU769" s="82"/>
      <c r="AV769" s="82"/>
      <c r="AW769" s="82"/>
      <c r="AX769" s="82"/>
      <c r="AY769" s="82"/>
      <c r="AZ769" s="82"/>
      <c r="BA769" s="82"/>
      <c r="BB769" s="82"/>
      <c r="BC769" s="82"/>
      <c r="BD769" s="82"/>
      <c r="BE769" s="82"/>
      <c r="BH769" s="254">
        <f t="shared" si="195"/>
        <v>0</v>
      </c>
      <c r="BI769" s="254">
        <f t="shared" si="196"/>
        <v>0</v>
      </c>
    </row>
    <row r="770" spans="1:65" ht="54" hidden="1" customHeight="1" x14ac:dyDescent="0.25">
      <c r="A770" s="516"/>
      <c r="B770" s="497"/>
      <c r="C770" s="517"/>
      <c r="D770" s="14" t="s">
        <v>417</v>
      </c>
      <c r="E770" s="9" t="s">
        <v>418</v>
      </c>
      <c r="F770" s="125"/>
      <c r="G770" s="121"/>
      <c r="H770" s="155" t="s">
        <v>23</v>
      </c>
      <c r="I770" s="116"/>
      <c r="J770" s="117"/>
      <c r="K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AC770" s="54"/>
      <c r="AD770" s="219"/>
      <c r="AE770" s="54"/>
      <c r="AF770" s="82"/>
      <c r="AG770" s="82"/>
      <c r="AH770" s="82"/>
      <c r="AI770" s="82"/>
      <c r="AJ770" s="82"/>
      <c r="AK770" s="82"/>
      <c r="AL770" s="82"/>
      <c r="AM770" s="82"/>
      <c r="AN770" s="82"/>
      <c r="AO770" s="82"/>
      <c r="AP770" s="82"/>
      <c r="AQ770" s="82"/>
      <c r="AR770" s="82"/>
      <c r="AS770" s="82"/>
      <c r="AT770" s="82"/>
      <c r="AU770" s="82"/>
      <c r="AV770" s="82"/>
      <c r="AW770" s="82"/>
      <c r="AX770" s="82"/>
      <c r="AY770" s="82"/>
      <c r="AZ770" s="82"/>
      <c r="BA770" s="82"/>
      <c r="BB770" s="82"/>
      <c r="BC770" s="82"/>
      <c r="BD770" s="82"/>
      <c r="BE770" s="82"/>
      <c r="BH770" s="254">
        <f t="shared" si="195"/>
        <v>0</v>
      </c>
      <c r="BI770" s="254">
        <f t="shared" si="196"/>
        <v>0</v>
      </c>
    </row>
    <row r="771" spans="1:65" ht="59.25" hidden="1" customHeight="1" x14ac:dyDescent="0.25">
      <c r="A771" s="516"/>
      <c r="B771" s="525"/>
      <c r="C771" s="518"/>
      <c r="D771" s="32" t="s">
        <v>419</v>
      </c>
      <c r="E771" s="22" t="s">
        <v>420</v>
      </c>
      <c r="F771" s="143"/>
      <c r="G771" s="144"/>
      <c r="H771" s="155" t="s">
        <v>23</v>
      </c>
      <c r="I771" s="116"/>
      <c r="J771" s="117"/>
      <c r="K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AC771" s="54"/>
      <c r="AD771" s="219"/>
      <c r="AE771" s="54"/>
      <c r="AF771" s="82"/>
      <c r="AG771" s="82"/>
      <c r="AH771" s="82"/>
      <c r="AI771" s="82"/>
      <c r="AJ771" s="82"/>
      <c r="AK771" s="82"/>
      <c r="AL771" s="82"/>
      <c r="AM771" s="82"/>
      <c r="AN771" s="82"/>
      <c r="AO771" s="82"/>
      <c r="AP771" s="82"/>
      <c r="AQ771" s="82"/>
      <c r="AR771" s="82"/>
      <c r="AS771" s="82"/>
      <c r="AT771" s="82"/>
      <c r="AU771" s="82"/>
      <c r="AV771" s="82"/>
      <c r="AW771" s="82"/>
      <c r="AX771" s="82"/>
      <c r="AY771" s="82"/>
      <c r="AZ771" s="82"/>
      <c r="BA771" s="82"/>
      <c r="BB771" s="82"/>
      <c r="BC771" s="82"/>
      <c r="BD771" s="82"/>
      <c r="BE771" s="82"/>
      <c r="BH771" s="254">
        <f t="shared" si="195"/>
        <v>0</v>
      </c>
      <c r="BI771" s="254">
        <f t="shared" si="196"/>
        <v>0</v>
      </c>
    </row>
    <row r="772" spans="1:65" ht="17.25" hidden="1" customHeight="1" x14ac:dyDescent="0.25">
      <c r="A772" s="504" t="s">
        <v>17</v>
      </c>
      <c r="B772" s="504"/>
      <c r="C772" s="504"/>
      <c r="D772" s="504"/>
      <c r="E772" s="504"/>
      <c r="F772" s="145"/>
      <c r="G772" s="146"/>
      <c r="H772" s="146"/>
      <c r="I772" s="116"/>
      <c r="J772" s="117"/>
      <c r="K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AC772" s="54"/>
      <c r="AD772" s="219"/>
      <c r="AE772" s="54"/>
      <c r="AF772" s="82"/>
      <c r="AG772" s="82"/>
      <c r="AH772" s="82"/>
      <c r="AI772" s="82"/>
      <c r="AJ772" s="82"/>
      <c r="AK772" s="82"/>
      <c r="AL772" s="82"/>
      <c r="AM772" s="82"/>
      <c r="AN772" s="82"/>
      <c r="AO772" s="82"/>
      <c r="AP772" s="82"/>
      <c r="AQ772" s="82"/>
      <c r="AR772" s="82"/>
      <c r="AS772" s="82"/>
      <c r="AT772" s="82"/>
      <c r="AU772" s="82"/>
      <c r="AV772" s="82"/>
      <c r="AW772" s="82"/>
      <c r="AX772" s="82"/>
      <c r="AY772" s="82"/>
      <c r="AZ772" s="82"/>
      <c r="BA772" s="82"/>
      <c r="BB772" s="82"/>
      <c r="BC772" s="82"/>
      <c r="BD772" s="82"/>
      <c r="BE772" s="82"/>
      <c r="BH772" s="254">
        <f t="shared" si="195"/>
        <v>0</v>
      </c>
      <c r="BI772" s="254">
        <f t="shared" si="196"/>
        <v>0</v>
      </c>
    </row>
    <row r="773" spans="1:65" ht="17.25" hidden="1" customHeight="1" x14ac:dyDescent="0.25">
      <c r="A773" s="16"/>
      <c r="B773" s="10"/>
      <c r="C773" s="16"/>
      <c r="D773" s="16"/>
      <c r="E773" s="10"/>
      <c r="F773" s="108"/>
      <c r="G773" s="116"/>
      <c r="H773" s="116"/>
      <c r="I773" s="116"/>
      <c r="J773" s="117"/>
      <c r="K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AC773" s="54"/>
      <c r="AD773" s="219"/>
      <c r="AE773" s="54"/>
      <c r="AF773" s="82"/>
      <c r="AG773" s="82"/>
      <c r="AH773" s="82"/>
      <c r="AI773" s="82"/>
      <c r="AJ773" s="82"/>
      <c r="AK773" s="82"/>
      <c r="AL773" s="82"/>
      <c r="AM773" s="82"/>
      <c r="AN773" s="82"/>
      <c r="AO773" s="82"/>
      <c r="AP773" s="82"/>
      <c r="AQ773" s="82"/>
      <c r="AR773" s="82"/>
      <c r="AS773" s="82"/>
      <c r="AT773" s="82"/>
      <c r="AU773" s="82"/>
      <c r="AV773" s="82"/>
      <c r="AW773" s="82"/>
      <c r="AX773" s="82"/>
      <c r="AY773" s="82"/>
      <c r="AZ773" s="82"/>
      <c r="BA773" s="82"/>
      <c r="BB773" s="82"/>
      <c r="BC773" s="82"/>
      <c r="BD773" s="82"/>
      <c r="BE773" s="82"/>
      <c r="BH773" s="254">
        <f t="shared" si="195"/>
        <v>0</v>
      </c>
      <c r="BI773" s="254">
        <f t="shared" si="196"/>
        <v>0</v>
      </c>
    </row>
    <row r="774" spans="1:65" ht="15" hidden="1" customHeight="1" x14ac:dyDescent="0.25">
      <c r="A774" s="16"/>
      <c r="B774" s="10"/>
      <c r="C774" s="16"/>
      <c r="D774" s="16"/>
      <c r="E774" s="10"/>
      <c r="F774" s="108"/>
      <c r="G774" s="116"/>
      <c r="H774" s="116"/>
      <c r="I774" s="116"/>
      <c r="J774" s="117"/>
      <c r="K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AC774" s="54"/>
      <c r="AD774" s="219"/>
      <c r="AE774" s="54"/>
      <c r="AF774" s="82"/>
      <c r="AG774" s="82"/>
      <c r="AH774" s="82"/>
      <c r="AI774" s="82"/>
      <c r="AJ774" s="82"/>
      <c r="AK774" s="82"/>
      <c r="AL774" s="82"/>
      <c r="AM774" s="82"/>
      <c r="AN774" s="82"/>
      <c r="AO774" s="82"/>
      <c r="AP774" s="82"/>
      <c r="AQ774" s="82"/>
      <c r="AR774" s="82"/>
      <c r="AS774" s="82"/>
      <c r="AT774" s="82"/>
      <c r="AU774" s="82"/>
      <c r="AV774" s="82"/>
      <c r="AW774" s="82"/>
      <c r="AX774" s="82"/>
      <c r="AY774" s="82"/>
      <c r="AZ774" s="82"/>
      <c r="BA774" s="82"/>
      <c r="BB774" s="82"/>
      <c r="BC774" s="82"/>
      <c r="BD774" s="82"/>
      <c r="BE774" s="82"/>
      <c r="BH774" s="254">
        <f t="shared" si="195"/>
        <v>0</v>
      </c>
      <c r="BI774" s="254">
        <f t="shared" si="196"/>
        <v>0</v>
      </c>
    </row>
    <row r="775" spans="1:65" ht="20.100000000000001" hidden="1" customHeight="1" x14ac:dyDescent="0.25">
      <c r="A775" s="17"/>
      <c r="B775" s="15"/>
      <c r="C775" s="16"/>
      <c r="D775" s="16"/>
      <c r="E775" s="17"/>
      <c r="F775" s="111"/>
      <c r="G775" s="112"/>
      <c r="H775" s="112"/>
      <c r="I775" s="112"/>
      <c r="J775" s="113"/>
      <c r="K775" s="113"/>
      <c r="L775" s="113"/>
      <c r="M775" s="113"/>
      <c r="N775" s="113"/>
      <c r="O775" s="113"/>
      <c r="P775" s="113"/>
      <c r="Q775" s="113"/>
      <c r="R775" s="113"/>
      <c r="S775" s="113"/>
      <c r="T775" s="113"/>
      <c r="U775" s="113"/>
      <c r="AC775" s="54"/>
      <c r="AD775" s="219"/>
      <c r="AE775" s="54"/>
      <c r="AF775" s="82"/>
      <c r="AG775" s="82"/>
      <c r="AH775" s="82"/>
      <c r="AI775" s="82"/>
      <c r="AJ775" s="82"/>
      <c r="AK775" s="82"/>
      <c r="AL775" s="82"/>
      <c r="AM775" s="82"/>
      <c r="AN775" s="82"/>
      <c r="AO775" s="82"/>
      <c r="AP775" s="82"/>
      <c r="AQ775" s="82"/>
      <c r="AR775" s="82"/>
      <c r="AS775" s="82"/>
      <c r="AT775" s="82"/>
      <c r="AU775" s="82"/>
      <c r="AV775" s="82"/>
      <c r="AW775" s="82"/>
      <c r="AX775" s="82"/>
      <c r="AY775" s="82"/>
      <c r="AZ775" s="82"/>
      <c r="BA775" s="82"/>
      <c r="BB775" s="82"/>
      <c r="BC775" s="82"/>
      <c r="BD775" s="82"/>
      <c r="BE775" s="82"/>
      <c r="BH775" s="254">
        <f t="shared" si="195"/>
        <v>0</v>
      </c>
      <c r="BI775" s="254">
        <f t="shared" si="196"/>
        <v>0</v>
      </c>
    </row>
    <row r="776" spans="1:65" ht="20.100000000000001" hidden="1" customHeight="1" x14ac:dyDescent="0.25">
      <c r="A776" s="23" t="s">
        <v>8</v>
      </c>
      <c r="B776" s="519" t="s">
        <v>421</v>
      </c>
      <c r="C776" s="519"/>
      <c r="D776" s="519"/>
      <c r="E776" s="17"/>
      <c r="F776" s="111"/>
      <c r="G776" s="112"/>
      <c r="H776" s="112"/>
      <c r="I776" s="112"/>
      <c r="J776" s="113"/>
      <c r="K776" s="113"/>
      <c r="L776" s="113"/>
      <c r="M776" s="113"/>
      <c r="N776" s="113"/>
      <c r="O776" s="113"/>
      <c r="P776" s="113"/>
      <c r="Q776" s="113"/>
      <c r="R776" s="113"/>
      <c r="S776" s="113"/>
      <c r="T776" s="113"/>
      <c r="U776" s="113"/>
      <c r="AC776" s="81"/>
      <c r="AD776" s="263"/>
      <c r="AE776" s="81"/>
      <c r="AF776" s="192"/>
      <c r="AG776" s="192"/>
      <c r="AH776" s="192"/>
      <c r="AI776" s="192"/>
      <c r="AJ776" s="192"/>
      <c r="AK776" s="192"/>
      <c r="AL776" s="192"/>
      <c r="AM776" s="192"/>
      <c r="AN776" s="192"/>
      <c r="AO776" s="192"/>
      <c r="AP776" s="192"/>
      <c r="AQ776" s="192"/>
      <c r="AR776" s="192"/>
      <c r="AS776" s="192"/>
      <c r="AT776" s="192"/>
      <c r="AU776" s="192"/>
      <c r="AV776" s="192"/>
      <c r="AW776" s="192"/>
      <c r="AX776" s="192"/>
      <c r="AY776" s="192"/>
      <c r="AZ776" s="192"/>
      <c r="BA776" s="192"/>
      <c r="BB776" s="192"/>
      <c r="BC776" s="192"/>
      <c r="BD776" s="192"/>
      <c r="BE776" s="192"/>
      <c r="BH776" s="254">
        <f t="shared" si="195"/>
        <v>0</v>
      </c>
      <c r="BI776" s="254">
        <f t="shared" si="196"/>
        <v>0</v>
      </c>
    </row>
    <row r="777" spans="1:65" ht="20.100000000000001" hidden="1" customHeight="1" x14ac:dyDescent="0.25">
      <c r="A777" s="18" t="s">
        <v>9</v>
      </c>
      <c r="B777" s="520" t="s">
        <v>10</v>
      </c>
      <c r="C777" s="520"/>
      <c r="D777" s="520"/>
      <c r="E777" s="520"/>
      <c r="F777" s="520"/>
      <c r="G777" s="520"/>
      <c r="H777" s="520"/>
      <c r="I777" s="114"/>
      <c r="J777" s="115"/>
      <c r="K777" s="115"/>
      <c r="L777" s="115"/>
      <c r="M777" s="115"/>
      <c r="N777" s="115"/>
      <c r="O777" s="115"/>
      <c r="P777" s="115"/>
      <c r="Q777" s="115"/>
      <c r="R777" s="115"/>
      <c r="S777" s="115"/>
      <c r="T777" s="115"/>
      <c r="U777" s="115"/>
      <c r="AC777" s="81"/>
      <c r="AD777" s="263"/>
      <c r="AE777" s="81"/>
      <c r="AF777" s="192"/>
      <c r="AG777" s="192"/>
      <c r="AH777" s="192"/>
      <c r="AI777" s="192"/>
      <c r="AJ777" s="192"/>
      <c r="AK777" s="192"/>
      <c r="AL777" s="192"/>
      <c r="AM777" s="192"/>
      <c r="AN777" s="192"/>
      <c r="AO777" s="192"/>
      <c r="AP777" s="192"/>
      <c r="AQ777" s="192"/>
      <c r="AR777" s="192"/>
      <c r="AS777" s="192"/>
      <c r="AT777" s="192"/>
      <c r="AU777" s="192"/>
      <c r="AV777" s="192"/>
      <c r="AW777" s="192"/>
      <c r="AX777" s="192"/>
      <c r="AY777" s="192"/>
      <c r="AZ777" s="192"/>
      <c r="BA777" s="192"/>
      <c r="BB777" s="192"/>
      <c r="BC777" s="192"/>
      <c r="BD777" s="192"/>
      <c r="BE777" s="192"/>
      <c r="BH777" s="254">
        <f t="shared" si="195"/>
        <v>0</v>
      </c>
      <c r="BI777" s="254">
        <f t="shared" si="196"/>
        <v>0</v>
      </c>
    </row>
    <row r="778" spans="1:65" ht="30.75" hidden="1" customHeight="1" x14ac:dyDescent="0.25">
      <c r="A778" s="16"/>
      <c r="B778" s="67" t="s">
        <v>391</v>
      </c>
      <c r="C778" s="505" t="s">
        <v>392</v>
      </c>
      <c r="D778" s="505"/>
      <c r="E778" s="505"/>
      <c r="F778" s="505"/>
      <c r="G778" s="505"/>
      <c r="H778" s="505"/>
      <c r="I778" s="114"/>
      <c r="J778" s="115"/>
      <c r="K778" s="115"/>
      <c r="L778" s="115"/>
      <c r="M778" s="115"/>
      <c r="N778" s="115"/>
      <c r="O778" s="115"/>
      <c r="P778" s="115"/>
      <c r="Q778" s="115"/>
      <c r="R778" s="115"/>
      <c r="S778" s="115"/>
      <c r="T778" s="115"/>
      <c r="U778" s="115"/>
      <c r="AC778" s="81"/>
      <c r="AD778" s="263"/>
      <c r="AE778" s="81"/>
      <c r="AF778" s="192"/>
      <c r="AG778" s="192"/>
      <c r="AH778" s="192"/>
      <c r="AI778" s="192"/>
      <c r="AJ778" s="192"/>
      <c r="AK778" s="192"/>
      <c r="AL778" s="192"/>
      <c r="AM778" s="192"/>
      <c r="AN778" s="192"/>
      <c r="AO778" s="192"/>
      <c r="AP778" s="192"/>
      <c r="AQ778" s="192"/>
      <c r="AR778" s="192"/>
      <c r="AS778" s="192"/>
      <c r="AT778" s="192"/>
      <c r="AU778" s="192"/>
      <c r="AV778" s="192"/>
      <c r="AW778" s="192"/>
      <c r="AX778" s="192"/>
      <c r="AY778" s="192"/>
      <c r="AZ778" s="192"/>
      <c r="BA778" s="192"/>
      <c r="BB778" s="192"/>
      <c r="BC778" s="192"/>
      <c r="BD778" s="192"/>
      <c r="BE778" s="192"/>
      <c r="BH778" s="254">
        <f t="shared" si="195"/>
        <v>0</v>
      </c>
      <c r="BI778" s="254">
        <f t="shared" si="196"/>
        <v>0</v>
      </c>
    </row>
    <row r="779" spans="1:65" ht="21.75" hidden="1" customHeight="1" x14ac:dyDescent="0.25">
      <c r="A779" s="491" t="s">
        <v>12</v>
      </c>
      <c r="B779" s="506" t="s">
        <v>13</v>
      </c>
      <c r="C779" s="506" t="s">
        <v>14</v>
      </c>
      <c r="D779" s="509" t="s">
        <v>15</v>
      </c>
      <c r="E779" s="512" t="s">
        <v>16</v>
      </c>
      <c r="F779" s="129"/>
      <c r="G779" s="494" t="s">
        <v>433</v>
      </c>
      <c r="H779" s="494"/>
      <c r="I779" s="494"/>
      <c r="J779" s="130"/>
      <c r="K779" s="130"/>
      <c r="L779" s="130"/>
      <c r="M779" s="130"/>
      <c r="N779" s="130"/>
      <c r="O779" s="130"/>
      <c r="P779" s="130"/>
      <c r="Q779" s="130"/>
      <c r="R779" s="130"/>
      <c r="S779" s="130"/>
      <c r="T779" s="130"/>
      <c r="U779" s="130"/>
      <c r="AC779" s="54"/>
      <c r="AD779" s="219"/>
      <c r="AE779" s="54"/>
      <c r="AF779" s="82"/>
      <c r="AG779" s="82"/>
      <c r="AH779" s="82"/>
      <c r="AI779" s="82"/>
      <c r="AJ779" s="82"/>
      <c r="AK779" s="82"/>
      <c r="AL779" s="82"/>
      <c r="AM779" s="82"/>
      <c r="AN779" s="82"/>
      <c r="AO779" s="82"/>
      <c r="AP779" s="82"/>
      <c r="AQ779" s="82"/>
      <c r="AR779" s="82"/>
      <c r="AS779" s="82"/>
      <c r="AT779" s="82"/>
      <c r="AU779" s="82"/>
      <c r="AV779" s="82"/>
      <c r="AW779" s="82"/>
      <c r="AX779" s="82"/>
      <c r="AY779" s="82"/>
      <c r="AZ779" s="82"/>
      <c r="BA779" s="82"/>
      <c r="BB779" s="82"/>
      <c r="BC779" s="82"/>
      <c r="BD779" s="82"/>
      <c r="BE779" s="82"/>
      <c r="BH779" s="254">
        <f t="shared" si="195"/>
        <v>0</v>
      </c>
      <c r="BI779" s="254">
        <f t="shared" si="196"/>
        <v>0</v>
      </c>
    </row>
    <row r="780" spans="1:65" ht="27.75" hidden="1" customHeight="1" x14ac:dyDescent="0.25">
      <c r="A780" s="492"/>
      <c r="B780" s="507"/>
      <c r="C780" s="507"/>
      <c r="D780" s="510"/>
      <c r="E780" s="513"/>
      <c r="F780" s="131"/>
      <c r="G780" s="531" t="s">
        <v>441</v>
      </c>
      <c r="H780" s="531"/>
      <c r="I780" s="532"/>
      <c r="J780" s="132"/>
      <c r="K780" s="132"/>
      <c r="L780" s="132"/>
      <c r="M780" s="132"/>
      <c r="N780" s="132"/>
      <c r="O780" s="132"/>
      <c r="P780" s="132"/>
      <c r="Q780" s="132"/>
      <c r="R780" s="132"/>
      <c r="S780" s="132"/>
      <c r="T780" s="132"/>
      <c r="U780" s="132"/>
      <c r="AF780" s="82"/>
      <c r="AG780" s="82"/>
      <c r="AH780" s="220"/>
      <c r="AI780" s="220"/>
      <c r="AJ780" s="220"/>
      <c r="AK780" s="220"/>
      <c r="AL780" s="220"/>
      <c r="AM780" s="220"/>
      <c r="AN780" s="220"/>
      <c r="AO780" s="220"/>
      <c r="AP780" s="220"/>
      <c r="AQ780" s="220"/>
      <c r="AR780" s="220"/>
      <c r="AS780" s="220"/>
      <c r="AT780" s="220"/>
      <c r="AU780" s="220"/>
      <c r="AV780" s="220"/>
      <c r="AW780" s="220"/>
      <c r="AX780" s="220"/>
      <c r="AY780" s="220"/>
      <c r="AZ780" s="220"/>
      <c r="BA780" s="220"/>
      <c r="BB780" s="220"/>
      <c r="BC780" s="220"/>
      <c r="BD780" s="220"/>
      <c r="BE780" s="220"/>
      <c r="BH780" s="254">
        <f t="shared" si="195"/>
        <v>0</v>
      </c>
      <c r="BI780" s="254">
        <f t="shared" si="196"/>
        <v>0</v>
      </c>
    </row>
    <row r="781" spans="1:65" ht="27" hidden="1" customHeight="1" x14ac:dyDescent="0.25">
      <c r="A781" s="492"/>
      <c r="B781" s="507"/>
      <c r="C781" s="507"/>
      <c r="D781" s="510"/>
      <c r="E781" s="513"/>
      <c r="F781" s="131"/>
      <c r="G781" s="495">
        <v>2021</v>
      </c>
      <c r="H781" s="495">
        <v>2022</v>
      </c>
      <c r="I781" s="495">
        <v>2023</v>
      </c>
      <c r="J781" s="133"/>
      <c r="K781" s="133"/>
      <c r="L781" s="133"/>
      <c r="M781" s="133"/>
      <c r="N781" s="133"/>
      <c r="O781" s="133"/>
      <c r="P781" s="133"/>
      <c r="Q781" s="133"/>
      <c r="R781" s="133"/>
      <c r="S781" s="133"/>
      <c r="T781" s="133"/>
      <c r="U781" s="133"/>
      <c r="AF781" s="82"/>
      <c r="AG781" s="82"/>
      <c r="AH781" s="220"/>
      <c r="AI781" s="220"/>
      <c r="AJ781" s="220"/>
      <c r="AK781" s="220"/>
      <c r="AL781" s="220"/>
      <c r="AM781" s="220"/>
      <c r="AN781" s="220"/>
      <c r="AO781" s="220"/>
      <c r="AP781" s="220"/>
      <c r="AQ781" s="220"/>
      <c r="AR781" s="220"/>
      <c r="AS781" s="220"/>
      <c r="AT781" s="220"/>
      <c r="AU781" s="220"/>
      <c r="AV781" s="220"/>
      <c r="AW781" s="220"/>
      <c r="AX781" s="220"/>
      <c r="AY781" s="220"/>
      <c r="AZ781" s="220"/>
      <c r="BA781" s="220"/>
      <c r="BB781" s="220"/>
      <c r="BC781" s="220"/>
      <c r="BD781" s="220"/>
      <c r="BE781" s="220"/>
      <c r="BH781" s="254">
        <f t="shared" si="195"/>
        <v>0</v>
      </c>
      <c r="BI781" s="254">
        <f t="shared" si="196"/>
        <v>0</v>
      </c>
    </row>
    <row r="782" spans="1:65" ht="51" hidden="1" customHeight="1" x14ac:dyDescent="0.25">
      <c r="A782" s="493"/>
      <c r="B782" s="508"/>
      <c r="C782" s="508"/>
      <c r="D782" s="511"/>
      <c r="E782" s="514"/>
      <c r="F782" s="134"/>
      <c r="G782" s="496"/>
      <c r="H782" s="496"/>
      <c r="I782" s="496"/>
      <c r="J782" s="135"/>
      <c r="K782" s="135"/>
      <c r="L782" s="135"/>
      <c r="M782" s="135"/>
      <c r="N782" s="135"/>
      <c r="O782" s="135"/>
      <c r="P782" s="135"/>
      <c r="Q782" s="135"/>
      <c r="R782" s="135"/>
      <c r="S782" s="135"/>
      <c r="T782" s="135"/>
      <c r="U782" s="135"/>
      <c r="AC782" s="54"/>
      <c r="AD782" s="219"/>
      <c r="AE782" s="54"/>
      <c r="AF782" s="256"/>
      <c r="AG782" s="256"/>
      <c r="AH782" s="256"/>
      <c r="AI782" s="256"/>
      <c r="AJ782" s="256"/>
      <c r="AK782" s="256"/>
      <c r="AL782" s="256"/>
      <c r="AM782" s="256"/>
      <c r="AN782" s="256"/>
      <c r="AO782" s="256"/>
      <c r="AP782" s="256"/>
      <c r="AQ782" s="256"/>
      <c r="AR782" s="256"/>
      <c r="AS782" s="256"/>
      <c r="AT782" s="256"/>
      <c r="AU782" s="256"/>
      <c r="AV782" s="256"/>
      <c r="AW782" s="256"/>
      <c r="AX782" s="256"/>
      <c r="AY782" s="256"/>
      <c r="AZ782" s="256"/>
      <c r="BA782" s="256"/>
      <c r="BB782" s="256"/>
      <c r="BC782" s="256"/>
      <c r="BD782" s="82"/>
      <c r="BE782" s="82"/>
      <c r="BH782" s="254">
        <f t="shared" si="195"/>
        <v>0</v>
      </c>
      <c r="BI782" s="254">
        <f t="shared" si="196"/>
        <v>0</v>
      </c>
    </row>
    <row r="783" spans="1:65" s="47" customFormat="1" ht="20.100000000000001" hidden="1" customHeight="1" x14ac:dyDescent="0.25">
      <c r="A783" s="516">
        <v>9002</v>
      </c>
      <c r="B783" s="516" t="s">
        <v>277</v>
      </c>
      <c r="C783" s="582" t="s">
        <v>422</v>
      </c>
      <c r="D783" s="497" t="s">
        <v>17</v>
      </c>
      <c r="E783" s="497"/>
      <c r="F783" s="95"/>
      <c r="G783" s="148">
        <f>SUM(G784:G787)</f>
        <v>0</v>
      </c>
      <c r="H783" s="148">
        <f>SUM(H784:H787)</f>
        <v>1570</v>
      </c>
      <c r="I783" s="116"/>
      <c r="J783" s="117"/>
      <c r="K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Y783" s="6"/>
      <c r="Z783" s="6"/>
      <c r="AA783" s="44"/>
      <c r="AB783" s="44"/>
      <c r="AC783" s="54"/>
      <c r="AD783" s="219"/>
      <c r="AE783" s="54"/>
      <c r="AF783" s="258"/>
      <c r="AG783" s="258"/>
      <c r="AH783" s="258"/>
      <c r="AI783" s="258"/>
      <c r="AJ783" s="258"/>
      <c r="AK783" s="258"/>
      <c r="AL783" s="258"/>
      <c r="AM783" s="258"/>
      <c r="AN783" s="258"/>
      <c r="AO783" s="258"/>
      <c r="AP783" s="258"/>
      <c r="AQ783" s="258"/>
      <c r="AR783" s="258"/>
      <c r="AS783" s="258"/>
      <c r="AT783" s="258"/>
      <c r="AU783" s="258"/>
      <c r="AV783" s="258"/>
      <c r="AW783" s="258"/>
      <c r="AX783" s="258"/>
      <c r="AY783" s="258"/>
      <c r="AZ783" s="258"/>
      <c r="BA783" s="258"/>
      <c r="BB783" s="258"/>
      <c r="BC783" s="256"/>
      <c r="BD783" s="82"/>
      <c r="BE783" s="82"/>
      <c r="BF783" s="44"/>
      <c r="BG783" s="44"/>
      <c r="BH783" s="254">
        <f t="shared" si="195"/>
        <v>0</v>
      </c>
      <c r="BI783" s="254">
        <f t="shared" si="196"/>
        <v>0</v>
      </c>
      <c r="BJ783" s="170"/>
      <c r="BK783" s="169"/>
      <c r="BL783" s="169"/>
      <c r="BM783" s="44"/>
    </row>
    <row r="784" spans="1:65" ht="38.25" hidden="1" customHeight="1" x14ac:dyDescent="0.25">
      <c r="A784" s="516"/>
      <c r="B784" s="516"/>
      <c r="C784" s="582"/>
      <c r="D784" s="11" t="s">
        <v>423</v>
      </c>
      <c r="E784" s="12" t="s">
        <v>424</v>
      </c>
      <c r="F784" s="142"/>
      <c r="G784" s="155"/>
      <c r="H784" s="155">
        <v>600</v>
      </c>
      <c r="I784" s="116"/>
      <c r="J784" s="117"/>
      <c r="K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AC784" s="54"/>
      <c r="AD784" s="219"/>
      <c r="AE784" s="54"/>
      <c r="AF784" s="267"/>
      <c r="AG784" s="257"/>
      <c r="AH784" s="257"/>
      <c r="AI784" s="257"/>
      <c r="AJ784" s="257"/>
      <c r="AK784" s="257"/>
      <c r="AL784" s="257"/>
      <c r="AM784" s="257"/>
      <c r="AN784" s="257"/>
      <c r="AO784" s="257"/>
      <c r="AP784" s="257"/>
      <c r="AQ784" s="257"/>
      <c r="AR784" s="257"/>
      <c r="AS784" s="257"/>
      <c r="AT784" s="257"/>
      <c r="AU784" s="257"/>
      <c r="AV784" s="257"/>
      <c r="AW784" s="257"/>
      <c r="AX784" s="257"/>
      <c r="AY784" s="257"/>
      <c r="AZ784" s="257"/>
      <c r="BA784" s="257"/>
      <c r="BB784" s="257"/>
      <c r="BC784" s="272"/>
      <c r="BD784" s="82"/>
      <c r="BE784" s="82"/>
      <c r="BH784" s="254">
        <f t="shared" si="195"/>
        <v>0</v>
      </c>
      <c r="BI784" s="254">
        <f t="shared" si="196"/>
        <v>0</v>
      </c>
    </row>
    <row r="785" spans="1:65" ht="56.25" hidden="1" customHeight="1" x14ac:dyDescent="0.25">
      <c r="A785" s="516"/>
      <c r="B785" s="516"/>
      <c r="C785" s="582"/>
      <c r="D785" s="13" t="s">
        <v>425</v>
      </c>
      <c r="E785" s="9" t="s">
        <v>192</v>
      </c>
      <c r="F785" s="125"/>
      <c r="G785" s="121"/>
      <c r="H785" s="121">
        <v>4</v>
      </c>
      <c r="I785" s="116"/>
      <c r="J785" s="117"/>
      <c r="K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AC785" s="54"/>
      <c r="AD785" s="219"/>
      <c r="AE785" s="54"/>
      <c r="AF785" s="268"/>
      <c r="AG785" s="240"/>
      <c r="AH785" s="240"/>
      <c r="AI785" s="240"/>
      <c r="AJ785" s="240"/>
      <c r="AK785" s="240"/>
      <c r="AL785" s="240"/>
      <c r="AM785" s="240"/>
      <c r="AN785" s="240"/>
      <c r="AO785" s="240"/>
      <c r="AP785" s="240"/>
      <c r="AQ785" s="240"/>
      <c r="AR785" s="240"/>
      <c r="AS785" s="240"/>
      <c r="AT785" s="240"/>
      <c r="AU785" s="240"/>
      <c r="AV785" s="240"/>
      <c r="AW785" s="240"/>
      <c r="AX785" s="240"/>
      <c r="AY785" s="240"/>
      <c r="AZ785" s="240"/>
      <c r="BA785" s="240"/>
      <c r="BB785" s="240"/>
      <c r="BC785" s="270"/>
      <c r="BD785" s="82"/>
      <c r="BE785" s="82"/>
      <c r="BH785" s="254">
        <f t="shared" si="195"/>
        <v>0</v>
      </c>
      <c r="BI785" s="254">
        <f t="shared" si="196"/>
        <v>0</v>
      </c>
    </row>
    <row r="786" spans="1:65" ht="40.5" hidden="1" customHeight="1" x14ac:dyDescent="0.25">
      <c r="A786" s="516"/>
      <c r="B786" s="516"/>
      <c r="C786" s="582"/>
      <c r="D786" s="13" t="s">
        <v>426</v>
      </c>
      <c r="E786" s="9" t="s">
        <v>46</v>
      </c>
      <c r="F786" s="125"/>
      <c r="G786" s="121"/>
      <c r="H786" s="121">
        <v>6</v>
      </c>
      <c r="I786" s="116"/>
      <c r="J786" s="117"/>
      <c r="K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AA786" s="47"/>
      <c r="AB786" s="47"/>
      <c r="AC786" s="54"/>
      <c r="AD786" s="219"/>
      <c r="AE786" s="54"/>
      <c r="AF786" s="82"/>
      <c r="AG786" s="82"/>
      <c r="AH786" s="82"/>
      <c r="AI786" s="82"/>
      <c r="AJ786" s="82"/>
      <c r="AK786" s="82"/>
      <c r="AL786" s="82"/>
      <c r="AM786" s="82"/>
      <c r="AN786" s="82"/>
      <c r="AO786" s="82"/>
      <c r="AP786" s="82"/>
      <c r="AQ786" s="82"/>
      <c r="AR786" s="82"/>
      <c r="AS786" s="82"/>
      <c r="AT786" s="82"/>
      <c r="AU786" s="82"/>
      <c r="AV786" s="82"/>
      <c r="AW786" s="82"/>
      <c r="AX786" s="82"/>
      <c r="AY786" s="82"/>
      <c r="AZ786" s="82"/>
      <c r="BA786" s="82"/>
      <c r="BB786" s="82"/>
      <c r="BC786" s="82"/>
      <c r="BD786" s="82"/>
      <c r="BE786" s="82"/>
      <c r="BF786" s="47"/>
      <c r="BG786" s="47"/>
      <c r="BH786" s="254">
        <f t="shared" si="195"/>
        <v>0</v>
      </c>
      <c r="BI786" s="254">
        <f t="shared" si="196"/>
        <v>0</v>
      </c>
      <c r="BJ786" s="195"/>
      <c r="BK786" s="213"/>
      <c r="BL786" s="213"/>
      <c r="BM786" s="47"/>
    </row>
    <row r="787" spans="1:65" ht="58.5" hidden="1" customHeight="1" x14ac:dyDescent="0.25">
      <c r="A787" s="516"/>
      <c r="B787" s="516"/>
      <c r="C787" s="582"/>
      <c r="D787" s="13" t="s">
        <v>427</v>
      </c>
      <c r="E787" s="9" t="s">
        <v>424</v>
      </c>
      <c r="F787" s="125"/>
      <c r="G787" s="121"/>
      <c r="H787" s="121">
        <v>960</v>
      </c>
      <c r="I787" s="116"/>
      <c r="J787" s="117"/>
      <c r="K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AC787" s="54"/>
      <c r="AD787" s="219"/>
      <c r="AE787" s="54"/>
      <c r="AF787" s="82"/>
      <c r="AG787" s="82"/>
      <c r="AH787" s="82"/>
      <c r="AI787" s="82"/>
      <c r="AJ787" s="82"/>
      <c r="AK787" s="82"/>
      <c r="AL787" s="82"/>
      <c r="AM787" s="82"/>
      <c r="AN787" s="82"/>
      <c r="AO787" s="82"/>
      <c r="AP787" s="82"/>
      <c r="AQ787" s="82"/>
      <c r="AR787" s="82"/>
      <c r="AS787" s="82"/>
      <c r="AT787" s="82"/>
      <c r="AU787" s="82"/>
      <c r="AV787" s="82"/>
      <c r="AW787" s="82"/>
      <c r="AX787" s="82"/>
      <c r="AY787" s="82"/>
      <c r="AZ787" s="82"/>
      <c r="BA787" s="82"/>
      <c r="BB787" s="82"/>
      <c r="BC787" s="82"/>
      <c r="BD787" s="82"/>
      <c r="BE787" s="82"/>
      <c r="BH787" s="254">
        <f t="shared" si="195"/>
        <v>0</v>
      </c>
      <c r="BI787" s="254">
        <f t="shared" si="196"/>
        <v>0</v>
      </c>
    </row>
    <row r="788" spans="1:65" ht="27" hidden="1" customHeight="1" x14ac:dyDescent="0.25">
      <c r="A788" s="504" t="s">
        <v>17</v>
      </c>
      <c r="B788" s="504"/>
      <c r="C788" s="504"/>
      <c r="D788" s="504"/>
      <c r="E788" s="504"/>
      <c r="F788" s="145"/>
      <c r="G788" s="146"/>
      <c r="H788" s="146"/>
      <c r="I788" s="116"/>
      <c r="J788" s="117"/>
      <c r="K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AC788" s="54"/>
      <c r="AD788" s="219"/>
      <c r="AE788" s="54"/>
      <c r="AF788" s="192"/>
      <c r="AG788" s="192"/>
      <c r="AH788" s="192"/>
      <c r="AI788" s="192"/>
      <c r="AJ788" s="192"/>
      <c r="AK788" s="192"/>
      <c r="AL788" s="192"/>
      <c r="AM788" s="192"/>
      <c r="AN788" s="192"/>
      <c r="AO788" s="192"/>
      <c r="AP788" s="192"/>
      <c r="AQ788" s="192"/>
      <c r="AR788" s="192"/>
      <c r="AS788" s="192"/>
      <c r="AT788" s="192"/>
      <c r="AU788" s="192"/>
      <c r="AV788" s="192"/>
      <c r="AW788" s="192"/>
      <c r="AX788" s="192"/>
      <c r="AY788" s="192"/>
      <c r="AZ788" s="192"/>
      <c r="BA788" s="192"/>
      <c r="BB788" s="192"/>
      <c r="BC788" s="192"/>
      <c r="BD788" s="192"/>
      <c r="BE788" s="192"/>
      <c r="BH788" s="254">
        <f t="shared" si="195"/>
        <v>0</v>
      </c>
      <c r="BI788" s="254">
        <f t="shared" si="196"/>
        <v>0</v>
      </c>
    </row>
    <row r="789" spans="1:65" ht="27" hidden="1" customHeight="1" x14ac:dyDescent="0.25">
      <c r="A789" s="16"/>
      <c r="B789" s="10"/>
      <c r="C789" s="16"/>
      <c r="D789" s="16"/>
      <c r="E789" s="10"/>
      <c r="F789" s="108"/>
      <c r="G789" s="116"/>
      <c r="H789" s="116"/>
      <c r="I789" s="116"/>
      <c r="J789" s="117"/>
      <c r="K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AC789" s="81"/>
      <c r="AD789" s="263"/>
      <c r="AE789" s="81"/>
      <c r="AF789" s="192"/>
      <c r="AG789" s="192"/>
      <c r="AH789" s="192"/>
      <c r="AI789" s="192"/>
      <c r="AJ789" s="192"/>
      <c r="AK789" s="192"/>
      <c r="AL789" s="192"/>
      <c r="AM789" s="192"/>
      <c r="AN789" s="192"/>
      <c r="AO789" s="192"/>
      <c r="AP789" s="192"/>
      <c r="AQ789" s="192"/>
      <c r="AR789" s="192"/>
      <c r="AS789" s="192"/>
      <c r="AT789" s="192"/>
      <c r="AU789" s="192"/>
      <c r="AV789" s="192"/>
      <c r="AW789" s="192"/>
      <c r="AX789" s="192"/>
      <c r="AY789" s="192"/>
      <c r="AZ789" s="192"/>
      <c r="BA789" s="192"/>
      <c r="BB789" s="192"/>
      <c r="BC789" s="192"/>
      <c r="BD789" s="192"/>
      <c r="BE789" s="192"/>
      <c r="BH789" s="254">
        <f t="shared" si="195"/>
        <v>0</v>
      </c>
      <c r="BI789" s="254">
        <f t="shared" si="196"/>
        <v>0</v>
      </c>
    </row>
    <row r="790" spans="1:65" ht="27" hidden="1" customHeight="1" x14ac:dyDescent="0.25">
      <c r="A790" s="504" t="s">
        <v>428</v>
      </c>
      <c r="B790" s="504"/>
      <c r="C790" s="504"/>
      <c r="D790" s="504"/>
      <c r="E790" s="504"/>
      <c r="F790" s="145"/>
      <c r="G790" s="116"/>
      <c r="H790" s="116"/>
      <c r="I790" s="116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AC790" s="81"/>
      <c r="AD790" s="263"/>
      <c r="AE790" s="81"/>
      <c r="AF790" s="192"/>
      <c r="AG790" s="192"/>
      <c r="AH790" s="192"/>
      <c r="AI790" s="192"/>
      <c r="AJ790" s="192"/>
      <c r="AK790" s="192"/>
      <c r="AL790" s="192"/>
      <c r="AM790" s="192"/>
      <c r="AN790" s="192"/>
      <c r="AO790" s="192"/>
      <c r="AP790" s="192"/>
      <c r="AQ790" s="192"/>
      <c r="AR790" s="192"/>
      <c r="AS790" s="192"/>
      <c r="AT790" s="192"/>
      <c r="AU790" s="192"/>
      <c r="AV790" s="192"/>
      <c r="AW790" s="192"/>
      <c r="AX790" s="192"/>
      <c r="AY790" s="192"/>
      <c r="AZ790" s="192"/>
      <c r="BA790" s="192"/>
      <c r="BB790" s="192"/>
      <c r="BC790" s="192"/>
      <c r="BD790" s="192"/>
      <c r="BE790" s="192"/>
      <c r="BH790" s="254">
        <f t="shared" si="195"/>
        <v>0</v>
      </c>
      <c r="BI790" s="254">
        <f t="shared" si="196"/>
        <v>0</v>
      </c>
    </row>
    <row r="791" spans="1:65" s="48" customFormat="1" ht="24.95" hidden="1" customHeight="1" x14ac:dyDescent="0.25">
      <c r="A791" s="16"/>
      <c r="B791" s="580" t="s">
        <v>429</v>
      </c>
      <c r="C791" s="580"/>
      <c r="D791" s="580"/>
      <c r="E791" s="580"/>
      <c r="F791" s="158"/>
      <c r="G791" s="581"/>
      <c r="H791" s="581"/>
      <c r="I791" s="159"/>
      <c r="J791" s="160"/>
      <c r="K791" s="160"/>
      <c r="L791" s="160"/>
      <c r="M791" s="160"/>
      <c r="N791" s="160"/>
      <c r="O791" s="160"/>
      <c r="P791" s="160"/>
      <c r="Q791" s="160"/>
      <c r="R791" s="160"/>
      <c r="S791" s="160"/>
      <c r="T791" s="160"/>
      <c r="U791" s="160"/>
      <c r="V791" s="44"/>
      <c r="W791" s="44"/>
      <c r="X791" s="44"/>
      <c r="Y791" s="5"/>
      <c r="Z791" s="5"/>
      <c r="AA791" s="44"/>
      <c r="AB791" s="44"/>
      <c r="AC791" s="81"/>
      <c r="AD791" s="263"/>
      <c r="AE791" s="81"/>
      <c r="AF791" s="192"/>
      <c r="AG791" s="192"/>
      <c r="AH791" s="192"/>
      <c r="AI791" s="192"/>
      <c r="AJ791" s="192"/>
      <c r="AK791" s="192"/>
      <c r="AL791" s="192"/>
      <c r="AM791" s="192"/>
      <c r="AN791" s="192"/>
      <c r="AO791" s="192"/>
      <c r="AP791" s="192"/>
      <c r="AQ791" s="192"/>
      <c r="AR791" s="192"/>
      <c r="AS791" s="192"/>
      <c r="AT791" s="192"/>
      <c r="AU791" s="192"/>
      <c r="AV791" s="192"/>
      <c r="AW791" s="192"/>
      <c r="AX791" s="192"/>
      <c r="AY791" s="192"/>
      <c r="AZ791" s="192"/>
      <c r="BA791" s="192"/>
      <c r="BB791" s="192"/>
      <c r="BC791" s="192"/>
      <c r="BD791" s="192"/>
      <c r="BE791" s="192"/>
      <c r="BF791" s="44"/>
      <c r="BG791" s="44"/>
      <c r="BH791" s="254">
        <f t="shared" si="195"/>
        <v>0</v>
      </c>
      <c r="BI791" s="254">
        <f t="shared" si="196"/>
        <v>0</v>
      </c>
      <c r="BJ791" s="170"/>
      <c r="BK791" s="169"/>
      <c r="BL791" s="169"/>
      <c r="BM791" s="44"/>
    </row>
    <row r="792" spans="1:65" s="48" customFormat="1" ht="24.95" hidden="1" customHeight="1" x14ac:dyDescent="0.25">
      <c r="A792" s="580"/>
      <c r="B792" s="580"/>
      <c r="C792" s="580"/>
      <c r="D792" s="580"/>
      <c r="E792" s="580"/>
      <c r="F792" s="158"/>
      <c r="G792" s="116"/>
      <c r="H792" s="116"/>
      <c r="I792" s="116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44"/>
      <c r="W792" s="44"/>
      <c r="X792" s="44"/>
      <c r="Y792" s="5"/>
      <c r="Z792" s="5"/>
      <c r="AA792" s="44"/>
      <c r="AB792" s="44"/>
      <c r="AC792" s="44"/>
      <c r="AD792" s="193"/>
      <c r="AE792" s="44"/>
      <c r="AF792" s="82"/>
      <c r="AG792" s="82"/>
      <c r="AH792" s="220"/>
      <c r="AI792" s="220"/>
      <c r="AJ792" s="220"/>
      <c r="AK792" s="220"/>
      <c r="AL792" s="220"/>
      <c r="AM792" s="220"/>
      <c r="AN792" s="220"/>
      <c r="AO792" s="220"/>
      <c r="AP792" s="220"/>
      <c r="AQ792" s="220"/>
      <c r="AR792" s="220"/>
      <c r="AS792" s="220"/>
      <c r="AT792" s="220"/>
      <c r="AU792" s="220"/>
      <c r="AV792" s="220"/>
      <c r="AW792" s="220"/>
      <c r="AX792" s="220"/>
      <c r="AY792" s="220"/>
      <c r="AZ792" s="220"/>
      <c r="BA792" s="220"/>
      <c r="BB792" s="220"/>
      <c r="BC792" s="220"/>
      <c r="BD792" s="220"/>
      <c r="BE792" s="220"/>
      <c r="BF792" s="44"/>
      <c r="BG792" s="44"/>
      <c r="BH792" s="254">
        <f t="shared" si="195"/>
        <v>0</v>
      </c>
      <c r="BI792" s="254">
        <f t="shared" si="196"/>
        <v>0</v>
      </c>
      <c r="BJ792" s="170"/>
      <c r="BK792" s="169"/>
      <c r="BL792" s="169"/>
      <c r="BM792" s="44"/>
    </row>
    <row r="793" spans="1:65" s="48" customFormat="1" ht="24.95" hidden="1" customHeight="1" x14ac:dyDescent="0.25">
      <c r="A793" s="580"/>
      <c r="B793" s="580"/>
      <c r="C793" s="580"/>
      <c r="D793" s="580"/>
      <c r="E793" s="580"/>
      <c r="F793" s="158"/>
      <c r="G793" s="161"/>
      <c r="H793" s="161"/>
      <c r="I793" s="116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44"/>
      <c r="W793" s="44"/>
      <c r="X793" s="44"/>
      <c r="Y793" s="5"/>
      <c r="Z793" s="5"/>
      <c r="AA793" s="44"/>
      <c r="AB793" s="44"/>
      <c r="AC793" s="44"/>
      <c r="AD793" s="193"/>
      <c r="AE793" s="44"/>
      <c r="AF793" s="82"/>
      <c r="AG793" s="82"/>
      <c r="AH793" s="220"/>
      <c r="AI793" s="220"/>
      <c r="AJ793" s="220"/>
      <c r="AK793" s="220"/>
      <c r="AL793" s="220"/>
      <c r="AM793" s="220"/>
      <c r="AN793" s="220"/>
      <c r="AO793" s="220"/>
      <c r="AP793" s="220"/>
      <c r="AQ793" s="220"/>
      <c r="AR793" s="220"/>
      <c r="AS793" s="220"/>
      <c r="AT793" s="220"/>
      <c r="AU793" s="220"/>
      <c r="AV793" s="220"/>
      <c r="AW793" s="220"/>
      <c r="AX793" s="220"/>
      <c r="AY793" s="220"/>
      <c r="AZ793" s="220"/>
      <c r="BA793" s="220"/>
      <c r="BB793" s="220"/>
      <c r="BC793" s="220"/>
      <c r="BD793" s="220"/>
      <c r="BE793" s="220"/>
      <c r="BF793" s="44"/>
      <c r="BG793" s="44"/>
      <c r="BH793" s="254">
        <f t="shared" si="195"/>
        <v>0</v>
      </c>
      <c r="BI793" s="254">
        <f t="shared" si="196"/>
        <v>0</v>
      </c>
      <c r="BJ793" s="170"/>
      <c r="BK793" s="169"/>
      <c r="BL793" s="169"/>
      <c r="BM793" s="44"/>
    </row>
    <row r="794" spans="1:65" s="48" customFormat="1" ht="24.95" hidden="1" customHeight="1" x14ac:dyDescent="0.25">
      <c r="A794" s="17"/>
      <c r="B794" s="15"/>
      <c r="C794" s="16"/>
      <c r="D794" s="16"/>
      <c r="E794" s="17"/>
      <c r="F794" s="111"/>
      <c r="G794" s="112"/>
      <c r="H794" s="112"/>
      <c r="I794" s="112"/>
      <c r="J794" s="113"/>
      <c r="K794" s="113"/>
      <c r="L794" s="113"/>
      <c r="M794" s="113"/>
      <c r="N794" s="113"/>
      <c r="O794" s="113"/>
      <c r="P794" s="113"/>
      <c r="Q794" s="113"/>
      <c r="R794" s="113"/>
      <c r="S794" s="113"/>
      <c r="T794" s="113"/>
      <c r="U794" s="113"/>
      <c r="V794" s="44"/>
      <c r="W794" s="44"/>
      <c r="X794" s="44"/>
      <c r="Y794" s="5"/>
      <c r="Z794" s="5"/>
      <c r="AA794" s="44"/>
      <c r="AB794" s="44"/>
      <c r="AC794" s="54"/>
      <c r="AD794" s="219"/>
      <c r="AE794" s="54"/>
      <c r="AF794" s="256"/>
      <c r="AG794" s="256"/>
      <c r="AH794" s="256"/>
      <c r="AI794" s="256"/>
      <c r="AJ794" s="256"/>
      <c r="AK794" s="256"/>
      <c r="AL794" s="256"/>
      <c r="AM794" s="256"/>
      <c r="AN794" s="256"/>
      <c r="AO794" s="256"/>
      <c r="AP794" s="256"/>
      <c r="AQ794" s="256"/>
      <c r="AR794" s="256"/>
      <c r="AS794" s="256"/>
      <c r="AT794" s="256"/>
      <c r="AU794" s="256"/>
      <c r="AV794" s="256"/>
      <c r="AW794" s="256"/>
      <c r="AX794" s="256"/>
      <c r="AY794" s="256"/>
      <c r="AZ794" s="256"/>
      <c r="BA794" s="256"/>
      <c r="BB794" s="256"/>
      <c r="BC794" s="256"/>
      <c r="BD794" s="82"/>
      <c r="BE794" s="82"/>
      <c r="BF794" s="44"/>
      <c r="BG794" s="44"/>
      <c r="BH794" s="254">
        <f t="shared" si="195"/>
        <v>0</v>
      </c>
      <c r="BI794" s="254">
        <f t="shared" si="196"/>
        <v>0</v>
      </c>
      <c r="BJ794" s="170"/>
      <c r="BK794" s="169"/>
      <c r="BL794" s="169"/>
      <c r="BM794" s="44"/>
    </row>
    <row r="795" spans="1:65" s="48" customFormat="1" ht="24.95" hidden="1" customHeight="1" x14ac:dyDescent="0.25">
      <c r="A795" s="17"/>
      <c r="B795" s="15"/>
      <c r="C795" s="16"/>
      <c r="D795" s="16"/>
      <c r="E795" s="17"/>
      <c r="F795" s="111"/>
      <c r="G795" s="112"/>
      <c r="H795" s="112"/>
      <c r="I795" s="112"/>
      <c r="J795" s="113"/>
      <c r="K795" s="113"/>
      <c r="L795" s="113"/>
      <c r="M795" s="113"/>
      <c r="N795" s="113"/>
      <c r="O795" s="113"/>
      <c r="P795" s="113"/>
      <c r="Q795" s="113"/>
      <c r="R795" s="113"/>
      <c r="S795" s="113"/>
      <c r="T795" s="113"/>
      <c r="U795" s="113"/>
      <c r="V795" s="44"/>
      <c r="W795" s="44"/>
      <c r="X795" s="44"/>
      <c r="Y795" s="5"/>
      <c r="Z795" s="5"/>
      <c r="AA795" s="44"/>
      <c r="AB795" s="44"/>
      <c r="AC795" s="54"/>
      <c r="AD795" s="219"/>
      <c r="AE795" s="54"/>
      <c r="AF795" s="258"/>
      <c r="AG795" s="258"/>
      <c r="AH795" s="258"/>
      <c r="AI795" s="258"/>
      <c r="AJ795" s="258"/>
      <c r="AK795" s="258"/>
      <c r="AL795" s="258"/>
      <c r="AM795" s="258"/>
      <c r="AN795" s="258"/>
      <c r="AO795" s="258"/>
      <c r="AP795" s="258"/>
      <c r="AQ795" s="258"/>
      <c r="AR795" s="258"/>
      <c r="AS795" s="258"/>
      <c r="AT795" s="258"/>
      <c r="AU795" s="258"/>
      <c r="AV795" s="258"/>
      <c r="AW795" s="258"/>
      <c r="AX795" s="258"/>
      <c r="AY795" s="258"/>
      <c r="AZ795" s="258"/>
      <c r="BA795" s="258"/>
      <c r="BB795" s="258"/>
      <c r="BC795" s="256"/>
      <c r="BD795" s="82"/>
      <c r="BE795" s="82"/>
      <c r="BF795" s="44"/>
      <c r="BG795" s="44"/>
      <c r="BH795" s="254">
        <f t="shared" si="195"/>
        <v>0</v>
      </c>
      <c r="BI795" s="254">
        <f t="shared" si="196"/>
        <v>0</v>
      </c>
      <c r="BJ795" s="170"/>
      <c r="BK795" s="169"/>
      <c r="BL795" s="169"/>
      <c r="BM795" s="44"/>
    </row>
    <row r="796" spans="1:65" s="48" customFormat="1" ht="24.95" hidden="1" customHeight="1" x14ac:dyDescent="0.25">
      <c r="A796" s="17"/>
      <c r="B796" s="15"/>
      <c r="C796" s="16"/>
      <c r="D796" s="16"/>
      <c r="E796" s="17"/>
      <c r="F796" s="111"/>
      <c r="G796" s="112"/>
      <c r="H796" s="112"/>
      <c r="I796" s="112"/>
      <c r="J796" s="113"/>
      <c r="K796" s="113"/>
      <c r="L796" s="113"/>
      <c r="M796" s="113"/>
      <c r="N796" s="113"/>
      <c r="O796" s="113"/>
      <c r="P796" s="113"/>
      <c r="Q796" s="113"/>
      <c r="R796" s="113"/>
      <c r="S796" s="113"/>
      <c r="T796" s="113"/>
      <c r="U796" s="113"/>
      <c r="V796" s="44"/>
      <c r="W796" s="44"/>
      <c r="X796" s="44"/>
      <c r="Y796" s="5"/>
      <c r="Z796" s="5"/>
      <c r="AA796" s="44"/>
      <c r="AB796" s="44"/>
      <c r="AC796" s="54"/>
      <c r="AD796" s="219"/>
      <c r="AE796" s="54"/>
      <c r="AF796" s="267"/>
      <c r="AG796" s="257"/>
      <c r="AH796" s="257"/>
      <c r="AI796" s="257"/>
      <c r="AJ796" s="257"/>
      <c r="AK796" s="257"/>
      <c r="AL796" s="257"/>
      <c r="AM796" s="257"/>
      <c r="AN796" s="257"/>
      <c r="AO796" s="257"/>
      <c r="AP796" s="257"/>
      <c r="AQ796" s="257"/>
      <c r="AR796" s="257"/>
      <c r="AS796" s="257"/>
      <c r="AT796" s="257"/>
      <c r="AU796" s="257"/>
      <c r="AV796" s="257"/>
      <c r="AW796" s="257"/>
      <c r="AX796" s="257"/>
      <c r="AY796" s="257"/>
      <c r="AZ796" s="257"/>
      <c r="BA796" s="257"/>
      <c r="BB796" s="257"/>
      <c r="BC796" s="272"/>
      <c r="BD796" s="82"/>
      <c r="BE796" s="82"/>
      <c r="BF796" s="44"/>
      <c r="BG796" s="44"/>
      <c r="BH796" s="254">
        <f t="shared" si="195"/>
        <v>0</v>
      </c>
      <c r="BI796" s="254">
        <f t="shared" si="196"/>
        <v>0</v>
      </c>
      <c r="BJ796" s="170"/>
      <c r="BK796" s="169"/>
      <c r="BL796" s="169"/>
      <c r="BM796" s="44"/>
    </row>
    <row r="797" spans="1:65" s="48" customFormat="1" ht="24.95" hidden="1" customHeight="1" x14ac:dyDescent="0.25">
      <c r="A797" s="17"/>
      <c r="B797" s="15"/>
      <c r="C797" s="16"/>
      <c r="D797" s="16"/>
      <c r="E797" s="17"/>
      <c r="F797" s="111"/>
      <c r="G797" s="112"/>
      <c r="H797" s="112"/>
      <c r="I797" s="112"/>
      <c r="J797" s="113"/>
      <c r="K797" s="113"/>
      <c r="L797" s="113"/>
      <c r="M797" s="113"/>
      <c r="N797" s="113"/>
      <c r="O797" s="113"/>
      <c r="P797" s="113"/>
      <c r="Q797" s="113"/>
      <c r="R797" s="113"/>
      <c r="S797" s="113"/>
      <c r="T797" s="113"/>
      <c r="U797" s="113"/>
      <c r="V797" s="44"/>
      <c r="W797" s="44"/>
      <c r="X797" s="44"/>
      <c r="Y797" s="5"/>
      <c r="Z797" s="5"/>
      <c r="AA797" s="44"/>
      <c r="AB797" s="44"/>
      <c r="AC797" s="54"/>
      <c r="AD797" s="219"/>
      <c r="AE797" s="54"/>
      <c r="AF797" s="268"/>
      <c r="AG797" s="240"/>
      <c r="AH797" s="240"/>
      <c r="AI797" s="240"/>
      <c r="AJ797" s="240"/>
      <c r="AK797" s="240"/>
      <c r="AL797" s="240"/>
      <c r="AM797" s="240"/>
      <c r="AN797" s="240"/>
      <c r="AO797" s="240"/>
      <c r="AP797" s="240"/>
      <c r="AQ797" s="240"/>
      <c r="AR797" s="240"/>
      <c r="AS797" s="240"/>
      <c r="AT797" s="240"/>
      <c r="AU797" s="240"/>
      <c r="AV797" s="240"/>
      <c r="AW797" s="240"/>
      <c r="AX797" s="240"/>
      <c r="AY797" s="240"/>
      <c r="AZ797" s="240"/>
      <c r="BA797" s="240"/>
      <c r="BB797" s="240"/>
      <c r="BC797" s="270"/>
      <c r="BD797" s="82"/>
      <c r="BE797" s="82"/>
      <c r="BF797" s="44"/>
      <c r="BG797" s="44"/>
      <c r="BH797" s="254">
        <f t="shared" si="195"/>
        <v>0</v>
      </c>
      <c r="BI797" s="254">
        <f t="shared" si="196"/>
        <v>0</v>
      </c>
      <c r="BJ797" s="170"/>
      <c r="BK797" s="169"/>
      <c r="BL797" s="169"/>
      <c r="BM797" s="44"/>
    </row>
    <row r="798" spans="1:65" s="48" customFormat="1" ht="24.95" hidden="1" customHeight="1" x14ac:dyDescent="0.25">
      <c r="A798" s="17"/>
      <c r="B798" s="15"/>
      <c r="C798" s="16"/>
      <c r="D798" s="16"/>
      <c r="E798" s="17"/>
      <c r="F798" s="111"/>
      <c r="G798" s="112"/>
      <c r="H798" s="112"/>
      <c r="I798" s="112"/>
      <c r="J798" s="113"/>
      <c r="K798" s="113"/>
      <c r="L798" s="113"/>
      <c r="M798" s="113"/>
      <c r="N798" s="113"/>
      <c r="O798" s="113"/>
      <c r="P798" s="113"/>
      <c r="Q798" s="113"/>
      <c r="R798" s="113"/>
      <c r="S798" s="113"/>
      <c r="T798" s="113"/>
      <c r="U798" s="113"/>
      <c r="V798" s="44"/>
      <c r="W798" s="44"/>
      <c r="X798" s="44"/>
      <c r="Y798" s="5"/>
      <c r="Z798" s="5"/>
      <c r="AA798" s="47"/>
      <c r="AB798" s="47"/>
      <c r="AC798" s="54"/>
      <c r="AD798" s="219"/>
      <c r="AE798" s="54"/>
      <c r="AF798" s="82"/>
      <c r="AG798" s="82"/>
      <c r="AH798" s="82"/>
      <c r="AI798" s="82"/>
      <c r="AJ798" s="82"/>
      <c r="AK798" s="82"/>
      <c r="AL798" s="82"/>
      <c r="AM798" s="82"/>
      <c r="AN798" s="82"/>
      <c r="AO798" s="82"/>
      <c r="AP798" s="82"/>
      <c r="AQ798" s="82"/>
      <c r="AR798" s="82"/>
      <c r="AS798" s="82"/>
      <c r="AT798" s="82"/>
      <c r="AU798" s="82"/>
      <c r="AV798" s="82"/>
      <c r="AW798" s="82"/>
      <c r="AX798" s="82"/>
      <c r="AY798" s="82"/>
      <c r="AZ798" s="82"/>
      <c r="BA798" s="82"/>
      <c r="BB798" s="82"/>
      <c r="BC798" s="82"/>
      <c r="BD798" s="82"/>
      <c r="BE798" s="82"/>
      <c r="BF798" s="47"/>
      <c r="BG798" s="47"/>
      <c r="BH798" s="254">
        <f t="shared" si="195"/>
        <v>0</v>
      </c>
      <c r="BI798" s="254">
        <f t="shared" si="196"/>
        <v>0</v>
      </c>
      <c r="BJ798" s="195"/>
      <c r="BK798" s="213"/>
      <c r="BL798" s="213"/>
      <c r="BM798" s="47"/>
    </row>
    <row r="799" spans="1:65" s="48" customFormat="1" ht="24.95" hidden="1" customHeight="1" x14ac:dyDescent="0.25">
      <c r="A799" s="17"/>
      <c r="B799" s="15"/>
      <c r="C799" s="16"/>
      <c r="D799" s="16"/>
      <c r="E799" s="17"/>
      <c r="F799" s="111"/>
      <c r="G799" s="112"/>
      <c r="H799" s="112"/>
      <c r="I799" s="112"/>
      <c r="J799" s="113"/>
      <c r="K799" s="113"/>
      <c r="L799" s="113"/>
      <c r="M799" s="113"/>
      <c r="N799" s="113"/>
      <c r="O799" s="113"/>
      <c r="P799" s="113"/>
      <c r="Q799" s="113"/>
      <c r="R799" s="113"/>
      <c r="S799" s="113"/>
      <c r="T799" s="113"/>
      <c r="U799" s="113"/>
      <c r="V799" s="44"/>
      <c r="W799" s="44"/>
      <c r="X799" s="44"/>
      <c r="Y799" s="5"/>
      <c r="Z799" s="5"/>
      <c r="AA799" s="44"/>
      <c r="AB799" s="44"/>
      <c r="AC799" s="54"/>
      <c r="AD799" s="219"/>
      <c r="AE799" s="54"/>
      <c r="AF799" s="82"/>
      <c r="AG799" s="82"/>
      <c r="AH799" s="82"/>
      <c r="AI799" s="82"/>
      <c r="AJ799" s="82"/>
      <c r="AK799" s="82"/>
      <c r="AL799" s="82"/>
      <c r="AM799" s="82"/>
      <c r="AN799" s="82"/>
      <c r="AO799" s="82"/>
      <c r="AP799" s="82"/>
      <c r="AQ799" s="82"/>
      <c r="AR799" s="82"/>
      <c r="AS799" s="82"/>
      <c r="AT799" s="82"/>
      <c r="AU799" s="82"/>
      <c r="AV799" s="82"/>
      <c r="AW799" s="82"/>
      <c r="AX799" s="82"/>
      <c r="AY799" s="82"/>
      <c r="AZ799" s="82"/>
      <c r="BA799" s="82"/>
      <c r="BB799" s="82"/>
      <c r="BC799" s="82"/>
      <c r="BD799" s="82"/>
      <c r="BE799" s="82"/>
      <c r="BF799" s="44"/>
      <c r="BG799" s="44"/>
      <c r="BH799" s="254">
        <f t="shared" si="195"/>
        <v>0</v>
      </c>
      <c r="BI799" s="254">
        <f t="shared" si="196"/>
        <v>0</v>
      </c>
      <c r="BJ799" s="170"/>
      <c r="BK799" s="169"/>
      <c r="BL799" s="169"/>
      <c r="BM799" s="44"/>
    </row>
    <row r="800" spans="1:65" s="48" customFormat="1" ht="24.95" hidden="1" customHeight="1" x14ac:dyDescent="0.25">
      <c r="A800" s="17"/>
      <c r="B800" s="15"/>
      <c r="C800" s="16"/>
      <c r="D800" s="16"/>
      <c r="E800" s="17"/>
      <c r="F800" s="111"/>
      <c r="G800" s="112"/>
      <c r="H800" s="112"/>
      <c r="I800" s="112"/>
      <c r="J800" s="113"/>
      <c r="K800" s="113"/>
      <c r="L800" s="113"/>
      <c r="M800" s="113"/>
      <c r="N800" s="113"/>
      <c r="O800" s="113"/>
      <c r="P800" s="113"/>
      <c r="Q800" s="113"/>
      <c r="R800" s="113"/>
      <c r="S800" s="113"/>
      <c r="T800" s="113"/>
      <c r="U800" s="113"/>
      <c r="V800" s="44"/>
      <c r="W800" s="44"/>
      <c r="X800" s="44"/>
      <c r="Y800" s="5"/>
      <c r="Z800" s="5"/>
      <c r="AA800" s="44"/>
      <c r="AB800" s="44"/>
      <c r="AC800" s="54"/>
      <c r="AD800" s="219"/>
      <c r="AE800" s="54"/>
      <c r="AF800" s="82"/>
      <c r="AG800" s="82"/>
      <c r="AH800" s="82"/>
      <c r="AI800" s="82"/>
      <c r="AJ800" s="82"/>
      <c r="AK800" s="82"/>
      <c r="AL800" s="82"/>
      <c r="AM800" s="82"/>
      <c r="AN800" s="82"/>
      <c r="AO800" s="82"/>
      <c r="AP800" s="82"/>
      <c r="AQ800" s="82"/>
      <c r="AR800" s="82"/>
      <c r="AS800" s="82"/>
      <c r="AT800" s="82"/>
      <c r="AU800" s="82"/>
      <c r="AV800" s="82"/>
      <c r="AW800" s="82"/>
      <c r="AX800" s="82"/>
      <c r="AY800" s="82"/>
      <c r="AZ800" s="82"/>
      <c r="BA800" s="82"/>
      <c r="BB800" s="82"/>
      <c r="BC800" s="82"/>
      <c r="BD800" s="82"/>
      <c r="BE800" s="82"/>
      <c r="BF800" s="44"/>
      <c r="BG800" s="44"/>
      <c r="BH800" s="254">
        <f t="shared" si="195"/>
        <v>0</v>
      </c>
      <c r="BI800" s="254">
        <f t="shared" si="196"/>
        <v>0</v>
      </c>
      <c r="BJ800" s="170"/>
      <c r="BK800" s="169"/>
      <c r="BL800" s="169"/>
      <c r="BM800" s="44"/>
    </row>
    <row r="801" spans="1:65" s="48" customFormat="1" ht="24.95" hidden="1" customHeight="1" x14ac:dyDescent="0.25">
      <c r="A801" s="17"/>
      <c r="B801" s="15"/>
      <c r="C801" s="16"/>
      <c r="D801" s="16"/>
      <c r="E801" s="17"/>
      <c r="F801" s="111"/>
      <c r="G801" s="112"/>
      <c r="H801" s="112"/>
      <c r="I801" s="112"/>
      <c r="J801" s="113"/>
      <c r="K801" s="113"/>
      <c r="L801" s="113"/>
      <c r="M801" s="113"/>
      <c r="N801" s="113"/>
      <c r="O801" s="113"/>
      <c r="P801" s="113"/>
      <c r="Q801" s="113"/>
      <c r="R801" s="113"/>
      <c r="S801" s="113"/>
      <c r="T801" s="113"/>
      <c r="U801" s="113"/>
      <c r="V801" s="44"/>
      <c r="W801" s="44"/>
      <c r="X801" s="44"/>
      <c r="Y801" s="5"/>
      <c r="Z801" s="5"/>
      <c r="AA801" s="44"/>
      <c r="AB801" s="44"/>
      <c r="AC801" s="54"/>
      <c r="AD801" s="219"/>
      <c r="AE801" s="54"/>
      <c r="AF801" s="82"/>
      <c r="AG801" s="82"/>
      <c r="AH801" s="82"/>
      <c r="AI801" s="82"/>
      <c r="AJ801" s="82"/>
      <c r="AK801" s="82"/>
      <c r="AL801" s="82"/>
      <c r="AM801" s="82"/>
      <c r="AN801" s="82"/>
      <c r="AO801" s="82"/>
      <c r="AP801" s="82"/>
      <c r="AQ801" s="82"/>
      <c r="AR801" s="82"/>
      <c r="AS801" s="82"/>
      <c r="AT801" s="82"/>
      <c r="AU801" s="82"/>
      <c r="AV801" s="82"/>
      <c r="AW801" s="82"/>
      <c r="AX801" s="82"/>
      <c r="AY801" s="82"/>
      <c r="AZ801" s="82"/>
      <c r="BA801" s="82"/>
      <c r="BB801" s="82"/>
      <c r="BC801" s="82"/>
      <c r="BD801" s="82"/>
      <c r="BE801" s="82"/>
      <c r="BF801" s="44"/>
      <c r="BG801" s="44"/>
      <c r="BH801" s="254">
        <f t="shared" si="195"/>
        <v>0</v>
      </c>
      <c r="BI801" s="254">
        <f t="shared" si="196"/>
        <v>0</v>
      </c>
      <c r="BJ801" s="170"/>
      <c r="BK801" s="169"/>
      <c r="BL801" s="169"/>
      <c r="BM801" s="44"/>
    </row>
    <row r="802" spans="1:65" s="48" customFormat="1" ht="24.95" hidden="1" customHeight="1" x14ac:dyDescent="0.25">
      <c r="A802" s="17"/>
      <c r="B802" s="15"/>
      <c r="C802" s="16"/>
      <c r="D802" s="16"/>
      <c r="E802" s="17"/>
      <c r="F802" s="111"/>
      <c r="G802" s="112"/>
      <c r="H802" s="112"/>
      <c r="I802" s="112"/>
      <c r="J802" s="113"/>
      <c r="K802" s="113"/>
      <c r="L802" s="113"/>
      <c r="M802" s="113"/>
      <c r="N802" s="113"/>
      <c r="O802" s="113"/>
      <c r="P802" s="113"/>
      <c r="Q802" s="113"/>
      <c r="R802" s="113"/>
      <c r="S802" s="113"/>
      <c r="T802" s="113"/>
      <c r="U802" s="113"/>
      <c r="V802" s="44"/>
      <c r="W802" s="44"/>
      <c r="X802" s="44"/>
      <c r="Y802" s="5"/>
      <c r="Z802" s="5"/>
      <c r="AA802" s="44"/>
      <c r="AB802" s="44"/>
      <c r="AC802" s="54"/>
      <c r="AD802" s="219"/>
      <c r="AE802" s="54"/>
      <c r="AF802" s="82"/>
      <c r="AG802" s="82"/>
      <c r="AH802" s="82"/>
      <c r="AI802" s="82"/>
      <c r="AJ802" s="82"/>
      <c r="AK802" s="82"/>
      <c r="AL802" s="82"/>
      <c r="AM802" s="82"/>
      <c r="AN802" s="82"/>
      <c r="AO802" s="82"/>
      <c r="AP802" s="82"/>
      <c r="AQ802" s="82"/>
      <c r="AR802" s="82"/>
      <c r="AS802" s="82"/>
      <c r="AT802" s="82"/>
      <c r="AU802" s="82"/>
      <c r="AV802" s="82"/>
      <c r="AW802" s="82"/>
      <c r="AX802" s="82"/>
      <c r="AY802" s="82"/>
      <c r="AZ802" s="82"/>
      <c r="BA802" s="82"/>
      <c r="BB802" s="82"/>
      <c r="BC802" s="82"/>
      <c r="BD802" s="82"/>
      <c r="BE802" s="82"/>
      <c r="BF802" s="44"/>
      <c r="BG802" s="44"/>
      <c r="BH802" s="254">
        <f t="shared" si="195"/>
        <v>0</v>
      </c>
      <c r="BI802" s="254">
        <f t="shared" si="196"/>
        <v>0</v>
      </c>
      <c r="BJ802" s="170"/>
      <c r="BK802" s="169"/>
      <c r="BL802" s="169"/>
      <c r="BM802" s="44"/>
    </row>
    <row r="803" spans="1:65" s="48" customFormat="1" ht="24.95" hidden="1" customHeight="1" x14ac:dyDescent="0.25">
      <c r="A803" s="17"/>
      <c r="B803" s="15"/>
      <c r="C803" s="16"/>
      <c r="D803" s="16"/>
      <c r="E803" s="17"/>
      <c r="F803" s="111"/>
      <c r="G803" s="112"/>
      <c r="H803" s="112"/>
      <c r="I803" s="112"/>
      <c r="J803" s="113"/>
      <c r="K803" s="113"/>
      <c r="L803" s="113"/>
      <c r="M803" s="113"/>
      <c r="N803" s="113"/>
      <c r="O803" s="113"/>
      <c r="P803" s="113"/>
      <c r="Q803" s="113"/>
      <c r="R803" s="113"/>
      <c r="S803" s="113"/>
      <c r="T803" s="113"/>
      <c r="U803" s="113"/>
      <c r="V803" s="44"/>
      <c r="W803" s="44"/>
      <c r="X803" s="44"/>
      <c r="Y803" s="5"/>
      <c r="Z803" s="5"/>
      <c r="AA803" s="44"/>
      <c r="AB803" s="44"/>
      <c r="AC803" s="54"/>
      <c r="AD803" s="219"/>
      <c r="AE803" s="54"/>
      <c r="AF803" s="82"/>
      <c r="AG803" s="82"/>
      <c r="AH803" s="82"/>
      <c r="AI803" s="82"/>
      <c r="AJ803" s="82"/>
      <c r="AK803" s="82"/>
      <c r="AL803" s="82"/>
      <c r="AM803" s="82"/>
      <c r="AN803" s="82"/>
      <c r="AO803" s="82"/>
      <c r="AP803" s="82"/>
      <c r="AQ803" s="82"/>
      <c r="AR803" s="82"/>
      <c r="AS803" s="82"/>
      <c r="AT803" s="82"/>
      <c r="AU803" s="82"/>
      <c r="AV803" s="82"/>
      <c r="AW803" s="82"/>
      <c r="AX803" s="82"/>
      <c r="AY803" s="82"/>
      <c r="AZ803" s="82"/>
      <c r="BA803" s="82"/>
      <c r="BB803" s="82"/>
      <c r="BC803" s="82"/>
      <c r="BD803" s="82"/>
      <c r="BE803" s="82"/>
      <c r="BF803" s="44"/>
      <c r="BG803" s="44"/>
      <c r="BH803" s="254">
        <f t="shared" si="195"/>
        <v>0</v>
      </c>
      <c r="BI803" s="254">
        <f t="shared" si="196"/>
        <v>0</v>
      </c>
      <c r="BJ803" s="170"/>
      <c r="BK803" s="169"/>
      <c r="BL803" s="169"/>
      <c r="BM803" s="44"/>
    </row>
    <row r="804" spans="1:65" s="48" customFormat="1" ht="24.95" hidden="1" customHeight="1" x14ac:dyDescent="0.25">
      <c r="A804" s="17"/>
      <c r="B804" s="15"/>
      <c r="C804" s="16"/>
      <c r="D804" s="16"/>
      <c r="E804" s="17"/>
      <c r="F804" s="111"/>
      <c r="G804" s="112"/>
      <c r="H804" s="112"/>
      <c r="I804" s="112"/>
      <c r="J804" s="113"/>
      <c r="K804" s="113"/>
      <c r="L804" s="113"/>
      <c r="M804" s="113"/>
      <c r="N804" s="113"/>
      <c r="O804" s="113"/>
      <c r="P804" s="113"/>
      <c r="Q804" s="113"/>
      <c r="R804" s="113"/>
      <c r="S804" s="113"/>
      <c r="T804" s="113"/>
      <c r="U804" s="113"/>
      <c r="V804" s="44"/>
      <c r="W804" s="44"/>
      <c r="X804" s="44"/>
      <c r="Y804" s="5"/>
      <c r="Z804" s="5"/>
      <c r="AA804" s="44"/>
      <c r="AB804" s="44"/>
      <c r="AC804" s="54"/>
      <c r="AD804" s="219"/>
      <c r="AE804" s="54"/>
      <c r="AF804" s="82"/>
      <c r="AG804" s="82"/>
      <c r="AH804" s="82"/>
      <c r="AI804" s="82"/>
      <c r="AJ804" s="82"/>
      <c r="AK804" s="82"/>
      <c r="AL804" s="82"/>
      <c r="AM804" s="82"/>
      <c r="AN804" s="82"/>
      <c r="AO804" s="82"/>
      <c r="AP804" s="82"/>
      <c r="AQ804" s="82"/>
      <c r="AR804" s="82"/>
      <c r="AS804" s="82"/>
      <c r="AT804" s="82"/>
      <c r="AU804" s="82"/>
      <c r="AV804" s="82"/>
      <c r="AW804" s="82"/>
      <c r="AX804" s="82"/>
      <c r="AY804" s="82"/>
      <c r="AZ804" s="82"/>
      <c r="BA804" s="82"/>
      <c r="BB804" s="82"/>
      <c r="BC804" s="82"/>
      <c r="BD804" s="82"/>
      <c r="BE804" s="82"/>
      <c r="BF804" s="44"/>
      <c r="BG804" s="44"/>
      <c r="BH804" s="254">
        <f t="shared" si="195"/>
        <v>0</v>
      </c>
      <c r="BI804" s="254">
        <f t="shared" si="196"/>
        <v>0</v>
      </c>
      <c r="BJ804" s="170"/>
      <c r="BK804" s="169"/>
      <c r="BL804" s="169"/>
      <c r="BM804" s="44"/>
    </row>
    <row r="805" spans="1:65" s="48" customFormat="1" ht="24.95" hidden="1" customHeight="1" x14ac:dyDescent="0.25">
      <c r="A805" s="17"/>
      <c r="B805" s="15"/>
      <c r="C805" s="16"/>
      <c r="D805" s="16"/>
      <c r="E805" s="17"/>
      <c r="F805" s="111"/>
      <c r="G805" s="112"/>
      <c r="H805" s="112"/>
      <c r="I805" s="112"/>
      <c r="J805" s="113"/>
      <c r="K805" s="113"/>
      <c r="L805" s="113"/>
      <c r="M805" s="113"/>
      <c r="N805" s="113"/>
      <c r="O805" s="113"/>
      <c r="P805" s="113"/>
      <c r="Q805" s="113"/>
      <c r="R805" s="113"/>
      <c r="S805" s="113"/>
      <c r="T805" s="113"/>
      <c r="U805" s="113"/>
      <c r="V805" s="44"/>
      <c r="W805" s="44"/>
      <c r="X805" s="44"/>
      <c r="Y805" s="5"/>
      <c r="Z805" s="5"/>
      <c r="AA805" s="44"/>
      <c r="AB805" s="44"/>
      <c r="AC805" s="54"/>
      <c r="AD805" s="219"/>
      <c r="AE805" s="54"/>
      <c r="AF805" s="82"/>
      <c r="AG805" s="82"/>
      <c r="AH805" s="82"/>
      <c r="AI805" s="82"/>
      <c r="AJ805" s="82"/>
      <c r="AK805" s="82"/>
      <c r="AL805" s="82"/>
      <c r="AM805" s="82"/>
      <c r="AN805" s="82"/>
      <c r="AO805" s="82"/>
      <c r="AP805" s="82"/>
      <c r="AQ805" s="82"/>
      <c r="AR805" s="82"/>
      <c r="AS805" s="82"/>
      <c r="AT805" s="82"/>
      <c r="AU805" s="82"/>
      <c r="AV805" s="82"/>
      <c r="AW805" s="82"/>
      <c r="AX805" s="82"/>
      <c r="AY805" s="82"/>
      <c r="AZ805" s="82"/>
      <c r="BA805" s="82"/>
      <c r="BB805" s="82"/>
      <c r="BC805" s="82"/>
      <c r="BD805" s="82"/>
      <c r="BE805" s="82"/>
      <c r="BF805" s="44"/>
      <c r="BG805" s="44"/>
      <c r="BH805" s="254">
        <f t="shared" si="195"/>
        <v>0</v>
      </c>
      <c r="BI805" s="254">
        <f t="shared" si="196"/>
        <v>0</v>
      </c>
      <c r="BJ805" s="170"/>
      <c r="BK805" s="169"/>
      <c r="BL805" s="169"/>
      <c r="BM805" s="44"/>
    </row>
    <row r="806" spans="1:65" s="48" customFormat="1" ht="24.95" hidden="1" customHeight="1" x14ac:dyDescent="0.25">
      <c r="A806" s="17"/>
      <c r="B806" s="15"/>
      <c r="C806" s="16"/>
      <c r="D806" s="16"/>
      <c r="E806" s="17"/>
      <c r="F806" s="111"/>
      <c r="G806" s="112"/>
      <c r="H806" s="112"/>
      <c r="I806" s="112"/>
      <c r="J806" s="113"/>
      <c r="K806" s="113"/>
      <c r="L806" s="113"/>
      <c r="M806" s="113"/>
      <c r="N806" s="113"/>
      <c r="O806" s="113"/>
      <c r="P806" s="113"/>
      <c r="Q806" s="113"/>
      <c r="R806" s="113"/>
      <c r="S806" s="113"/>
      <c r="T806" s="113"/>
      <c r="U806" s="113"/>
      <c r="V806" s="44"/>
      <c r="W806" s="44"/>
      <c r="X806" s="44"/>
      <c r="Y806" s="5"/>
      <c r="Z806" s="5"/>
      <c r="AA806" s="44"/>
      <c r="AB806" s="44"/>
      <c r="AC806" s="54"/>
      <c r="AD806" s="219"/>
      <c r="AE806" s="54"/>
      <c r="AF806" s="82"/>
      <c r="AG806" s="82"/>
      <c r="AH806" s="82"/>
      <c r="AI806" s="82"/>
      <c r="AJ806" s="82"/>
      <c r="AK806" s="82"/>
      <c r="AL806" s="82"/>
      <c r="AM806" s="82"/>
      <c r="AN806" s="82"/>
      <c r="AO806" s="82"/>
      <c r="AP806" s="82"/>
      <c r="AQ806" s="82"/>
      <c r="AR806" s="82"/>
      <c r="AS806" s="82"/>
      <c r="AT806" s="82"/>
      <c r="AU806" s="82"/>
      <c r="AV806" s="82"/>
      <c r="AW806" s="82"/>
      <c r="AX806" s="82"/>
      <c r="AY806" s="82"/>
      <c r="AZ806" s="82"/>
      <c r="BA806" s="82"/>
      <c r="BB806" s="82"/>
      <c r="BC806" s="82"/>
      <c r="BD806" s="82"/>
      <c r="BE806" s="82"/>
      <c r="BF806" s="44"/>
      <c r="BG806" s="44"/>
      <c r="BH806" s="254">
        <f t="shared" si="195"/>
        <v>0</v>
      </c>
      <c r="BI806" s="254">
        <f t="shared" si="196"/>
        <v>0</v>
      </c>
      <c r="BJ806" s="170"/>
      <c r="BK806" s="169"/>
      <c r="BL806" s="169"/>
      <c r="BM806" s="44"/>
    </row>
    <row r="807" spans="1:65" s="48" customFormat="1" ht="24.95" hidden="1" customHeight="1" x14ac:dyDescent="0.25">
      <c r="A807" s="17"/>
      <c r="B807" s="15"/>
      <c r="C807" s="16"/>
      <c r="D807" s="16"/>
      <c r="E807" s="17"/>
      <c r="F807" s="111"/>
      <c r="G807" s="112"/>
      <c r="H807" s="112"/>
      <c r="I807" s="112"/>
      <c r="J807" s="113"/>
      <c r="K807" s="113"/>
      <c r="L807" s="113"/>
      <c r="M807" s="113"/>
      <c r="N807" s="113"/>
      <c r="O807" s="113"/>
      <c r="P807" s="113"/>
      <c r="Q807" s="113"/>
      <c r="R807" s="113"/>
      <c r="S807" s="113"/>
      <c r="T807" s="113"/>
      <c r="U807" s="113"/>
      <c r="V807" s="44"/>
      <c r="W807" s="44"/>
      <c r="X807" s="44"/>
      <c r="Y807" s="5"/>
      <c r="Z807" s="5"/>
      <c r="AA807" s="44"/>
      <c r="AB807" s="44"/>
      <c r="AC807" s="81"/>
      <c r="AD807" s="263"/>
      <c r="AE807" s="81"/>
      <c r="AF807" s="192"/>
      <c r="AG807" s="192"/>
      <c r="AH807" s="192"/>
      <c r="AI807" s="192"/>
      <c r="AJ807" s="192"/>
      <c r="AK807" s="192"/>
      <c r="AL807" s="192"/>
      <c r="AM807" s="192"/>
      <c r="AN807" s="192"/>
      <c r="AO807" s="192"/>
      <c r="AP807" s="192"/>
      <c r="AQ807" s="192"/>
      <c r="AR807" s="192"/>
      <c r="AS807" s="192"/>
      <c r="AT807" s="192"/>
      <c r="AU807" s="192"/>
      <c r="AV807" s="192"/>
      <c r="AW807" s="192"/>
      <c r="AX807" s="192"/>
      <c r="AY807" s="192"/>
      <c r="AZ807" s="192"/>
      <c r="BA807" s="192"/>
      <c r="BB807" s="192"/>
      <c r="BC807" s="192"/>
      <c r="BD807" s="192"/>
      <c r="BE807" s="192"/>
      <c r="BF807" s="44"/>
      <c r="BG807" s="44"/>
      <c r="BH807" s="254">
        <f t="shared" si="195"/>
        <v>0</v>
      </c>
      <c r="BI807" s="254">
        <f t="shared" si="196"/>
        <v>0</v>
      </c>
      <c r="BJ807" s="170"/>
      <c r="BK807" s="169"/>
      <c r="BL807" s="169"/>
      <c r="BM807" s="44"/>
    </row>
    <row r="808" spans="1:65" s="48" customFormat="1" ht="24.95" hidden="1" customHeight="1" x14ac:dyDescent="0.25">
      <c r="A808" s="17"/>
      <c r="B808" s="15"/>
      <c r="C808" s="16"/>
      <c r="D808" s="16"/>
      <c r="E808" s="17"/>
      <c r="F808" s="111"/>
      <c r="G808" s="112"/>
      <c r="H808" s="112"/>
      <c r="I808" s="112"/>
      <c r="J808" s="113"/>
      <c r="K808" s="113"/>
      <c r="L808" s="113"/>
      <c r="M808" s="113"/>
      <c r="N808" s="113"/>
      <c r="O808" s="113"/>
      <c r="P808" s="113"/>
      <c r="Q808" s="113"/>
      <c r="R808" s="113"/>
      <c r="S808" s="113"/>
      <c r="T808" s="113"/>
      <c r="U808" s="113"/>
      <c r="V808" s="44"/>
      <c r="W808" s="44"/>
      <c r="X808" s="44"/>
      <c r="Y808" s="5"/>
      <c r="Z808" s="5"/>
      <c r="AA808" s="44"/>
      <c r="AB808" s="44"/>
      <c r="AC808" s="44"/>
      <c r="AD808" s="193"/>
      <c r="AE808" s="44"/>
      <c r="AF808" s="82"/>
      <c r="AG808" s="82"/>
      <c r="AH808" s="220"/>
      <c r="AI808" s="220"/>
      <c r="AJ808" s="220"/>
      <c r="AK808" s="220"/>
      <c r="AL808" s="220"/>
      <c r="AM808" s="220"/>
      <c r="AN808" s="220"/>
      <c r="AO808" s="220"/>
      <c r="AP808" s="220"/>
      <c r="AQ808" s="220"/>
      <c r="AR808" s="220"/>
      <c r="AS808" s="220"/>
      <c r="AT808" s="220"/>
      <c r="AU808" s="220"/>
      <c r="AV808" s="220"/>
      <c r="AW808" s="220"/>
      <c r="AX808" s="220"/>
      <c r="AY808" s="220"/>
      <c r="AZ808" s="220"/>
      <c r="BA808" s="220"/>
      <c r="BB808" s="220"/>
      <c r="BC808" s="220"/>
      <c r="BD808" s="220"/>
      <c r="BE808" s="220"/>
      <c r="BF808" s="44"/>
      <c r="BG808" s="44"/>
      <c r="BH808" s="254">
        <f t="shared" si="195"/>
        <v>0</v>
      </c>
      <c r="BI808" s="254">
        <f t="shared" si="196"/>
        <v>0</v>
      </c>
      <c r="BJ808" s="170"/>
      <c r="BK808" s="169"/>
      <c r="BL808" s="169"/>
      <c r="BM808" s="44"/>
    </row>
    <row r="809" spans="1:65" s="48" customFormat="1" ht="24.95" hidden="1" customHeight="1" x14ac:dyDescent="0.25">
      <c r="A809" s="17"/>
      <c r="B809" s="15"/>
      <c r="C809" s="16"/>
      <c r="D809" s="16"/>
      <c r="E809" s="17"/>
      <c r="F809" s="111"/>
      <c r="G809" s="162"/>
      <c r="H809" s="162"/>
      <c r="I809" s="162"/>
      <c r="J809" s="163"/>
      <c r="K809" s="163"/>
      <c r="L809" s="163"/>
      <c r="M809" s="163"/>
      <c r="N809" s="163"/>
      <c r="O809" s="163"/>
      <c r="P809" s="163"/>
      <c r="Q809" s="163"/>
      <c r="R809" s="163"/>
      <c r="S809" s="163"/>
      <c r="T809" s="163"/>
      <c r="U809" s="163"/>
      <c r="V809" s="44"/>
      <c r="W809" s="44"/>
      <c r="X809" s="44"/>
      <c r="Y809" s="5"/>
      <c r="Z809" s="5"/>
      <c r="AA809" s="44"/>
      <c r="AB809" s="44"/>
      <c r="AC809" s="44"/>
      <c r="AD809" s="193"/>
      <c r="AE809" s="44"/>
      <c r="AF809" s="82"/>
      <c r="AG809" s="82"/>
      <c r="AH809" s="220"/>
      <c r="AI809" s="220"/>
      <c r="AJ809" s="220"/>
      <c r="AK809" s="220"/>
      <c r="AL809" s="220"/>
      <c r="AM809" s="220"/>
      <c r="AN809" s="220"/>
      <c r="AO809" s="220"/>
      <c r="AP809" s="220"/>
      <c r="AQ809" s="220"/>
      <c r="AR809" s="220"/>
      <c r="AS809" s="220"/>
      <c r="AT809" s="220"/>
      <c r="AU809" s="220"/>
      <c r="AV809" s="220"/>
      <c r="AW809" s="220"/>
      <c r="AX809" s="220"/>
      <c r="AY809" s="220"/>
      <c r="AZ809" s="220"/>
      <c r="BA809" s="220"/>
      <c r="BB809" s="220"/>
      <c r="BC809" s="220"/>
      <c r="BD809" s="220"/>
      <c r="BE809" s="220"/>
      <c r="BF809" s="44"/>
      <c r="BG809" s="44"/>
      <c r="BH809" s="254">
        <f t="shared" si="195"/>
        <v>0</v>
      </c>
      <c r="BI809" s="254">
        <f t="shared" si="196"/>
        <v>0</v>
      </c>
      <c r="BJ809" s="170"/>
      <c r="BK809" s="169"/>
      <c r="BL809" s="169"/>
      <c r="BM809" s="44"/>
    </row>
    <row r="810" spans="1:65" s="48" customFormat="1" ht="24.95" hidden="1" customHeight="1" x14ac:dyDescent="0.25">
      <c r="A810" s="17"/>
      <c r="B810" s="15"/>
      <c r="C810" s="16"/>
      <c r="D810" s="16"/>
      <c r="E810" s="17"/>
      <c r="F810" s="111"/>
      <c r="G810" s="162"/>
      <c r="H810" s="162"/>
      <c r="I810" s="162"/>
      <c r="J810" s="163"/>
      <c r="K810" s="163"/>
      <c r="L810" s="163"/>
      <c r="M810" s="163"/>
      <c r="N810" s="163"/>
      <c r="O810" s="163"/>
      <c r="P810" s="163"/>
      <c r="Q810" s="163"/>
      <c r="R810" s="163"/>
      <c r="S810" s="163"/>
      <c r="T810" s="163"/>
      <c r="U810" s="163"/>
      <c r="V810" s="44"/>
      <c r="W810" s="44"/>
      <c r="X810" s="44"/>
      <c r="Y810" s="5"/>
      <c r="Z810" s="5"/>
      <c r="AA810" s="44"/>
      <c r="AB810" s="44"/>
      <c r="AC810" s="54"/>
      <c r="AD810" s="219"/>
      <c r="AE810" s="54"/>
      <c r="AF810" s="256"/>
      <c r="AG810" s="256"/>
      <c r="AH810" s="256"/>
      <c r="AI810" s="256"/>
      <c r="AJ810" s="256"/>
      <c r="AK810" s="256"/>
      <c r="AL810" s="256"/>
      <c r="AM810" s="256"/>
      <c r="AN810" s="256"/>
      <c r="AO810" s="256"/>
      <c r="AP810" s="256"/>
      <c r="AQ810" s="256"/>
      <c r="AR810" s="256"/>
      <c r="AS810" s="256"/>
      <c r="AT810" s="256"/>
      <c r="AU810" s="256"/>
      <c r="AV810" s="256"/>
      <c r="AW810" s="256"/>
      <c r="AX810" s="256"/>
      <c r="AY810" s="256"/>
      <c r="AZ810" s="256"/>
      <c r="BA810" s="256"/>
      <c r="BB810" s="256"/>
      <c r="BC810" s="256"/>
      <c r="BD810" s="82"/>
      <c r="BE810" s="82"/>
      <c r="BF810" s="44"/>
      <c r="BG810" s="44"/>
      <c r="BH810" s="254">
        <f t="shared" si="195"/>
        <v>0</v>
      </c>
      <c r="BI810" s="254">
        <f t="shared" si="196"/>
        <v>0</v>
      </c>
      <c r="BJ810" s="170"/>
      <c r="BK810" s="169"/>
      <c r="BL810" s="169"/>
      <c r="BM810" s="44"/>
    </row>
    <row r="811" spans="1:65" s="48" customFormat="1" ht="24.95" hidden="1" customHeight="1" x14ac:dyDescent="0.25">
      <c r="A811" s="17"/>
      <c r="B811" s="15"/>
      <c r="C811" s="16"/>
      <c r="D811" s="16"/>
      <c r="E811" s="17"/>
      <c r="F811" s="111"/>
      <c r="G811" s="162"/>
      <c r="H811" s="162"/>
      <c r="I811" s="162"/>
      <c r="J811" s="163"/>
      <c r="K811" s="163"/>
      <c r="L811" s="163"/>
      <c r="M811" s="163"/>
      <c r="N811" s="163"/>
      <c r="O811" s="163"/>
      <c r="P811" s="163"/>
      <c r="Q811" s="163"/>
      <c r="R811" s="163"/>
      <c r="S811" s="163"/>
      <c r="T811" s="163"/>
      <c r="U811" s="163"/>
      <c r="V811" s="44"/>
      <c r="W811" s="44"/>
      <c r="X811" s="44"/>
      <c r="Y811" s="5"/>
      <c r="Z811" s="5"/>
      <c r="AA811" s="44"/>
      <c r="AB811" s="44"/>
      <c r="AC811" s="54"/>
      <c r="AD811" s="219"/>
      <c r="AE811" s="54"/>
      <c r="AF811" s="258"/>
      <c r="AG811" s="258"/>
      <c r="AH811" s="258"/>
      <c r="AI811" s="258"/>
      <c r="AJ811" s="258"/>
      <c r="AK811" s="258"/>
      <c r="AL811" s="258"/>
      <c r="AM811" s="258"/>
      <c r="AN811" s="258"/>
      <c r="AO811" s="258"/>
      <c r="AP811" s="258"/>
      <c r="AQ811" s="258"/>
      <c r="AR811" s="258"/>
      <c r="AS811" s="258"/>
      <c r="AT811" s="258"/>
      <c r="AU811" s="258"/>
      <c r="AV811" s="258"/>
      <c r="AW811" s="258"/>
      <c r="AX811" s="258"/>
      <c r="AY811" s="258"/>
      <c r="AZ811" s="258"/>
      <c r="BA811" s="258"/>
      <c r="BB811" s="258"/>
      <c r="BC811" s="256"/>
      <c r="BD811" s="82"/>
      <c r="BE811" s="82"/>
      <c r="BF811" s="44"/>
      <c r="BG811" s="44"/>
      <c r="BH811" s="254">
        <f t="shared" si="195"/>
        <v>0</v>
      </c>
      <c r="BI811" s="254">
        <f t="shared" si="196"/>
        <v>0</v>
      </c>
      <c r="BJ811" s="170"/>
      <c r="BK811" s="169"/>
      <c r="BL811" s="169"/>
      <c r="BM811" s="44"/>
    </row>
    <row r="812" spans="1:65" s="48" customFormat="1" ht="24.95" hidden="1" customHeight="1" x14ac:dyDescent="0.25">
      <c r="A812" s="17"/>
      <c r="B812" s="15"/>
      <c r="C812" s="16"/>
      <c r="D812" s="16"/>
      <c r="E812" s="17"/>
      <c r="F812" s="111"/>
      <c r="G812" s="162"/>
      <c r="H812" s="162"/>
      <c r="I812" s="162"/>
      <c r="J812" s="163"/>
      <c r="K812" s="163"/>
      <c r="L812" s="163"/>
      <c r="M812" s="163"/>
      <c r="N812" s="163"/>
      <c r="O812" s="163"/>
      <c r="P812" s="163"/>
      <c r="Q812" s="163"/>
      <c r="R812" s="163"/>
      <c r="S812" s="163"/>
      <c r="T812" s="163"/>
      <c r="U812" s="163"/>
      <c r="V812" s="44"/>
      <c r="W812" s="44"/>
      <c r="X812" s="44"/>
      <c r="Y812" s="5"/>
      <c r="Z812" s="5"/>
      <c r="AA812" s="44"/>
      <c r="AB812" s="44"/>
      <c r="AC812" s="54"/>
      <c r="AD812" s="219"/>
      <c r="AE812" s="54"/>
      <c r="AF812" s="267"/>
      <c r="AG812" s="257"/>
      <c r="AH812" s="257"/>
      <c r="AI812" s="257"/>
      <c r="AJ812" s="257"/>
      <c r="AK812" s="257"/>
      <c r="AL812" s="257"/>
      <c r="AM812" s="257"/>
      <c r="AN812" s="257"/>
      <c r="AO812" s="257"/>
      <c r="AP812" s="257"/>
      <c r="AQ812" s="257"/>
      <c r="AR812" s="257"/>
      <c r="AS812" s="257"/>
      <c r="AT812" s="257"/>
      <c r="AU812" s="257"/>
      <c r="AV812" s="257"/>
      <c r="AW812" s="257"/>
      <c r="AX812" s="257"/>
      <c r="AY812" s="257"/>
      <c r="AZ812" s="257"/>
      <c r="BA812" s="257"/>
      <c r="BB812" s="257"/>
      <c r="BC812" s="272"/>
      <c r="BD812" s="82"/>
      <c r="BE812" s="82"/>
      <c r="BF812" s="44"/>
      <c r="BG812" s="44"/>
      <c r="BH812" s="254">
        <f t="shared" si="195"/>
        <v>0</v>
      </c>
      <c r="BI812" s="254">
        <f t="shared" si="196"/>
        <v>0</v>
      </c>
      <c r="BJ812" s="170"/>
      <c r="BK812" s="169"/>
      <c r="BL812" s="169"/>
      <c r="BM812" s="44"/>
    </row>
    <row r="813" spans="1:65" s="48" customFormat="1" ht="24.95" hidden="1" customHeight="1" x14ac:dyDescent="0.3">
      <c r="A813" s="5"/>
      <c r="B813" s="4"/>
      <c r="C813" s="6"/>
      <c r="D813" s="6"/>
      <c r="E813" s="5"/>
      <c r="F813" s="103"/>
      <c r="G813" s="164"/>
      <c r="H813" s="164"/>
      <c r="I813" s="164"/>
      <c r="J813" s="165"/>
      <c r="K813" s="165"/>
      <c r="L813" s="165"/>
      <c r="M813" s="165"/>
      <c r="N813" s="165"/>
      <c r="O813" s="165"/>
      <c r="P813" s="165"/>
      <c r="Q813" s="165"/>
      <c r="R813" s="165"/>
      <c r="S813" s="165"/>
      <c r="T813" s="165"/>
      <c r="U813" s="165"/>
      <c r="V813" s="44"/>
      <c r="W813" s="44"/>
      <c r="X813" s="44"/>
      <c r="Y813" s="5"/>
      <c r="Z813" s="5"/>
      <c r="AA813" s="44"/>
      <c r="AB813" s="44"/>
      <c r="AC813" s="54"/>
      <c r="AD813" s="219"/>
      <c r="AE813" s="54"/>
      <c r="AF813" s="268"/>
      <c r="AG813" s="240"/>
      <c r="AH813" s="240"/>
      <c r="AI813" s="240"/>
      <c r="AJ813" s="240"/>
      <c r="AK813" s="240"/>
      <c r="AL813" s="240"/>
      <c r="AM813" s="240"/>
      <c r="AN813" s="240"/>
      <c r="AO813" s="240"/>
      <c r="AP813" s="240"/>
      <c r="AQ813" s="240"/>
      <c r="AR813" s="240"/>
      <c r="AS813" s="240"/>
      <c r="AT813" s="240"/>
      <c r="AU813" s="240"/>
      <c r="AV813" s="240"/>
      <c r="AW813" s="240"/>
      <c r="AX813" s="240"/>
      <c r="AY813" s="240"/>
      <c r="AZ813" s="240"/>
      <c r="BA813" s="240"/>
      <c r="BB813" s="240"/>
      <c r="BC813" s="270"/>
      <c r="BD813" s="82"/>
      <c r="BE813" s="82"/>
      <c r="BF813" s="44"/>
      <c r="BG813" s="44"/>
      <c r="BH813" s="254">
        <f t="shared" si="195"/>
        <v>0</v>
      </c>
      <c r="BI813" s="254">
        <f t="shared" si="196"/>
        <v>0</v>
      </c>
      <c r="BJ813" s="170"/>
      <c r="BK813" s="169"/>
      <c r="BL813" s="169"/>
      <c r="BM813" s="44"/>
    </row>
    <row r="814" spans="1:65" s="48" customFormat="1" ht="24.95" hidden="1" customHeight="1" x14ac:dyDescent="0.3">
      <c r="A814" s="5"/>
      <c r="B814" s="4"/>
      <c r="C814" s="6"/>
      <c r="D814" s="6"/>
      <c r="E814" s="5"/>
      <c r="F814" s="103"/>
      <c r="G814" s="164"/>
      <c r="H814" s="164"/>
      <c r="I814" s="164"/>
      <c r="J814" s="165"/>
      <c r="K814" s="165"/>
      <c r="L814" s="165"/>
      <c r="M814" s="165"/>
      <c r="N814" s="165"/>
      <c r="O814" s="165"/>
      <c r="P814" s="165"/>
      <c r="Q814" s="165"/>
      <c r="R814" s="165"/>
      <c r="S814" s="165"/>
      <c r="T814" s="165"/>
      <c r="U814" s="165"/>
      <c r="V814" s="44"/>
      <c r="W814" s="44"/>
      <c r="X814" s="44"/>
      <c r="Y814" s="5"/>
      <c r="Z814" s="5"/>
      <c r="AA814" s="47"/>
      <c r="AB814" s="47"/>
      <c r="AC814" s="54"/>
      <c r="AD814" s="219"/>
      <c r="AE814" s="54"/>
      <c r="AF814" s="82"/>
      <c r="AG814" s="82"/>
      <c r="AH814" s="82"/>
      <c r="AI814" s="82"/>
      <c r="AJ814" s="82"/>
      <c r="AK814" s="82"/>
      <c r="AL814" s="82"/>
      <c r="AM814" s="82"/>
      <c r="AN814" s="82"/>
      <c r="AO814" s="82"/>
      <c r="AP814" s="82"/>
      <c r="AQ814" s="82"/>
      <c r="AR814" s="82"/>
      <c r="AS814" s="82"/>
      <c r="AT814" s="82"/>
      <c r="AU814" s="82"/>
      <c r="AV814" s="82"/>
      <c r="AW814" s="82"/>
      <c r="AX814" s="82"/>
      <c r="AY814" s="82"/>
      <c r="AZ814" s="82"/>
      <c r="BA814" s="82"/>
      <c r="BB814" s="82"/>
      <c r="BC814" s="82"/>
      <c r="BD814" s="82"/>
      <c r="BE814" s="82"/>
      <c r="BF814" s="47"/>
      <c r="BG814" s="47"/>
      <c r="BH814" s="254">
        <f t="shared" si="195"/>
        <v>0</v>
      </c>
      <c r="BI814" s="254">
        <f t="shared" si="196"/>
        <v>0</v>
      </c>
      <c r="BJ814" s="195"/>
      <c r="BK814" s="213"/>
      <c r="BL814" s="213"/>
      <c r="BM814" s="47"/>
    </row>
    <row r="815" spans="1:65" s="48" customFormat="1" ht="24.95" hidden="1" customHeight="1" x14ac:dyDescent="0.3">
      <c r="A815" s="5"/>
      <c r="B815" s="4"/>
      <c r="C815" s="6"/>
      <c r="D815" s="6"/>
      <c r="E815" s="5"/>
      <c r="F815" s="103"/>
      <c r="G815" s="164"/>
      <c r="H815" s="164"/>
      <c r="I815" s="164"/>
      <c r="J815" s="165"/>
      <c r="K815" s="165"/>
      <c r="L815" s="165"/>
      <c r="M815" s="165"/>
      <c r="N815" s="165"/>
      <c r="O815" s="165"/>
      <c r="P815" s="165"/>
      <c r="Q815" s="165"/>
      <c r="R815" s="165"/>
      <c r="S815" s="165"/>
      <c r="T815" s="165"/>
      <c r="U815" s="165"/>
      <c r="V815" s="44"/>
      <c r="W815" s="44"/>
      <c r="X815" s="44"/>
      <c r="Y815" s="5"/>
      <c r="Z815" s="5"/>
      <c r="AA815" s="44"/>
      <c r="AB815" s="44"/>
      <c r="AC815" s="54"/>
      <c r="AD815" s="219"/>
      <c r="AE815" s="54"/>
      <c r="AF815" s="82"/>
      <c r="AG815" s="82"/>
      <c r="AH815" s="82"/>
      <c r="AI815" s="82"/>
      <c r="AJ815" s="82"/>
      <c r="AK815" s="82"/>
      <c r="AL815" s="82"/>
      <c r="AM815" s="82"/>
      <c r="AN815" s="82"/>
      <c r="AO815" s="82"/>
      <c r="AP815" s="82"/>
      <c r="AQ815" s="82"/>
      <c r="AR815" s="82"/>
      <c r="AS815" s="82"/>
      <c r="AT815" s="82"/>
      <c r="AU815" s="82"/>
      <c r="AV815" s="82"/>
      <c r="AW815" s="82"/>
      <c r="AX815" s="82"/>
      <c r="AY815" s="82"/>
      <c r="AZ815" s="82"/>
      <c r="BA815" s="82"/>
      <c r="BB815" s="82"/>
      <c r="BC815" s="82"/>
      <c r="BD815" s="82"/>
      <c r="BE815" s="82"/>
      <c r="BF815" s="44"/>
      <c r="BG815" s="44"/>
      <c r="BH815" s="254">
        <f t="shared" ref="BH815:BH825" si="197">+BK815-AE815</f>
        <v>0</v>
      </c>
      <c r="BI815" s="254">
        <f t="shared" ref="BI815:BI825" si="198">+BL815-AD815</f>
        <v>0</v>
      </c>
      <c r="BJ815" s="170"/>
      <c r="BK815" s="169"/>
      <c r="BL815" s="169"/>
      <c r="BM815" s="44"/>
    </row>
    <row r="816" spans="1:65" s="48" customFormat="1" ht="24.95" hidden="1" customHeight="1" x14ac:dyDescent="0.3">
      <c r="A816" s="5"/>
      <c r="B816" s="4"/>
      <c r="C816" s="6"/>
      <c r="D816" s="6"/>
      <c r="E816" s="5"/>
      <c r="F816" s="103"/>
      <c r="G816" s="164"/>
      <c r="H816" s="164"/>
      <c r="I816" s="164"/>
      <c r="J816" s="165"/>
      <c r="K816" s="165"/>
      <c r="L816" s="165"/>
      <c r="M816" s="165"/>
      <c r="N816" s="165"/>
      <c r="O816" s="165"/>
      <c r="P816" s="165"/>
      <c r="Q816" s="165"/>
      <c r="R816" s="165"/>
      <c r="S816" s="165"/>
      <c r="T816" s="165"/>
      <c r="U816" s="165"/>
      <c r="V816" s="44"/>
      <c r="W816" s="44"/>
      <c r="X816" s="44"/>
      <c r="Y816" s="5"/>
      <c r="Z816" s="5"/>
      <c r="AA816" s="44"/>
      <c r="AB816" s="44"/>
      <c r="AC816" s="54"/>
      <c r="AD816" s="219"/>
      <c r="AE816" s="54"/>
      <c r="AF816" s="82"/>
      <c r="AG816" s="82"/>
      <c r="AH816" s="82"/>
      <c r="AI816" s="82"/>
      <c r="AJ816" s="82"/>
      <c r="AK816" s="82"/>
      <c r="AL816" s="82"/>
      <c r="AM816" s="82"/>
      <c r="AN816" s="82"/>
      <c r="AO816" s="82"/>
      <c r="AP816" s="82"/>
      <c r="AQ816" s="82"/>
      <c r="AR816" s="82"/>
      <c r="AS816" s="82"/>
      <c r="AT816" s="82"/>
      <c r="AU816" s="82"/>
      <c r="AV816" s="82"/>
      <c r="AW816" s="82"/>
      <c r="AX816" s="82"/>
      <c r="AY816" s="82"/>
      <c r="AZ816" s="82"/>
      <c r="BA816" s="82"/>
      <c r="BB816" s="82"/>
      <c r="BC816" s="82"/>
      <c r="BD816" s="82"/>
      <c r="BE816" s="82"/>
      <c r="BF816" s="44"/>
      <c r="BG816" s="44"/>
      <c r="BH816" s="254">
        <f t="shared" si="197"/>
        <v>0</v>
      </c>
      <c r="BI816" s="254">
        <f t="shared" si="198"/>
        <v>0</v>
      </c>
      <c r="BJ816" s="170"/>
      <c r="BK816" s="169"/>
      <c r="BL816" s="169"/>
      <c r="BM816" s="44"/>
    </row>
    <row r="817" spans="1:98" s="48" customFormat="1" ht="24.95" hidden="1" customHeight="1" x14ac:dyDescent="0.3">
      <c r="A817" s="5"/>
      <c r="B817" s="4"/>
      <c r="C817" s="6"/>
      <c r="D817" s="6"/>
      <c r="E817" s="5"/>
      <c r="F817" s="103"/>
      <c r="G817" s="164"/>
      <c r="H817" s="164"/>
      <c r="I817" s="164"/>
      <c r="J817" s="165"/>
      <c r="K817" s="165"/>
      <c r="L817" s="165"/>
      <c r="M817" s="165"/>
      <c r="N817" s="165"/>
      <c r="O817" s="165"/>
      <c r="P817" s="165"/>
      <c r="Q817" s="165"/>
      <c r="R817" s="165"/>
      <c r="S817" s="165"/>
      <c r="T817" s="165"/>
      <c r="U817" s="165"/>
      <c r="V817" s="44"/>
      <c r="W817" s="44"/>
      <c r="X817" s="44"/>
      <c r="Y817" s="5"/>
      <c r="Z817" s="5"/>
      <c r="AA817" s="44"/>
      <c r="AB817" s="44"/>
      <c r="AC817" s="54"/>
      <c r="AD817" s="219"/>
      <c r="AE817" s="54"/>
      <c r="AF817" s="82"/>
      <c r="AG817" s="82"/>
      <c r="AH817" s="82"/>
      <c r="AI817" s="82"/>
      <c r="AJ817" s="82"/>
      <c r="AK817" s="82"/>
      <c r="AL817" s="82"/>
      <c r="AM817" s="82"/>
      <c r="AN817" s="82"/>
      <c r="AO817" s="82"/>
      <c r="AP817" s="82"/>
      <c r="AQ817" s="82"/>
      <c r="AR817" s="82"/>
      <c r="AS817" s="82"/>
      <c r="AT817" s="82"/>
      <c r="AU817" s="82"/>
      <c r="AV817" s="82"/>
      <c r="AW817" s="82"/>
      <c r="AX817" s="82"/>
      <c r="AY817" s="82"/>
      <c r="AZ817" s="82"/>
      <c r="BA817" s="82"/>
      <c r="BB817" s="82"/>
      <c r="BC817" s="82"/>
      <c r="BD817" s="82"/>
      <c r="BE817" s="82"/>
      <c r="BF817" s="44"/>
      <c r="BG817" s="44"/>
      <c r="BH817" s="254">
        <f t="shared" si="197"/>
        <v>0</v>
      </c>
      <c r="BI817" s="254">
        <f t="shared" si="198"/>
        <v>0</v>
      </c>
      <c r="BJ817" s="170"/>
      <c r="BK817" s="169"/>
      <c r="BL817" s="169"/>
      <c r="BM817" s="44"/>
    </row>
    <row r="818" spans="1:98" s="48" customFormat="1" ht="24.95" hidden="1" customHeight="1" x14ac:dyDescent="0.3">
      <c r="A818" s="5"/>
      <c r="B818" s="4"/>
      <c r="C818" s="6"/>
      <c r="D818" s="6"/>
      <c r="E818" s="5"/>
      <c r="F818" s="103"/>
      <c r="G818" s="164"/>
      <c r="H818" s="164"/>
      <c r="I818" s="164"/>
      <c r="J818" s="165"/>
      <c r="K818" s="165"/>
      <c r="L818" s="165"/>
      <c r="M818" s="165"/>
      <c r="N818" s="165"/>
      <c r="O818" s="165"/>
      <c r="P818" s="165"/>
      <c r="Q818" s="165"/>
      <c r="R818" s="165"/>
      <c r="S818" s="165"/>
      <c r="T818" s="165"/>
      <c r="U818" s="165"/>
      <c r="V818" s="44"/>
      <c r="W818" s="44"/>
      <c r="X818" s="44"/>
      <c r="Y818" s="5"/>
      <c r="Z818" s="5"/>
      <c r="AA818" s="44"/>
      <c r="AB818" s="44"/>
      <c r="AC818" s="54"/>
      <c r="AD818" s="219"/>
      <c r="AE818" s="54"/>
      <c r="AF818" s="82"/>
      <c r="AG818" s="82"/>
      <c r="AH818" s="82"/>
      <c r="AI818" s="82"/>
      <c r="AJ818" s="82"/>
      <c r="AK818" s="82"/>
      <c r="AL818" s="82"/>
      <c r="AM818" s="82"/>
      <c r="AN818" s="82"/>
      <c r="AO818" s="82"/>
      <c r="AP818" s="82"/>
      <c r="AQ818" s="82"/>
      <c r="AR818" s="82"/>
      <c r="AS818" s="82"/>
      <c r="AT818" s="82"/>
      <c r="AU818" s="82"/>
      <c r="AV818" s="82"/>
      <c r="AW818" s="82"/>
      <c r="AX818" s="82"/>
      <c r="AY818" s="82"/>
      <c r="AZ818" s="82"/>
      <c r="BA818" s="82"/>
      <c r="BB818" s="82"/>
      <c r="BC818" s="82"/>
      <c r="BD818" s="82"/>
      <c r="BE818" s="82"/>
      <c r="BF818" s="44"/>
      <c r="BG818" s="44"/>
      <c r="BH818" s="254">
        <f t="shared" si="197"/>
        <v>0</v>
      </c>
      <c r="BI818" s="254">
        <f t="shared" si="198"/>
        <v>0</v>
      </c>
      <c r="BJ818" s="170"/>
      <c r="BK818" s="169"/>
      <c r="BL818" s="169"/>
      <c r="BM818" s="44"/>
    </row>
    <row r="819" spans="1:98" s="48" customFormat="1" ht="24.95" hidden="1" customHeight="1" x14ac:dyDescent="0.3">
      <c r="A819" s="5"/>
      <c r="B819" s="4"/>
      <c r="C819" s="6"/>
      <c r="D819" s="6"/>
      <c r="E819" s="5"/>
      <c r="F819" s="103"/>
      <c r="G819" s="164"/>
      <c r="H819" s="164"/>
      <c r="I819" s="164"/>
      <c r="J819" s="165"/>
      <c r="K819" s="165"/>
      <c r="L819" s="165"/>
      <c r="M819" s="165"/>
      <c r="N819" s="165"/>
      <c r="O819" s="165"/>
      <c r="P819" s="165"/>
      <c r="Q819" s="165"/>
      <c r="R819" s="165"/>
      <c r="S819" s="165"/>
      <c r="T819" s="165"/>
      <c r="U819" s="165"/>
      <c r="V819" s="44"/>
      <c r="W819" s="44"/>
      <c r="X819" s="44"/>
      <c r="Y819" s="5"/>
      <c r="Z819" s="5"/>
      <c r="AA819" s="44"/>
      <c r="AB819" s="44"/>
      <c r="AC819" s="54"/>
      <c r="AD819" s="219"/>
      <c r="AE819" s="54"/>
      <c r="AF819" s="82"/>
      <c r="AG819" s="82"/>
      <c r="AH819" s="82"/>
      <c r="AI819" s="82"/>
      <c r="AJ819" s="82"/>
      <c r="AK819" s="82"/>
      <c r="AL819" s="82"/>
      <c r="AM819" s="82"/>
      <c r="AN819" s="82"/>
      <c r="AO819" s="82"/>
      <c r="AP819" s="82"/>
      <c r="AQ819" s="82"/>
      <c r="AR819" s="82"/>
      <c r="AS819" s="82"/>
      <c r="AT819" s="82"/>
      <c r="AU819" s="82"/>
      <c r="AV819" s="82"/>
      <c r="AW819" s="82"/>
      <c r="AX819" s="82"/>
      <c r="AY819" s="82"/>
      <c r="AZ819" s="82"/>
      <c r="BA819" s="82"/>
      <c r="BB819" s="82"/>
      <c r="BC819" s="82"/>
      <c r="BD819" s="82"/>
      <c r="BE819" s="82"/>
      <c r="BF819" s="44"/>
      <c r="BG819" s="44"/>
      <c r="BH819" s="254">
        <f t="shared" si="197"/>
        <v>0</v>
      </c>
      <c r="BI819" s="254">
        <f t="shared" si="198"/>
        <v>0</v>
      </c>
      <c r="BJ819" s="170"/>
      <c r="BK819" s="169"/>
      <c r="BL819" s="169"/>
      <c r="BM819" s="44"/>
    </row>
    <row r="820" spans="1:98" s="48" customFormat="1" ht="24.95" hidden="1" customHeight="1" x14ac:dyDescent="0.3">
      <c r="A820" s="5"/>
      <c r="B820" s="4"/>
      <c r="C820" s="6"/>
      <c r="D820" s="6"/>
      <c r="E820" s="5"/>
      <c r="F820" s="103"/>
      <c r="G820" s="164"/>
      <c r="H820" s="164"/>
      <c r="I820" s="164"/>
      <c r="J820" s="165"/>
      <c r="K820" s="165"/>
      <c r="L820" s="165"/>
      <c r="M820" s="165"/>
      <c r="N820" s="165"/>
      <c r="O820" s="165"/>
      <c r="P820" s="165"/>
      <c r="Q820" s="165"/>
      <c r="R820" s="165"/>
      <c r="S820" s="165"/>
      <c r="T820" s="165"/>
      <c r="U820" s="165"/>
      <c r="V820" s="44"/>
      <c r="W820" s="44"/>
      <c r="X820" s="44"/>
      <c r="Y820" s="5"/>
      <c r="Z820" s="5"/>
      <c r="AA820" s="44"/>
      <c r="AB820" s="44"/>
      <c r="AC820" s="54"/>
      <c r="AD820" s="219"/>
      <c r="AE820" s="54"/>
      <c r="AF820" s="82"/>
      <c r="AG820" s="82"/>
      <c r="AH820" s="82"/>
      <c r="AI820" s="82"/>
      <c r="AJ820" s="82"/>
      <c r="AK820" s="82"/>
      <c r="AL820" s="82"/>
      <c r="AM820" s="82"/>
      <c r="AN820" s="82"/>
      <c r="AO820" s="82"/>
      <c r="AP820" s="82"/>
      <c r="AQ820" s="82"/>
      <c r="AR820" s="82"/>
      <c r="AS820" s="82"/>
      <c r="AT820" s="82"/>
      <c r="AU820" s="82"/>
      <c r="AV820" s="82"/>
      <c r="AW820" s="82"/>
      <c r="AX820" s="82"/>
      <c r="AY820" s="82"/>
      <c r="AZ820" s="82"/>
      <c r="BA820" s="82"/>
      <c r="BB820" s="82"/>
      <c r="BC820" s="82"/>
      <c r="BD820" s="82"/>
      <c r="BE820" s="82"/>
      <c r="BF820" s="44"/>
      <c r="BG820" s="44"/>
      <c r="BH820" s="254">
        <f t="shared" si="197"/>
        <v>0</v>
      </c>
      <c r="BI820" s="254">
        <f t="shared" si="198"/>
        <v>0</v>
      </c>
      <c r="BJ820" s="170"/>
      <c r="BK820" s="169"/>
      <c r="BL820" s="169"/>
      <c r="BM820" s="44"/>
    </row>
    <row r="821" spans="1:98" s="48" customFormat="1" ht="24.95" hidden="1" customHeight="1" x14ac:dyDescent="0.3">
      <c r="A821" s="5"/>
      <c r="B821" s="4"/>
      <c r="C821" s="6"/>
      <c r="D821" s="6"/>
      <c r="E821" s="5"/>
      <c r="F821" s="103"/>
      <c r="G821" s="164"/>
      <c r="H821" s="164"/>
      <c r="I821" s="164"/>
      <c r="J821" s="165"/>
      <c r="K821" s="165"/>
      <c r="L821" s="165"/>
      <c r="M821" s="165"/>
      <c r="N821" s="165"/>
      <c r="O821" s="165"/>
      <c r="P821" s="165"/>
      <c r="Q821" s="165"/>
      <c r="R821" s="165"/>
      <c r="S821" s="165"/>
      <c r="T821" s="165"/>
      <c r="U821" s="165"/>
      <c r="V821" s="44"/>
      <c r="W821" s="44"/>
      <c r="X821" s="44"/>
      <c r="Y821" s="5"/>
      <c r="Z821" s="5"/>
      <c r="AA821" s="44"/>
      <c r="AB821" s="44"/>
      <c r="AC821" s="54"/>
      <c r="AD821" s="219"/>
      <c r="AE821" s="54"/>
      <c r="AF821" s="82"/>
      <c r="AG821" s="82"/>
      <c r="AH821" s="82"/>
      <c r="AI821" s="82"/>
      <c r="AJ821" s="82"/>
      <c r="AK821" s="82"/>
      <c r="AL821" s="82"/>
      <c r="AM821" s="82"/>
      <c r="AN821" s="82"/>
      <c r="AO821" s="82"/>
      <c r="AP821" s="82"/>
      <c r="AQ821" s="82"/>
      <c r="AR821" s="82"/>
      <c r="AS821" s="82"/>
      <c r="AT821" s="82"/>
      <c r="AU821" s="82"/>
      <c r="AV821" s="82"/>
      <c r="AW821" s="82"/>
      <c r="AX821" s="82"/>
      <c r="AY821" s="82"/>
      <c r="AZ821" s="82"/>
      <c r="BA821" s="82"/>
      <c r="BB821" s="82"/>
      <c r="BC821" s="82"/>
      <c r="BD821" s="82"/>
      <c r="BE821" s="82"/>
      <c r="BF821" s="44"/>
      <c r="BG821" s="44"/>
      <c r="BH821" s="254">
        <f t="shared" si="197"/>
        <v>0</v>
      </c>
      <c r="BI821" s="254">
        <f t="shared" si="198"/>
        <v>0</v>
      </c>
      <c r="BJ821" s="170"/>
      <c r="BK821" s="169"/>
      <c r="BL821" s="169"/>
      <c r="BM821" s="44"/>
    </row>
    <row r="822" spans="1:98" s="48" customFormat="1" ht="24.95" hidden="1" customHeight="1" x14ac:dyDescent="0.3">
      <c r="A822" s="5"/>
      <c r="B822" s="4"/>
      <c r="C822" s="6"/>
      <c r="D822" s="6"/>
      <c r="E822" s="5"/>
      <c r="F822" s="103"/>
      <c r="G822" s="164"/>
      <c r="H822" s="164"/>
      <c r="I822" s="164"/>
      <c r="J822" s="165"/>
      <c r="K822" s="165"/>
      <c r="L822" s="165"/>
      <c r="M822" s="165"/>
      <c r="N822" s="165"/>
      <c r="O822" s="165"/>
      <c r="P822" s="165"/>
      <c r="Q822" s="165"/>
      <c r="R822" s="165"/>
      <c r="S822" s="165"/>
      <c r="T822" s="165"/>
      <c r="U822" s="165"/>
      <c r="V822" s="44"/>
      <c r="W822" s="44"/>
      <c r="X822" s="44"/>
      <c r="Y822" s="5"/>
      <c r="Z822" s="5"/>
      <c r="AA822" s="44"/>
      <c r="AB822" s="44"/>
      <c r="AC822" s="54"/>
      <c r="AD822" s="219"/>
      <c r="AE822" s="54"/>
      <c r="AF822" s="82"/>
      <c r="AG822" s="82"/>
      <c r="AH822" s="82"/>
      <c r="AI822" s="82"/>
      <c r="AJ822" s="82"/>
      <c r="AK822" s="82"/>
      <c r="AL822" s="82"/>
      <c r="AM822" s="82"/>
      <c r="AN822" s="82"/>
      <c r="AO822" s="82"/>
      <c r="AP822" s="82"/>
      <c r="AQ822" s="82"/>
      <c r="AR822" s="82"/>
      <c r="AS822" s="82"/>
      <c r="AT822" s="82"/>
      <c r="AU822" s="82"/>
      <c r="AV822" s="82"/>
      <c r="AW822" s="82"/>
      <c r="AX822" s="82"/>
      <c r="AY822" s="82"/>
      <c r="AZ822" s="82"/>
      <c r="BA822" s="82"/>
      <c r="BB822" s="82"/>
      <c r="BC822" s="82"/>
      <c r="BD822" s="82"/>
      <c r="BE822" s="82"/>
      <c r="BF822" s="44"/>
      <c r="BG822" s="44"/>
      <c r="BH822" s="254">
        <f t="shared" si="197"/>
        <v>0</v>
      </c>
      <c r="BI822" s="254">
        <f t="shared" si="198"/>
        <v>0</v>
      </c>
      <c r="BJ822" s="170"/>
      <c r="BK822" s="169"/>
      <c r="BL822" s="169"/>
      <c r="BM822" s="44"/>
    </row>
    <row r="823" spans="1:98" s="48" customFormat="1" ht="24.95" hidden="1" customHeight="1" x14ac:dyDescent="0.3">
      <c r="A823" s="5"/>
      <c r="B823" s="4"/>
      <c r="C823" s="6"/>
      <c r="D823" s="6"/>
      <c r="E823" s="5"/>
      <c r="F823" s="103"/>
      <c r="G823" s="164"/>
      <c r="H823" s="164"/>
      <c r="I823" s="164"/>
      <c r="J823" s="165"/>
      <c r="K823" s="165"/>
      <c r="L823" s="165"/>
      <c r="M823" s="165"/>
      <c r="N823" s="165"/>
      <c r="O823" s="165"/>
      <c r="P823" s="165"/>
      <c r="Q823" s="165"/>
      <c r="R823" s="165"/>
      <c r="S823" s="165"/>
      <c r="T823" s="165"/>
      <c r="U823" s="165"/>
      <c r="V823" s="44"/>
      <c r="W823" s="44"/>
      <c r="X823" s="44"/>
      <c r="Y823" s="5"/>
      <c r="Z823" s="5"/>
      <c r="AA823" s="44"/>
      <c r="AB823" s="44"/>
      <c r="AC823" s="54"/>
      <c r="AD823" s="219"/>
      <c r="AE823" s="54"/>
      <c r="AF823" s="82"/>
      <c r="AG823" s="82"/>
      <c r="AH823" s="82"/>
      <c r="AI823" s="82"/>
      <c r="AJ823" s="82"/>
      <c r="AK823" s="82"/>
      <c r="AL823" s="82"/>
      <c r="AM823" s="82"/>
      <c r="AN823" s="82"/>
      <c r="AO823" s="82"/>
      <c r="AP823" s="82"/>
      <c r="AQ823" s="82"/>
      <c r="AR823" s="82"/>
      <c r="AS823" s="82"/>
      <c r="AT823" s="82"/>
      <c r="AU823" s="82"/>
      <c r="AV823" s="82"/>
      <c r="AW823" s="82"/>
      <c r="AX823" s="82"/>
      <c r="AY823" s="82"/>
      <c r="AZ823" s="82"/>
      <c r="BA823" s="82"/>
      <c r="BB823" s="82"/>
      <c r="BC823" s="82"/>
      <c r="BD823" s="82"/>
      <c r="BE823" s="82"/>
      <c r="BF823" s="44"/>
      <c r="BG823" s="44"/>
      <c r="BH823" s="254">
        <f t="shared" si="197"/>
        <v>0</v>
      </c>
      <c r="BI823" s="254">
        <f t="shared" si="198"/>
        <v>0</v>
      </c>
      <c r="BJ823" s="170"/>
      <c r="BK823" s="169"/>
      <c r="BL823" s="169"/>
      <c r="BM823" s="44"/>
    </row>
    <row r="824" spans="1:98" s="48" customFormat="1" ht="24.95" hidden="1" customHeight="1" x14ac:dyDescent="0.3">
      <c r="A824" s="5"/>
      <c r="B824" s="4"/>
      <c r="C824" s="6"/>
      <c r="D824" s="6"/>
      <c r="E824" s="5"/>
      <c r="F824" s="103"/>
      <c r="G824" s="164"/>
      <c r="H824" s="164"/>
      <c r="I824" s="164"/>
      <c r="J824" s="165"/>
      <c r="K824" s="165"/>
      <c r="L824" s="165"/>
      <c r="M824" s="165"/>
      <c r="N824" s="165"/>
      <c r="O824" s="165"/>
      <c r="P824" s="165"/>
      <c r="Q824" s="165"/>
      <c r="R824" s="165"/>
      <c r="S824" s="165"/>
      <c r="T824" s="165"/>
      <c r="U824" s="165"/>
      <c r="V824" s="44"/>
      <c r="W824" s="44"/>
      <c r="X824" s="44"/>
      <c r="Y824" s="5"/>
      <c r="Z824" s="5"/>
      <c r="AA824" s="44"/>
      <c r="AB824" s="44"/>
      <c r="AC824" s="54"/>
      <c r="AD824" s="219"/>
      <c r="AE824" s="54"/>
      <c r="AF824" s="82"/>
      <c r="AG824" s="82"/>
      <c r="AH824" s="82"/>
      <c r="AI824" s="82"/>
      <c r="AJ824" s="82"/>
      <c r="AK824" s="82"/>
      <c r="AL824" s="82"/>
      <c r="AM824" s="82"/>
      <c r="AN824" s="82"/>
      <c r="AO824" s="82"/>
      <c r="AP824" s="82"/>
      <c r="AQ824" s="82"/>
      <c r="AR824" s="82"/>
      <c r="AS824" s="82"/>
      <c r="AT824" s="82"/>
      <c r="AU824" s="82"/>
      <c r="AV824" s="82"/>
      <c r="AW824" s="82"/>
      <c r="AX824" s="82"/>
      <c r="AY824" s="82"/>
      <c r="AZ824" s="82"/>
      <c r="BA824" s="82"/>
      <c r="BB824" s="82"/>
      <c r="BC824" s="82"/>
      <c r="BD824" s="82"/>
      <c r="BE824" s="82"/>
      <c r="BF824" s="44"/>
      <c r="BG824" s="44"/>
      <c r="BH824" s="254">
        <f t="shared" si="197"/>
        <v>0</v>
      </c>
      <c r="BI824" s="254">
        <f t="shared" si="198"/>
        <v>0</v>
      </c>
      <c r="BJ824" s="170"/>
      <c r="BK824" s="169"/>
      <c r="BL824" s="169"/>
      <c r="BM824" s="44"/>
    </row>
    <row r="825" spans="1:98" s="48" customFormat="1" ht="24.95" hidden="1" customHeight="1" x14ac:dyDescent="0.3">
      <c r="A825" s="5"/>
      <c r="B825" s="4"/>
      <c r="C825" s="6"/>
      <c r="D825" s="6"/>
      <c r="E825" s="5"/>
      <c r="F825" s="103"/>
      <c r="G825" s="164"/>
      <c r="H825" s="164"/>
      <c r="I825" s="164"/>
      <c r="J825" s="165"/>
      <c r="K825" s="165"/>
      <c r="L825" s="165"/>
      <c r="M825" s="165"/>
      <c r="N825" s="165"/>
      <c r="O825" s="165"/>
      <c r="P825" s="165"/>
      <c r="Q825" s="165"/>
      <c r="R825" s="165"/>
      <c r="S825" s="165"/>
      <c r="T825" s="165"/>
      <c r="U825" s="165"/>
      <c r="V825" s="44"/>
      <c r="W825" s="44"/>
      <c r="X825" s="44"/>
      <c r="Y825" s="5"/>
      <c r="Z825" s="5"/>
      <c r="AA825" s="44"/>
      <c r="AB825" s="44"/>
      <c r="AC825" s="54"/>
      <c r="AD825" s="219"/>
      <c r="AE825" s="54"/>
      <c r="AF825" s="82"/>
      <c r="AG825" s="82"/>
      <c r="AH825" s="82"/>
      <c r="AI825" s="82"/>
      <c r="AJ825" s="82"/>
      <c r="AK825" s="82"/>
      <c r="AL825" s="82"/>
      <c r="AM825" s="82"/>
      <c r="AN825" s="82"/>
      <c r="AO825" s="82"/>
      <c r="AP825" s="82"/>
      <c r="AQ825" s="82"/>
      <c r="AR825" s="82"/>
      <c r="AS825" s="82"/>
      <c r="AT825" s="82"/>
      <c r="AU825" s="82"/>
      <c r="AV825" s="82"/>
      <c r="AW825" s="82"/>
      <c r="AX825" s="82"/>
      <c r="AY825" s="82"/>
      <c r="AZ825" s="82"/>
      <c r="BA825" s="82"/>
      <c r="BB825" s="82"/>
      <c r="BC825" s="82"/>
      <c r="BD825" s="82"/>
      <c r="BE825" s="82"/>
      <c r="BF825" s="44"/>
      <c r="BG825" s="44"/>
      <c r="BH825" s="254">
        <f t="shared" si="197"/>
        <v>0</v>
      </c>
      <c r="BI825" s="254">
        <f t="shared" si="198"/>
        <v>0</v>
      </c>
      <c r="BJ825" s="170"/>
      <c r="BK825" s="169"/>
      <c r="BL825" s="169"/>
      <c r="BM825" s="44"/>
    </row>
    <row r="828" spans="1:98" ht="36.75" customHeight="1" x14ac:dyDescent="0.25">
      <c r="A828" s="261"/>
      <c r="B828" s="261"/>
      <c r="C828" s="522" t="s">
        <v>278</v>
      </c>
      <c r="D828" s="522"/>
      <c r="E828" s="261"/>
      <c r="F828" s="69"/>
      <c r="G828" s="82"/>
      <c r="H828" s="82"/>
      <c r="I828" s="82"/>
      <c r="J828" s="192"/>
      <c r="K828" s="192"/>
      <c r="L828" s="192"/>
      <c r="M828" s="192"/>
      <c r="N828" s="192"/>
      <c r="O828" s="192"/>
      <c r="P828" s="192"/>
      <c r="Q828" s="192"/>
      <c r="R828" s="192"/>
      <c r="S828" s="192"/>
      <c r="T828" s="192"/>
      <c r="U828" s="192"/>
      <c r="V828" s="192"/>
      <c r="W828" s="192"/>
      <c r="X828" s="192"/>
      <c r="Y828" s="286"/>
      <c r="Z828" s="286"/>
      <c r="AA828" s="286"/>
      <c r="AB828" s="286"/>
      <c r="AC828" s="176">
        <v>9403751</v>
      </c>
      <c r="AD828" s="203">
        <v>987868</v>
      </c>
      <c r="AE828" s="287">
        <v>374007.11</v>
      </c>
      <c r="AF828" s="178">
        <v>-58757</v>
      </c>
      <c r="AG828" s="288">
        <v>755897.92999999982</v>
      </c>
      <c r="AH828" s="178"/>
      <c r="AI828" s="179"/>
      <c r="AJ828" s="178"/>
      <c r="AK828" s="179"/>
      <c r="AL828" s="178"/>
      <c r="AM828" s="179"/>
      <c r="AN828" s="178"/>
      <c r="AO828" s="84"/>
      <c r="AP828" s="178"/>
      <c r="AQ828" s="84"/>
      <c r="AR828" s="178"/>
      <c r="AS828" s="84"/>
      <c r="AT828" s="178"/>
      <c r="AU828" s="84"/>
      <c r="AV828" s="178"/>
      <c r="AW828" s="84"/>
      <c r="AX828" s="178"/>
      <c r="AY828" s="84"/>
      <c r="AZ828" s="178"/>
      <c r="BA828" s="84"/>
      <c r="BB828" s="179">
        <f t="shared" ref="BB828:BB840" si="199">+AE828+AG828+AI828+AK828+AM828+AO828+AQ828+AS828+AU828+AW828+AY828+BA828</f>
        <v>1129905.0399999998</v>
      </c>
      <c r="BC828" s="175" t="e">
        <f>+BB828/#REF!*100</f>
        <v>#REF!</v>
      </c>
      <c r="BD828" s="44"/>
      <c r="BE828" s="44"/>
      <c r="BF828" s="181" t="e">
        <f>+BI828-#REF!</f>
        <v>#REF!</v>
      </c>
      <c r="BG828" s="181" t="e">
        <f>+BJ828-#REF!</f>
        <v>#REF!</v>
      </c>
      <c r="BH828" s="182"/>
      <c r="BI828" s="181">
        <v>10332862</v>
      </c>
      <c r="BJ828" s="181">
        <v>1129905.0399999998</v>
      </c>
      <c r="BK828" s="44"/>
      <c r="BL828" s="44"/>
      <c r="CL828" s="289"/>
      <c r="CM828" s="193"/>
    </row>
    <row r="829" spans="1:98" ht="39.75" customHeight="1" x14ac:dyDescent="0.25">
      <c r="A829" s="261"/>
      <c r="B829" s="261"/>
      <c r="C829" s="522" t="s">
        <v>278</v>
      </c>
      <c r="D829" s="522"/>
      <c r="E829" s="261"/>
      <c r="F829" s="69"/>
      <c r="G829" s="82"/>
      <c r="H829" s="82"/>
      <c r="I829" s="82"/>
      <c r="J829" s="192"/>
      <c r="K829" s="192"/>
      <c r="L829" s="192"/>
      <c r="M829" s="192"/>
      <c r="N829" s="192"/>
      <c r="O829" s="192"/>
      <c r="P829" s="192"/>
      <c r="Q829" s="192"/>
      <c r="R829" s="192"/>
      <c r="S829" s="192"/>
      <c r="T829" s="192"/>
      <c r="U829" s="192"/>
      <c r="V829" s="192"/>
      <c r="W829" s="192"/>
      <c r="X829" s="192"/>
      <c r="Y829" s="286"/>
      <c r="Z829" s="286"/>
      <c r="AA829" s="286"/>
      <c r="AB829" s="286"/>
      <c r="AC829" s="176">
        <v>79892</v>
      </c>
      <c r="AD829" s="203">
        <v>0</v>
      </c>
      <c r="AE829" s="287">
        <v>6657.6</v>
      </c>
      <c r="AF829" s="178">
        <v>0</v>
      </c>
      <c r="AG829" s="288">
        <v>6657.6</v>
      </c>
      <c r="AH829" s="178"/>
      <c r="AI829" s="179"/>
      <c r="AJ829" s="178"/>
      <c r="AK829" s="179"/>
      <c r="AL829" s="178"/>
      <c r="AM829" s="179"/>
      <c r="AN829" s="178"/>
      <c r="AO829" s="84"/>
      <c r="AP829" s="178"/>
      <c r="AQ829" s="84"/>
      <c r="AR829" s="178"/>
      <c r="AS829" s="84"/>
      <c r="AT829" s="178"/>
      <c r="AU829" s="84"/>
      <c r="AV829" s="178"/>
      <c r="AW829" s="84"/>
      <c r="AX829" s="178"/>
      <c r="AY829" s="84"/>
      <c r="AZ829" s="178"/>
      <c r="BA829" s="84"/>
      <c r="BB829" s="179">
        <f t="shared" si="199"/>
        <v>13315.2</v>
      </c>
      <c r="BC829" s="175" t="e">
        <f>+BB829/#REF!*100</f>
        <v>#REF!</v>
      </c>
      <c r="BD829" s="44"/>
      <c r="BE829" s="44"/>
      <c r="BF829" s="181" t="e">
        <f>+BI829-#REF!</f>
        <v>#REF!</v>
      </c>
      <c r="BG829" s="181" t="e">
        <f>+BJ829-#REF!</f>
        <v>#REF!</v>
      </c>
      <c r="BH829" s="182"/>
      <c r="BI829" s="181">
        <v>79892</v>
      </c>
      <c r="BJ829" s="181">
        <v>13315.2</v>
      </c>
      <c r="BK829" s="44"/>
      <c r="BL829" s="44"/>
    </row>
    <row r="830" spans="1:98" ht="33.75" customHeight="1" x14ac:dyDescent="0.25">
      <c r="A830" s="261"/>
      <c r="B830" s="261"/>
      <c r="C830" s="522" t="s">
        <v>350</v>
      </c>
      <c r="D830" s="522"/>
      <c r="E830" s="261"/>
      <c r="F830" s="69"/>
      <c r="G830" s="82"/>
      <c r="H830" s="82"/>
      <c r="I830" s="82"/>
      <c r="J830" s="192"/>
      <c r="K830" s="192"/>
      <c r="L830" s="192"/>
      <c r="M830" s="192"/>
      <c r="N830" s="192"/>
      <c r="O830" s="192"/>
      <c r="P830" s="192"/>
      <c r="Q830" s="192"/>
      <c r="R830" s="192"/>
      <c r="S830" s="192"/>
      <c r="T830" s="192"/>
      <c r="U830" s="192"/>
      <c r="V830" s="192"/>
      <c r="W830" s="192"/>
      <c r="X830" s="192"/>
      <c r="Y830" s="286"/>
      <c r="Z830" s="286"/>
      <c r="AA830" s="286"/>
      <c r="AB830" s="286"/>
      <c r="AC830" s="176">
        <v>12141902</v>
      </c>
      <c r="AD830" s="203">
        <v>0</v>
      </c>
      <c r="AE830" s="179">
        <v>952191.03</v>
      </c>
      <c r="AF830" s="178">
        <v>128698</v>
      </c>
      <c r="AG830" s="288">
        <v>980998.96</v>
      </c>
      <c r="AH830" s="178"/>
      <c r="AI830" s="179"/>
      <c r="AJ830" s="178"/>
      <c r="AK830" s="179"/>
      <c r="AL830" s="178"/>
      <c r="AM830" s="179"/>
      <c r="AN830" s="178"/>
      <c r="AO830" s="84"/>
      <c r="AP830" s="178"/>
      <c r="AQ830" s="84"/>
      <c r="AR830" s="178"/>
      <c r="AS830" s="84"/>
      <c r="AT830" s="178"/>
      <c r="AU830" s="84"/>
      <c r="AV830" s="178"/>
      <c r="AW830" s="84"/>
      <c r="AX830" s="178"/>
      <c r="AY830" s="84"/>
      <c r="AZ830" s="178"/>
      <c r="BA830" s="84"/>
      <c r="BB830" s="179">
        <f t="shared" si="199"/>
        <v>1933189.99</v>
      </c>
      <c r="BC830" s="175" t="e">
        <f>+BB830/#REF!*100</f>
        <v>#REF!</v>
      </c>
      <c r="BD830" s="44"/>
      <c r="BE830" s="44"/>
      <c r="BF830" s="181" t="e">
        <f>+BI830-#REF!</f>
        <v>#REF!</v>
      </c>
      <c r="BG830" s="181" t="e">
        <f>+BJ830-#REF!</f>
        <v>#REF!</v>
      </c>
      <c r="BH830" s="182"/>
      <c r="BI830" s="181">
        <v>12270600</v>
      </c>
      <c r="BJ830" s="181">
        <v>1933189.99</v>
      </c>
      <c r="BK830" s="44"/>
      <c r="BL830" s="44"/>
      <c r="CL830" s="289"/>
    </row>
    <row r="831" spans="1:98" ht="42.75" customHeight="1" x14ac:dyDescent="0.25">
      <c r="A831" s="261"/>
      <c r="B831" s="261"/>
      <c r="C831" s="522" t="s">
        <v>645</v>
      </c>
      <c r="D831" s="522"/>
      <c r="E831" s="261"/>
      <c r="F831" s="69"/>
      <c r="G831" s="82"/>
      <c r="H831" s="82"/>
      <c r="I831" s="82"/>
      <c r="J831" s="192"/>
      <c r="K831" s="192"/>
      <c r="L831" s="192"/>
      <c r="M831" s="192"/>
      <c r="N831" s="192"/>
      <c r="O831" s="192"/>
      <c r="P831" s="192"/>
      <c r="Q831" s="192"/>
      <c r="R831" s="192"/>
      <c r="S831" s="192"/>
      <c r="T831" s="192"/>
      <c r="U831" s="192"/>
      <c r="V831" s="192"/>
      <c r="W831" s="192"/>
      <c r="X831" s="192"/>
      <c r="Y831" s="286"/>
      <c r="Z831" s="286"/>
      <c r="AA831" s="286"/>
      <c r="AB831" s="286"/>
      <c r="AC831" s="176">
        <v>27000</v>
      </c>
      <c r="AD831" s="203">
        <v>0</v>
      </c>
      <c r="AE831" s="179">
        <v>0</v>
      </c>
      <c r="AF831" s="178">
        <v>0</v>
      </c>
      <c r="AG831" s="288">
        <v>0</v>
      </c>
      <c r="AH831" s="178"/>
      <c r="AI831" s="179"/>
      <c r="AJ831" s="178"/>
      <c r="AK831" s="179"/>
      <c r="AL831" s="178"/>
      <c r="AM831" s="179"/>
      <c r="AN831" s="178"/>
      <c r="AO831" s="84"/>
      <c r="AP831" s="178"/>
      <c r="AQ831" s="84"/>
      <c r="AR831" s="178"/>
      <c r="AS831" s="84"/>
      <c r="AT831" s="178"/>
      <c r="AU831" s="84"/>
      <c r="AV831" s="178"/>
      <c r="AW831" s="84"/>
      <c r="AX831" s="178"/>
      <c r="AY831" s="84"/>
      <c r="AZ831" s="178"/>
      <c r="BA831" s="84"/>
      <c r="BB831" s="179">
        <f t="shared" si="199"/>
        <v>0</v>
      </c>
      <c r="BC831" s="175" t="e">
        <f>+BB831/#REF!*100</f>
        <v>#REF!</v>
      </c>
      <c r="BD831" s="44"/>
      <c r="BE831" s="44"/>
      <c r="BF831" s="181" t="e">
        <f>+BI831-#REF!</f>
        <v>#REF!</v>
      </c>
      <c r="BG831" s="181" t="e">
        <f>+BJ831-#REF!</f>
        <v>#REF!</v>
      </c>
      <c r="BH831" s="182"/>
      <c r="BI831" s="181">
        <v>27000</v>
      </c>
      <c r="BJ831" s="181">
        <v>0</v>
      </c>
      <c r="BK831" s="44"/>
      <c r="BL831" s="44"/>
      <c r="CL831" s="290"/>
    </row>
    <row r="832" spans="1:98" ht="39.75" customHeight="1" x14ac:dyDescent="0.25">
      <c r="A832" s="261"/>
      <c r="B832" s="261"/>
      <c r="C832" s="490" t="s">
        <v>646</v>
      </c>
      <c r="D832" s="490"/>
      <c r="E832" s="261"/>
      <c r="F832" s="69"/>
      <c r="G832" s="82"/>
      <c r="H832" s="82"/>
      <c r="I832" s="82"/>
      <c r="J832" s="192"/>
      <c r="K832" s="192"/>
      <c r="L832" s="192"/>
      <c r="M832" s="192"/>
      <c r="N832" s="192"/>
      <c r="O832" s="192"/>
      <c r="P832" s="192"/>
      <c r="Q832" s="192"/>
      <c r="R832" s="192"/>
      <c r="S832" s="192"/>
      <c r="T832" s="192"/>
      <c r="U832" s="192"/>
      <c r="V832" s="192"/>
      <c r="W832" s="192"/>
      <c r="X832" s="192"/>
      <c r="Y832" s="286"/>
      <c r="Z832" s="286"/>
      <c r="AA832" s="286"/>
      <c r="AB832" s="286"/>
      <c r="AC832" s="176">
        <v>0</v>
      </c>
      <c r="AD832" s="203">
        <v>4600759</v>
      </c>
      <c r="AE832" s="179">
        <v>0</v>
      </c>
      <c r="AF832" s="178">
        <v>0</v>
      </c>
      <c r="AG832" s="288">
        <v>463787.92</v>
      </c>
      <c r="AH832" s="178"/>
      <c r="AI832" s="179"/>
      <c r="AJ832" s="178"/>
      <c r="AK832" s="179"/>
      <c r="AL832" s="178"/>
      <c r="AM832" s="179"/>
      <c r="AN832" s="178"/>
      <c r="AO832" s="84"/>
      <c r="AP832" s="178"/>
      <c r="AQ832" s="84"/>
      <c r="AR832" s="178"/>
      <c r="AS832" s="84"/>
      <c r="AT832" s="178"/>
      <c r="AU832" s="84"/>
      <c r="AV832" s="178"/>
      <c r="AW832" s="84"/>
      <c r="AX832" s="178"/>
      <c r="AY832" s="84"/>
      <c r="AZ832" s="178"/>
      <c r="BA832" s="84"/>
      <c r="BB832" s="179">
        <f t="shared" si="199"/>
        <v>463787.92</v>
      </c>
      <c r="BC832" s="175" t="e">
        <f>+BB832/#REF!*100</f>
        <v>#REF!</v>
      </c>
      <c r="BD832" s="44"/>
      <c r="BE832" s="44"/>
      <c r="BF832" s="181" t="e">
        <f>+BI832-#REF!</f>
        <v>#REF!</v>
      </c>
      <c r="BG832" s="181" t="e">
        <f>+BJ832-#REF!</f>
        <v>#REF!</v>
      </c>
      <c r="BH832" s="182"/>
      <c r="BI832" s="181">
        <v>4600759</v>
      </c>
      <c r="BJ832" s="181">
        <v>463787.92</v>
      </c>
      <c r="BK832" s="44"/>
      <c r="BL832" s="44"/>
      <c r="CL832" s="290"/>
      <c r="CM832" s="230"/>
      <c r="CT832" s="274"/>
    </row>
    <row r="833" spans="1:98" ht="36.75" customHeight="1" x14ac:dyDescent="0.25">
      <c r="A833" s="261"/>
      <c r="B833" s="261"/>
      <c r="C833" s="522" t="s">
        <v>371</v>
      </c>
      <c r="D833" s="522"/>
      <c r="E833" s="261"/>
      <c r="F833" s="69"/>
      <c r="G833" s="82"/>
      <c r="H833" s="82"/>
      <c r="I833" s="82"/>
      <c r="J833" s="192"/>
      <c r="K833" s="192"/>
      <c r="L833" s="192"/>
      <c r="M833" s="192"/>
      <c r="N833" s="192"/>
      <c r="O833" s="192"/>
      <c r="P833" s="192"/>
      <c r="Q833" s="192"/>
      <c r="R833" s="192"/>
      <c r="S833" s="192"/>
      <c r="T833" s="192"/>
      <c r="U833" s="192"/>
      <c r="V833" s="192"/>
      <c r="W833" s="192"/>
      <c r="X833" s="192"/>
      <c r="Y833" s="286"/>
      <c r="Z833" s="286"/>
      <c r="AA833" s="286"/>
      <c r="AB833" s="286"/>
      <c r="AC833" s="176">
        <v>0</v>
      </c>
      <c r="AD833" s="203">
        <v>1540025</v>
      </c>
      <c r="AE833" s="179">
        <v>0</v>
      </c>
      <c r="AF833" s="178">
        <v>0</v>
      </c>
      <c r="AG833" s="288">
        <v>390903.4</v>
      </c>
      <c r="AH833" s="178"/>
      <c r="AI833" s="179"/>
      <c r="AJ833" s="178"/>
      <c r="AK833" s="179"/>
      <c r="AL833" s="178"/>
      <c r="AM833" s="179"/>
      <c r="AN833" s="178"/>
      <c r="AO833" s="84"/>
      <c r="AP833" s="178"/>
      <c r="AQ833" s="84"/>
      <c r="AR833" s="178"/>
      <c r="AS833" s="179"/>
      <c r="AT833" s="178"/>
      <c r="AU833" s="84"/>
      <c r="AV833" s="178"/>
      <c r="AW833" s="84"/>
      <c r="AX833" s="178"/>
      <c r="AY833" s="84"/>
      <c r="AZ833" s="178"/>
      <c r="BA833" s="84"/>
      <c r="BB833" s="179">
        <f t="shared" si="199"/>
        <v>390903.4</v>
      </c>
      <c r="BC833" s="175" t="e">
        <f>+BB833/#REF!*100</f>
        <v>#REF!</v>
      </c>
      <c r="BD833" s="44"/>
      <c r="BE833" s="44"/>
      <c r="BF833" s="181" t="e">
        <f>+BI833-#REF!</f>
        <v>#REF!</v>
      </c>
      <c r="BG833" s="181" t="e">
        <f>+BJ833-#REF!</f>
        <v>#REF!</v>
      </c>
      <c r="BH833" s="182"/>
      <c r="BI833" s="181">
        <v>1540025</v>
      </c>
      <c r="BJ833" s="181">
        <v>390903.4</v>
      </c>
      <c r="BK833" s="44"/>
      <c r="BL833" s="44"/>
      <c r="CL833" s="291"/>
      <c r="CM833" s="193"/>
      <c r="CT833" s="274"/>
    </row>
    <row r="834" spans="1:98" ht="26.25" x14ac:dyDescent="0.25">
      <c r="A834" s="261"/>
      <c r="B834" s="261"/>
      <c r="C834" s="522" t="s">
        <v>221</v>
      </c>
      <c r="D834" s="522"/>
      <c r="E834" s="261"/>
      <c r="F834" s="69"/>
      <c r="G834" s="82"/>
      <c r="H834" s="82"/>
      <c r="I834" s="82"/>
      <c r="J834" s="192"/>
      <c r="K834" s="192"/>
      <c r="L834" s="192"/>
      <c r="M834" s="192"/>
      <c r="N834" s="192"/>
      <c r="O834" s="192"/>
      <c r="P834" s="192"/>
      <c r="Q834" s="192"/>
      <c r="R834" s="192"/>
      <c r="S834" s="192"/>
      <c r="T834" s="192"/>
      <c r="U834" s="192"/>
      <c r="V834" s="192"/>
      <c r="W834" s="192"/>
      <c r="X834" s="192"/>
      <c r="Y834" s="286"/>
      <c r="Z834" s="286"/>
      <c r="AA834" s="286"/>
      <c r="AB834" s="286"/>
      <c r="AC834" s="176">
        <v>0</v>
      </c>
      <c r="AD834" s="203">
        <v>0</v>
      </c>
      <c r="AE834" s="179">
        <v>0</v>
      </c>
      <c r="AF834" s="178">
        <v>0</v>
      </c>
      <c r="AG834" s="179">
        <v>0</v>
      </c>
      <c r="AH834" s="178"/>
      <c r="AI834" s="179"/>
      <c r="AJ834" s="178"/>
      <c r="AK834" s="179"/>
      <c r="AL834" s="178"/>
      <c r="AM834" s="179"/>
      <c r="AN834" s="178"/>
      <c r="AO834" s="84"/>
      <c r="AP834" s="178"/>
      <c r="AQ834" s="84"/>
      <c r="AR834" s="178"/>
      <c r="AS834" s="84"/>
      <c r="AT834" s="178"/>
      <c r="AU834" s="84"/>
      <c r="AV834" s="178"/>
      <c r="AW834" s="84"/>
      <c r="AX834" s="178"/>
      <c r="AY834" s="84"/>
      <c r="AZ834" s="178"/>
      <c r="BA834" s="84"/>
      <c r="BB834" s="179">
        <f t="shared" si="199"/>
        <v>0</v>
      </c>
      <c r="BC834" s="175" t="e">
        <f>+BB834/#REF!*100</f>
        <v>#REF!</v>
      </c>
      <c r="BD834" s="44"/>
      <c r="BE834" s="44"/>
      <c r="BF834" s="181" t="e">
        <f>+BI834-#REF!</f>
        <v>#REF!</v>
      </c>
      <c r="BG834" s="181" t="e">
        <f>+BJ834-#REF!</f>
        <v>#REF!</v>
      </c>
      <c r="BH834" s="182"/>
      <c r="BI834" s="181"/>
      <c r="BJ834" s="181"/>
      <c r="BK834" s="44"/>
      <c r="BL834" s="44"/>
    </row>
    <row r="835" spans="1:98" ht="35.25" customHeight="1" x14ac:dyDescent="0.25">
      <c r="A835" s="261"/>
      <c r="B835" s="261"/>
      <c r="C835" s="522" t="s">
        <v>242</v>
      </c>
      <c r="D835" s="522"/>
      <c r="E835" s="261"/>
      <c r="F835" s="69"/>
      <c r="G835" s="82"/>
      <c r="H835" s="82"/>
      <c r="I835" s="82"/>
      <c r="J835" s="192"/>
      <c r="K835" s="192"/>
      <c r="L835" s="192"/>
      <c r="M835" s="192"/>
      <c r="N835" s="192"/>
      <c r="O835" s="192"/>
      <c r="P835" s="192"/>
      <c r="Q835" s="192"/>
      <c r="R835" s="192"/>
      <c r="S835" s="192"/>
      <c r="T835" s="192"/>
      <c r="U835" s="192"/>
      <c r="V835" s="192"/>
      <c r="W835" s="192"/>
      <c r="X835" s="192"/>
      <c r="Y835" s="286"/>
      <c r="Z835" s="286"/>
      <c r="AA835" s="286"/>
      <c r="AB835" s="286"/>
      <c r="AC835" s="176">
        <v>683183</v>
      </c>
      <c r="AD835" s="203">
        <v>0</v>
      </c>
      <c r="AE835" s="287">
        <v>77686.44</v>
      </c>
      <c r="AF835" s="178">
        <v>17220</v>
      </c>
      <c r="AG835" s="288">
        <v>62766.44</v>
      </c>
      <c r="AH835" s="178"/>
      <c r="AI835" s="179"/>
      <c r="AJ835" s="178"/>
      <c r="AK835" s="179"/>
      <c r="AL835" s="178"/>
      <c r="AM835" s="179"/>
      <c r="AN835" s="178"/>
      <c r="AO835" s="84"/>
      <c r="AP835" s="178"/>
      <c r="AQ835" s="84"/>
      <c r="AR835" s="178"/>
      <c r="AS835" s="84"/>
      <c r="AT835" s="178"/>
      <c r="AU835" s="84"/>
      <c r="AV835" s="178"/>
      <c r="AW835" s="84"/>
      <c r="AX835" s="178"/>
      <c r="AY835" s="84"/>
      <c r="AZ835" s="178"/>
      <c r="BA835" s="84"/>
      <c r="BB835" s="179">
        <f t="shared" si="199"/>
        <v>140452.88</v>
      </c>
      <c r="BC835" s="175" t="e">
        <f>+BB835/#REF!*100</f>
        <v>#REF!</v>
      </c>
      <c r="BD835" s="44"/>
      <c r="BE835" s="44"/>
      <c r="BF835" s="181" t="e">
        <f>+BI835-#REF!</f>
        <v>#REF!</v>
      </c>
      <c r="BG835" s="181" t="e">
        <f>+BJ835-#REF!</f>
        <v>#REF!</v>
      </c>
      <c r="BH835" s="182"/>
      <c r="BI835" s="181">
        <v>700403</v>
      </c>
      <c r="BJ835" s="181">
        <v>140452.88</v>
      </c>
      <c r="BK835" s="44"/>
      <c r="BL835" s="44"/>
      <c r="CL835" s="292"/>
    </row>
    <row r="836" spans="1:98" ht="49.5" customHeight="1" x14ac:dyDescent="0.25">
      <c r="A836" s="261"/>
      <c r="B836" s="261"/>
      <c r="C836" s="522" t="s">
        <v>647</v>
      </c>
      <c r="D836" s="522"/>
      <c r="E836" s="261"/>
      <c r="F836" s="69"/>
      <c r="G836" s="82"/>
      <c r="H836" s="82"/>
      <c r="I836" s="82"/>
      <c r="J836" s="192"/>
      <c r="K836" s="192"/>
      <c r="L836" s="192"/>
      <c r="M836" s="192"/>
      <c r="N836" s="192"/>
      <c r="O836" s="192"/>
      <c r="P836" s="192"/>
      <c r="Q836" s="192"/>
      <c r="R836" s="192"/>
      <c r="S836" s="192"/>
      <c r="T836" s="192"/>
      <c r="U836" s="192"/>
      <c r="V836" s="192"/>
      <c r="W836" s="192"/>
      <c r="X836" s="192"/>
      <c r="Y836" s="286"/>
      <c r="Z836" s="286"/>
      <c r="AA836" s="286"/>
      <c r="AB836" s="286"/>
      <c r="AC836" s="176">
        <v>592410</v>
      </c>
      <c r="AD836" s="203">
        <v>0</v>
      </c>
      <c r="AE836" s="179">
        <v>0</v>
      </c>
      <c r="AF836" s="245">
        <v>0</v>
      </c>
      <c r="AG836" s="293">
        <v>0</v>
      </c>
      <c r="AH836" s="245"/>
      <c r="AI836" s="215"/>
      <c r="AJ836" s="245"/>
      <c r="AK836" s="215"/>
      <c r="AL836" s="245"/>
      <c r="AM836" s="215"/>
      <c r="AN836" s="178"/>
      <c r="AO836" s="246"/>
      <c r="AP836" s="245"/>
      <c r="AQ836" s="246"/>
      <c r="AR836" s="245"/>
      <c r="AS836" s="246"/>
      <c r="AT836" s="245"/>
      <c r="AU836" s="246"/>
      <c r="AV836" s="245"/>
      <c r="AW836" s="246"/>
      <c r="AX836" s="245"/>
      <c r="AY836" s="246"/>
      <c r="AZ836" s="245"/>
      <c r="BA836" s="246"/>
      <c r="BB836" s="179">
        <f t="shared" si="199"/>
        <v>0</v>
      </c>
      <c r="BC836" s="175" t="e">
        <f>+BB836/#REF!*100</f>
        <v>#REF!</v>
      </c>
      <c r="BD836" s="44"/>
      <c r="BE836" s="44"/>
      <c r="BF836" s="181" t="e">
        <f>+BI836-#REF!</f>
        <v>#REF!</v>
      </c>
      <c r="BG836" s="181" t="e">
        <f>+BJ836-#REF!</f>
        <v>#REF!</v>
      </c>
      <c r="BH836" s="182"/>
      <c r="BI836" s="181">
        <v>592410</v>
      </c>
      <c r="BJ836" s="181">
        <v>0</v>
      </c>
      <c r="BK836" s="44"/>
      <c r="BL836" s="44"/>
      <c r="CL836" s="291"/>
      <c r="CM836" s="193"/>
      <c r="CT836" s="274"/>
    </row>
    <row r="837" spans="1:98" s="250" customFormat="1" ht="36" customHeight="1" x14ac:dyDescent="0.25">
      <c r="A837" s="294"/>
      <c r="B837" s="294"/>
      <c r="C837" s="295" t="s">
        <v>648</v>
      </c>
      <c r="D837" s="115"/>
      <c r="E837" s="294"/>
      <c r="F837" s="296"/>
      <c r="G837" s="220"/>
      <c r="H837" s="220"/>
      <c r="I837" s="220"/>
      <c r="J837" s="297"/>
      <c r="K837" s="297"/>
      <c r="L837" s="297"/>
      <c r="M837" s="297"/>
      <c r="N837" s="297"/>
      <c r="O837" s="297"/>
      <c r="P837" s="297"/>
      <c r="Q837" s="297"/>
      <c r="R837" s="297"/>
      <c r="S837" s="297"/>
      <c r="T837" s="297"/>
      <c r="U837" s="297"/>
      <c r="V837" s="297"/>
      <c r="W837" s="297"/>
      <c r="X837" s="297"/>
      <c r="Y837" s="298"/>
      <c r="Z837" s="298"/>
      <c r="AA837" s="298"/>
      <c r="AB837" s="298"/>
      <c r="AC837" s="176">
        <v>913344</v>
      </c>
      <c r="AD837" s="203">
        <v>0</v>
      </c>
      <c r="AE837" s="179">
        <v>0</v>
      </c>
      <c r="AF837" s="245">
        <v>0</v>
      </c>
      <c r="AG837" s="293">
        <v>41983</v>
      </c>
      <c r="AH837" s="214"/>
      <c r="AI837" s="215"/>
      <c r="AJ837" s="245"/>
      <c r="AK837" s="215"/>
      <c r="AL837" s="245"/>
      <c r="AM837" s="215"/>
      <c r="AN837" s="178"/>
      <c r="AO837" s="246"/>
      <c r="AP837" s="245"/>
      <c r="AQ837" s="246"/>
      <c r="AR837" s="245"/>
      <c r="AS837" s="246"/>
      <c r="AT837" s="245"/>
      <c r="AU837" s="246"/>
      <c r="AV837" s="245"/>
      <c r="AW837" s="246"/>
      <c r="AX837" s="245"/>
      <c r="AY837" s="246"/>
      <c r="AZ837" s="245"/>
      <c r="BA837" s="246"/>
      <c r="BB837" s="179">
        <f t="shared" si="199"/>
        <v>41983</v>
      </c>
      <c r="BC837" s="175" t="e">
        <f>+BB837/#REF!*100</f>
        <v>#REF!</v>
      </c>
      <c r="BF837" s="181" t="e">
        <f>+BI837-#REF!</f>
        <v>#REF!</v>
      </c>
      <c r="BG837" s="181" t="e">
        <f>+BJ837-#REF!</f>
        <v>#REF!</v>
      </c>
      <c r="BH837" s="182"/>
      <c r="BI837" s="181">
        <v>913344</v>
      </c>
      <c r="BJ837" s="181">
        <v>41983</v>
      </c>
      <c r="CL837" s="292"/>
      <c r="CM837" s="44"/>
    </row>
    <row r="838" spans="1:98" s="250" customFormat="1" ht="36" customHeight="1" x14ac:dyDescent="0.3">
      <c r="A838" s="294"/>
      <c r="B838" s="294"/>
      <c r="C838" s="299" t="s">
        <v>649</v>
      </c>
      <c r="E838" s="294"/>
      <c r="F838" s="296"/>
      <c r="G838" s="220"/>
      <c r="H838" s="220"/>
      <c r="I838" s="220"/>
      <c r="J838" s="297"/>
      <c r="K838" s="297"/>
      <c r="L838" s="297"/>
      <c r="M838" s="297"/>
      <c r="N838" s="297"/>
      <c r="O838" s="297"/>
      <c r="P838" s="297"/>
      <c r="Q838" s="297"/>
      <c r="R838" s="297"/>
      <c r="S838" s="297"/>
      <c r="T838" s="297"/>
      <c r="U838" s="297"/>
      <c r="V838" s="297"/>
      <c r="W838" s="297"/>
      <c r="X838" s="297"/>
      <c r="Y838" s="298"/>
      <c r="Z838" s="298"/>
      <c r="AA838" s="298"/>
      <c r="AB838" s="298"/>
      <c r="AC838" s="176">
        <v>36543506</v>
      </c>
      <c r="AD838" s="203">
        <v>-1186025</v>
      </c>
      <c r="AE838" s="179">
        <v>2633535.0299999998</v>
      </c>
      <c r="AF838" s="245">
        <v>0</v>
      </c>
      <c r="AG838" s="293">
        <v>3008135.5099999993</v>
      </c>
      <c r="AH838" s="214"/>
      <c r="AI838" s="215"/>
      <c r="AJ838" s="245"/>
      <c r="AK838" s="215"/>
      <c r="AL838" s="245"/>
      <c r="AM838" s="215"/>
      <c r="AN838" s="178"/>
      <c r="AO838" s="246"/>
      <c r="AP838" s="245"/>
      <c r="AQ838" s="246"/>
      <c r="AR838" s="245"/>
      <c r="AS838" s="246"/>
      <c r="AT838" s="245"/>
      <c r="AU838" s="246"/>
      <c r="AV838" s="245"/>
      <c r="AW838" s="246"/>
      <c r="AX838" s="245"/>
      <c r="AY838" s="246"/>
      <c r="AZ838" s="245"/>
      <c r="BA838" s="246"/>
      <c r="BB838" s="179">
        <f t="shared" si="199"/>
        <v>5641670.5399999991</v>
      </c>
      <c r="BC838" s="175" t="e">
        <f>+BB838/#REF!*100</f>
        <v>#REF!</v>
      </c>
      <c r="BF838" s="181" t="e">
        <f>+BI838-#REF!</f>
        <v>#REF!</v>
      </c>
      <c r="BG838" s="181" t="e">
        <f>+BJ838-#REF!</f>
        <v>#REF!</v>
      </c>
      <c r="BH838" s="182"/>
      <c r="BI838" s="252">
        <v>35357481</v>
      </c>
      <c r="BJ838" s="253">
        <v>5641670.5399999991</v>
      </c>
      <c r="CL838" s="300"/>
    </row>
    <row r="839" spans="1:98" ht="31.5" customHeight="1" x14ac:dyDescent="0.25">
      <c r="A839" s="261"/>
      <c r="B839" s="261"/>
      <c r="C839" s="533" t="s">
        <v>650</v>
      </c>
      <c r="D839" s="533"/>
      <c r="E839" s="261"/>
      <c r="F839" s="69"/>
      <c r="G839" s="82"/>
      <c r="H839" s="82"/>
      <c r="I839" s="82"/>
      <c r="J839" s="192"/>
      <c r="K839" s="192"/>
      <c r="L839" s="192"/>
      <c r="M839" s="192"/>
      <c r="N839" s="192"/>
      <c r="O839" s="192"/>
      <c r="P839" s="192"/>
      <c r="Q839" s="192"/>
      <c r="R839" s="192"/>
      <c r="S839" s="192"/>
      <c r="T839" s="192"/>
      <c r="U839" s="192"/>
      <c r="V839" s="192"/>
      <c r="W839" s="192"/>
      <c r="X839" s="192"/>
      <c r="Y839" s="286"/>
      <c r="Z839" s="286"/>
      <c r="AA839" s="286"/>
      <c r="AB839" s="286"/>
      <c r="AC839" s="176"/>
      <c r="AD839" s="203">
        <v>0</v>
      </c>
      <c r="AE839" s="179">
        <v>0</v>
      </c>
      <c r="AF839" s="245">
        <v>0</v>
      </c>
      <c r="AG839" s="215">
        <v>0</v>
      </c>
      <c r="AH839" s="214"/>
      <c r="AI839" s="215"/>
      <c r="AJ839" s="245"/>
      <c r="AK839" s="215"/>
      <c r="AL839" s="245"/>
      <c r="AM839" s="215"/>
      <c r="AN839" s="178"/>
      <c r="AO839" s="246"/>
      <c r="AP839" s="245"/>
      <c r="AQ839" s="246"/>
      <c r="AR839" s="245"/>
      <c r="AS839" s="246"/>
      <c r="AT839" s="245"/>
      <c r="AU839" s="246"/>
      <c r="AV839" s="245"/>
      <c r="AW839" s="246"/>
      <c r="AX839" s="245"/>
      <c r="AY839" s="246"/>
      <c r="AZ839" s="245"/>
      <c r="BA839" s="246"/>
      <c r="BB839" s="179">
        <f t="shared" si="199"/>
        <v>0</v>
      </c>
      <c r="BC839" s="175" t="e">
        <f>+BB839/#REF!*100</f>
        <v>#REF!</v>
      </c>
      <c r="BD839" s="44"/>
      <c r="BE839" s="44"/>
      <c r="BF839" s="181" t="e">
        <f>+BI839-#REF!</f>
        <v>#REF!</v>
      </c>
      <c r="BG839" s="181" t="e">
        <f>+BJ839-#REF!</f>
        <v>#REF!</v>
      </c>
      <c r="BH839" s="182"/>
      <c r="BI839" s="252"/>
      <c r="BJ839" s="253"/>
      <c r="BK839" s="44"/>
      <c r="BL839" s="44"/>
    </row>
    <row r="840" spans="1:98" ht="39.75" customHeight="1" x14ac:dyDescent="0.3">
      <c r="C840" s="534" t="s">
        <v>651</v>
      </c>
      <c r="D840" s="534"/>
      <c r="V840" s="186"/>
      <c r="W840" s="186"/>
      <c r="X840" s="186"/>
      <c r="AA840" s="301"/>
      <c r="AB840" s="301"/>
      <c r="AC840" s="176">
        <v>600000</v>
      </c>
      <c r="AD840" s="203">
        <v>0</v>
      </c>
      <c r="AE840" s="179">
        <v>0</v>
      </c>
      <c r="AF840" s="245">
        <v>0</v>
      </c>
      <c r="AG840" s="293">
        <v>0</v>
      </c>
      <c r="AH840" s="214"/>
      <c r="AI840" s="215"/>
      <c r="AJ840" s="245"/>
      <c r="AK840" s="215"/>
      <c r="AL840" s="245"/>
      <c r="AM840" s="215"/>
      <c r="AN840" s="178"/>
      <c r="AO840" s="246"/>
      <c r="AP840" s="245"/>
      <c r="AQ840" s="246"/>
      <c r="AR840" s="245"/>
      <c r="AS840" s="246"/>
      <c r="AT840" s="245"/>
      <c r="AU840" s="246"/>
      <c r="AV840" s="245"/>
      <c r="AW840" s="246"/>
      <c r="AX840" s="245"/>
      <c r="AY840" s="246"/>
      <c r="AZ840" s="245"/>
      <c r="BA840" s="246"/>
      <c r="BB840" s="179">
        <f t="shared" si="199"/>
        <v>0</v>
      </c>
      <c r="BC840" s="175" t="e">
        <f>+BB840/#REF!*100</f>
        <v>#REF!</v>
      </c>
      <c r="BD840" s="44"/>
      <c r="BE840" s="44"/>
      <c r="BF840" s="181" t="e">
        <f>+BI840-#REF!</f>
        <v>#REF!</v>
      </c>
      <c r="BG840" s="181" t="e">
        <f>+BJ840-#REF!</f>
        <v>#REF!</v>
      </c>
      <c r="BH840" s="182"/>
      <c r="BI840" s="252">
        <v>600000</v>
      </c>
      <c r="BJ840" s="253">
        <v>0</v>
      </c>
      <c r="BK840" s="44"/>
      <c r="BL840" s="44"/>
    </row>
    <row r="841" spans="1:98" x14ac:dyDescent="0.3">
      <c r="C841" s="668" t="s">
        <v>238</v>
      </c>
      <c r="D841" s="668"/>
    </row>
    <row r="842" spans="1:98" x14ac:dyDescent="0.3">
      <c r="C842" s="668" t="s">
        <v>870</v>
      </c>
      <c r="D842" s="668"/>
    </row>
  </sheetData>
  <mergeCells count="1081">
    <mergeCell ref="C842:D842"/>
    <mergeCell ref="C194:C195"/>
    <mergeCell ref="B194:B195"/>
    <mergeCell ref="C262:C266"/>
    <mergeCell ref="B262:B266"/>
    <mergeCell ref="C834:D834"/>
    <mergeCell ref="C835:D835"/>
    <mergeCell ref="C836:D836"/>
    <mergeCell ref="C839:D839"/>
    <mergeCell ref="C840:D840"/>
    <mergeCell ref="C841:D841"/>
    <mergeCell ref="C828:D828"/>
    <mergeCell ref="C829:D829"/>
    <mergeCell ref="C830:D830"/>
    <mergeCell ref="C831:D831"/>
    <mergeCell ref="C832:D832"/>
    <mergeCell ref="C833:D833"/>
    <mergeCell ref="A788:E788"/>
    <mergeCell ref="A790:E790"/>
    <mergeCell ref="B791:E791"/>
    <mergeCell ref="A491:A492"/>
    <mergeCell ref="B491:B492"/>
    <mergeCell ref="C491:C492"/>
    <mergeCell ref="D491:E491"/>
    <mergeCell ref="A493:A494"/>
    <mergeCell ref="B493:B495"/>
    <mergeCell ref="C493:C495"/>
    <mergeCell ref="D493:E493"/>
    <mergeCell ref="A483:A490"/>
    <mergeCell ref="B483:B484"/>
    <mergeCell ref="C483:C484"/>
    <mergeCell ref="D483:E483"/>
    <mergeCell ref="G791:H791"/>
    <mergeCell ref="A792:E792"/>
    <mergeCell ref="A793:E793"/>
    <mergeCell ref="G780:I780"/>
    <mergeCell ref="G781:G782"/>
    <mergeCell ref="H781:H782"/>
    <mergeCell ref="I781:I782"/>
    <mergeCell ref="A783:A787"/>
    <mergeCell ref="B783:B787"/>
    <mergeCell ref="C783:C787"/>
    <mergeCell ref="D783:E783"/>
    <mergeCell ref="A772:E772"/>
    <mergeCell ref="B776:D776"/>
    <mergeCell ref="B777:H777"/>
    <mergeCell ref="C778:H778"/>
    <mergeCell ref="A779:A782"/>
    <mergeCell ref="B779:B782"/>
    <mergeCell ref="C779:C782"/>
    <mergeCell ref="D779:D782"/>
    <mergeCell ref="E779:E782"/>
    <mergeCell ref="G779:I779"/>
    <mergeCell ref="G756:I756"/>
    <mergeCell ref="G757:G758"/>
    <mergeCell ref="H757:H758"/>
    <mergeCell ref="I757:I758"/>
    <mergeCell ref="A759:A771"/>
    <mergeCell ref="B759:B771"/>
    <mergeCell ref="C759:C771"/>
    <mergeCell ref="D759:E759"/>
    <mergeCell ref="A749:E749"/>
    <mergeCell ref="B752:D752"/>
    <mergeCell ref="B753:H753"/>
    <mergeCell ref="C754:H754"/>
    <mergeCell ref="A755:A758"/>
    <mergeCell ref="B755:B758"/>
    <mergeCell ref="C755:C758"/>
    <mergeCell ref="D755:D758"/>
    <mergeCell ref="E755:E758"/>
    <mergeCell ref="G755:I755"/>
    <mergeCell ref="G741:G742"/>
    <mergeCell ref="H741:H742"/>
    <mergeCell ref="I741:I742"/>
    <mergeCell ref="A743:A748"/>
    <mergeCell ref="B743:B748"/>
    <mergeCell ref="C743:C748"/>
    <mergeCell ref="D743:E743"/>
    <mergeCell ref="A733:E733"/>
    <mergeCell ref="B737:H737"/>
    <mergeCell ref="C738:H738"/>
    <mergeCell ref="A739:A742"/>
    <mergeCell ref="B739:B742"/>
    <mergeCell ref="C739:C742"/>
    <mergeCell ref="D739:D742"/>
    <mergeCell ref="E739:E742"/>
    <mergeCell ref="G739:I739"/>
    <mergeCell ref="G740:I740"/>
    <mergeCell ref="G729:G730"/>
    <mergeCell ref="H729:H730"/>
    <mergeCell ref="I729:I730"/>
    <mergeCell ref="A731:A732"/>
    <mergeCell ref="B731:B732"/>
    <mergeCell ref="C731:C732"/>
    <mergeCell ref="D731:E731"/>
    <mergeCell ref="A719:E719"/>
    <mergeCell ref="B725:H725"/>
    <mergeCell ref="C726:H726"/>
    <mergeCell ref="A727:A730"/>
    <mergeCell ref="B727:B730"/>
    <mergeCell ref="C727:C730"/>
    <mergeCell ref="D727:D730"/>
    <mergeCell ref="E727:E730"/>
    <mergeCell ref="G727:I727"/>
    <mergeCell ref="G728:I728"/>
    <mergeCell ref="G705:I705"/>
    <mergeCell ref="G706:G707"/>
    <mergeCell ref="H706:H707"/>
    <mergeCell ref="I706:I707"/>
    <mergeCell ref="A708:A718"/>
    <mergeCell ref="B708:B718"/>
    <mergeCell ref="C708:C718"/>
    <mergeCell ref="D708:E708"/>
    <mergeCell ref="A699:E699"/>
    <mergeCell ref="B701:D701"/>
    <mergeCell ref="B702:H702"/>
    <mergeCell ref="C703:H703"/>
    <mergeCell ref="A704:A707"/>
    <mergeCell ref="B704:B707"/>
    <mergeCell ref="C704:C707"/>
    <mergeCell ref="D704:D707"/>
    <mergeCell ref="E704:E707"/>
    <mergeCell ref="G704:I704"/>
    <mergeCell ref="G688:G689"/>
    <mergeCell ref="H688:H689"/>
    <mergeCell ref="I688:I689"/>
    <mergeCell ref="A690:A698"/>
    <mergeCell ref="B690:B698"/>
    <mergeCell ref="C695:C698"/>
    <mergeCell ref="D695:E695"/>
    <mergeCell ref="A675:E675"/>
    <mergeCell ref="B684:H684"/>
    <mergeCell ref="C685:H685"/>
    <mergeCell ref="A686:A689"/>
    <mergeCell ref="B686:B689"/>
    <mergeCell ref="C686:C689"/>
    <mergeCell ref="D686:D689"/>
    <mergeCell ref="E686:E689"/>
    <mergeCell ref="G686:I686"/>
    <mergeCell ref="G687:I687"/>
    <mergeCell ref="G663:I663"/>
    <mergeCell ref="G664:G665"/>
    <mergeCell ref="H664:H665"/>
    <mergeCell ref="I664:I665"/>
    <mergeCell ref="A666:A674"/>
    <mergeCell ref="B666:B674"/>
    <mergeCell ref="C666:C674"/>
    <mergeCell ref="D666:E666"/>
    <mergeCell ref="A655:E655"/>
    <mergeCell ref="B659:D659"/>
    <mergeCell ref="B660:H660"/>
    <mergeCell ref="C661:H661"/>
    <mergeCell ref="A662:A665"/>
    <mergeCell ref="B662:B665"/>
    <mergeCell ref="C662:C665"/>
    <mergeCell ref="D662:D665"/>
    <mergeCell ref="E662:E665"/>
    <mergeCell ref="G662:I662"/>
    <mergeCell ref="G646:I646"/>
    <mergeCell ref="G647:G648"/>
    <mergeCell ref="H647:H648"/>
    <mergeCell ref="I647:I648"/>
    <mergeCell ref="A649:A654"/>
    <mergeCell ref="B649:B654"/>
    <mergeCell ref="C649:C654"/>
    <mergeCell ref="D649:E649"/>
    <mergeCell ref="D651:E651"/>
    <mergeCell ref="A638:E638"/>
    <mergeCell ref="B642:D642"/>
    <mergeCell ref="B643:H643"/>
    <mergeCell ref="C644:H644"/>
    <mergeCell ref="A645:A648"/>
    <mergeCell ref="B645:B648"/>
    <mergeCell ref="C645:C648"/>
    <mergeCell ref="D645:D648"/>
    <mergeCell ref="E645:E648"/>
    <mergeCell ref="G645:I645"/>
    <mergeCell ref="G571:I571"/>
    <mergeCell ref="G572:I572"/>
    <mergeCell ref="G573:G574"/>
    <mergeCell ref="H573:H574"/>
    <mergeCell ref="I573:I574"/>
    <mergeCell ref="A575:A637"/>
    <mergeCell ref="B575:B637"/>
    <mergeCell ref="C575:C637"/>
    <mergeCell ref="D575:E575"/>
    <mergeCell ref="AR565:AR566"/>
    <mergeCell ref="AT565:AT566"/>
    <mergeCell ref="AV565:AV566"/>
    <mergeCell ref="B569:H569"/>
    <mergeCell ref="C570:H570"/>
    <mergeCell ref="A571:A574"/>
    <mergeCell ref="B571:B574"/>
    <mergeCell ref="C571:C574"/>
    <mergeCell ref="D571:D574"/>
    <mergeCell ref="E571:E574"/>
    <mergeCell ref="G524:G525"/>
    <mergeCell ref="H524:H525"/>
    <mergeCell ref="AF563:AV563"/>
    <mergeCell ref="AF564:AV564"/>
    <mergeCell ref="AF565:AF566"/>
    <mergeCell ref="AH565:AH566"/>
    <mergeCell ref="AJ565:AJ566"/>
    <mergeCell ref="AL565:AL566"/>
    <mergeCell ref="AN565:AN566"/>
    <mergeCell ref="AP565:AP566"/>
    <mergeCell ref="B519:D519"/>
    <mergeCell ref="B520:H520"/>
    <mergeCell ref="C521:H521"/>
    <mergeCell ref="A522:A523"/>
    <mergeCell ref="B522:B523"/>
    <mergeCell ref="C522:C523"/>
    <mergeCell ref="D522:D523"/>
    <mergeCell ref="E522:E523"/>
    <mergeCell ref="G522:H522"/>
    <mergeCell ref="G523:H523"/>
    <mergeCell ref="G510:I510"/>
    <mergeCell ref="G511:I511"/>
    <mergeCell ref="G512:G513"/>
    <mergeCell ref="H512:H513"/>
    <mergeCell ref="I512:I513"/>
    <mergeCell ref="A515:E515"/>
    <mergeCell ref="D501:E501"/>
    <mergeCell ref="A503:E503"/>
    <mergeCell ref="B507:D507"/>
    <mergeCell ref="B508:H508"/>
    <mergeCell ref="C509:H509"/>
    <mergeCell ref="A510:A513"/>
    <mergeCell ref="B510:B513"/>
    <mergeCell ref="C510:C513"/>
    <mergeCell ref="D510:D513"/>
    <mergeCell ref="E510:E513"/>
    <mergeCell ref="A496:A497"/>
    <mergeCell ref="B496:B497"/>
    <mergeCell ref="C496:C497"/>
    <mergeCell ref="D496:E496"/>
    <mergeCell ref="A498:A502"/>
    <mergeCell ref="B498:B502"/>
    <mergeCell ref="C498:E498"/>
    <mergeCell ref="C499:C500"/>
    <mergeCell ref="D499:E499"/>
    <mergeCell ref="C501:C502"/>
    <mergeCell ref="AI467:AI468"/>
    <mergeCell ref="AJ467:AJ468"/>
    <mergeCell ref="AK467:AK468"/>
    <mergeCell ref="AL467:AL468"/>
    <mergeCell ref="AM467:AM468"/>
    <mergeCell ref="AN467:AN468"/>
    <mergeCell ref="B485:B488"/>
    <mergeCell ref="C485:C488"/>
    <mergeCell ref="D485:E485"/>
    <mergeCell ref="B489:B490"/>
    <mergeCell ref="C489:C490"/>
    <mergeCell ref="D489:E489"/>
    <mergeCell ref="A479:A480"/>
    <mergeCell ref="B479:B480"/>
    <mergeCell ref="C479:C480"/>
    <mergeCell ref="D479:E479"/>
    <mergeCell ref="A481:A482"/>
    <mergeCell ref="B481:B482"/>
    <mergeCell ref="C481:C482"/>
    <mergeCell ref="D481:E481"/>
    <mergeCell ref="A469:A478"/>
    <mergeCell ref="B469:B472"/>
    <mergeCell ref="C469:C472"/>
    <mergeCell ref="D469:E469"/>
    <mergeCell ref="B473:B478"/>
    <mergeCell ref="C473:E473"/>
    <mergeCell ref="C474:C476"/>
    <mergeCell ref="C477:C478"/>
    <mergeCell ref="F465:F468"/>
    <mergeCell ref="G465:I465"/>
    <mergeCell ref="J465:U465"/>
    <mergeCell ref="AC465:AC468"/>
    <mergeCell ref="BA467:BA468"/>
    <mergeCell ref="BB467:BB468"/>
    <mergeCell ref="BC467:BC468"/>
    <mergeCell ref="AJ466:AK466"/>
    <mergeCell ref="AL466:AM466"/>
    <mergeCell ref="AN466:AO466"/>
    <mergeCell ref="AP466:AQ466"/>
    <mergeCell ref="AR466:AS466"/>
    <mergeCell ref="AT466:AU466"/>
    <mergeCell ref="AU467:AU468"/>
    <mergeCell ref="AV467:AV468"/>
    <mergeCell ref="AW467:AW468"/>
    <mergeCell ref="AX467:AX468"/>
    <mergeCell ref="AY467:AY468"/>
    <mergeCell ref="AZ467:AZ468"/>
    <mergeCell ref="AO467:AO468"/>
    <mergeCell ref="AP467:AP468"/>
    <mergeCell ref="AQ467:AQ468"/>
    <mergeCell ref="AR467:AR468"/>
    <mergeCell ref="AS467:AS468"/>
    <mergeCell ref="AT467:AT468"/>
    <mergeCell ref="AE465:AE468"/>
    <mergeCell ref="AF465:BB465"/>
    <mergeCell ref="G466:I466"/>
    <mergeCell ref="J466:U466"/>
    <mergeCell ref="AF466:AG466"/>
    <mergeCell ref="AH466:AI466"/>
    <mergeCell ref="BS454:BS455"/>
    <mergeCell ref="A456:E456"/>
    <mergeCell ref="B462:D462"/>
    <mergeCell ref="B463:H463"/>
    <mergeCell ref="C464:H464"/>
    <mergeCell ref="A465:A468"/>
    <mergeCell ref="B465:B468"/>
    <mergeCell ref="C465:C468"/>
    <mergeCell ref="D465:D468"/>
    <mergeCell ref="E465:E468"/>
    <mergeCell ref="G467:G468"/>
    <mergeCell ref="H467:H468"/>
    <mergeCell ref="I467:I468"/>
    <mergeCell ref="AF467:AF468"/>
    <mergeCell ref="AG467:AG468"/>
    <mergeCell ref="AH467:AH468"/>
    <mergeCell ref="AV466:AW466"/>
    <mergeCell ref="AX466:AY466"/>
    <mergeCell ref="AZ466:BA466"/>
    <mergeCell ref="BB466:BC466"/>
    <mergeCell ref="BD466:BD468"/>
    <mergeCell ref="BE466:BE468"/>
    <mergeCell ref="B451:B455"/>
    <mergeCell ref="C451:E451"/>
    <mergeCell ref="A452:A455"/>
    <mergeCell ref="C452:C453"/>
    <mergeCell ref="BN452:BN453"/>
    <mergeCell ref="BO452:BO453"/>
    <mergeCell ref="CC449:CC450"/>
    <mergeCell ref="BA449:BA450"/>
    <mergeCell ref="BB449:BB450"/>
    <mergeCell ref="BC449:BC450"/>
    <mergeCell ref="BN449:BN450"/>
    <mergeCell ref="BO449:BO450"/>
    <mergeCell ref="BP449:BP450"/>
    <mergeCell ref="AU449:AU450"/>
    <mergeCell ref="AV449:AV450"/>
    <mergeCell ref="AW449:AW450"/>
    <mergeCell ref="AX449:AX450"/>
    <mergeCell ref="AY449:AY450"/>
    <mergeCell ref="AZ449:AZ450"/>
    <mergeCell ref="AO449:AO450"/>
    <mergeCell ref="AP449:AP450"/>
    <mergeCell ref="AQ449:AQ450"/>
    <mergeCell ref="CB449:CB450"/>
    <mergeCell ref="BQ449:BQ450"/>
    <mergeCell ref="BR449:BR450"/>
    <mergeCell ref="BS449:BS450"/>
    <mergeCell ref="BT449:BT450"/>
    <mergeCell ref="BU449:BU450"/>
    <mergeCell ref="BV449:BV450"/>
    <mergeCell ref="BP452:BP453"/>
    <mergeCell ref="BQ452:BQ453"/>
    <mergeCell ref="BR452:BR453"/>
    <mergeCell ref="BS452:BS453"/>
    <mergeCell ref="C454:C455"/>
    <mergeCell ref="BN454:BN455"/>
    <mergeCell ref="BO454:BO455"/>
    <mergeCell ref="BP454:BP455"/>
    <mergeCell ref="BQ454:BQ455"/>
    <mergeCell ref="BR454:BR455"/>
    <mergeCell ref="BD448:BD450"/>
    <mergeCell ref="BE448:BE450"/>
    <mergeCell ref="CI448:CI450"/>
    <mergeCell ref="CJ448:CJ450"/>
    <mergeCell ref="G449:G450"/>
    <mergeCell ref="H449:H450"/>
    <mergeCell ref="I449:I450"/>
    <mergeCell ref="AF449:AF450"/>
    <mergeCell ref="AG449:AG450"/>
    <mergeCell ref="AH449:AH450"/>
    <mergeCell ref="AR448:AS448"/>
    <mergeCell ref="AT448:AU448"/>
    <mergeCell ref="AV448:AW448"/>
    <mergeCell ref="AX448:AY448"/>
    <mergeCell ref="AZ448:BA448"/>
    <mergeCell ref="BB448:BC448"/>
    <mergeCell ref="AF448:AG448"/>
    <mergeCell ref="AH448:AI448"/>
    <mergeCell ref="AJ448:AK448"/>
    <mergeCell ref="AL448:AM448"/>
    <mergeCell ref="AN448:AO448"/>
    <mergeCell ref="AP448:AQ448"/>
    <mergeCell ref="CD449:CD450"/>
    <mergeCell ref="CE449:CE450"/>
    <mergeCell ref="CF449:CF450"/>
    <mergeCell ref="CG449:CG450"/>
    <mergeCell ref="CH449:CH450"/>
    <mergeCell ref="BW449:BW450"/>
    <mergeCell ref="BX449:BX450"/>
    <mergeCell ref="BY449:BY450"/>
    <mergeCell ref="BZ449:BZ450"/>
    <mergeCell ref="CA449:CA450"/>
    <mergeCell ref="J447:U447"/>
    <mergeCell ref="X447:Y447"/>
    <mergeCell ref="AC447:AC450"/>
    <mergeCell ref="AE447:AE450"/>
    <mergeCell ref="AF447:BB447"/>
    <mergeCell ref="G448:I448"/>
    <mergeCell ref="J448:U448"/>
    <mergeCell ref="V448:V450"/>
    <mergeCell ref="X448:X450"/>
    <mergeCell ref="Y448:Y450"/>
    <mergeCell ref="A442:E442"/>
    <mergeCell ref="B445:H445"/>
    <mergeCell ref="C446:H446"/>
    <mergeCell ref="A447:A450"/>
    <mergeCell ref="B447:B450"/>
    <mergeCell ref="C447:C450"/>
    <mergeCell ref="D447:D450"/>
    <mergeCell ref="E447:E450"/>
    <mergeCell ref="F447:F450"/>
    <mergeCell ref="G447:I447"/>
    <mergeCell ref="AR449:AR450"/>
    <mergeCell ref="AS449:AS450"/>
    <mergeCell ref="AT449:AT450"/>
    <mergeCell ref="AI449:AI450"/>
    <mergeCell ref="AJ449:AJ450"/>
    <mergeCell ref="AK449:AK450"/>
    <mergeCell ref="AL449:AL450"/>
    <mergeCell ref="AM449:AM450"/>
    <mergeCell ref="AN449:AN450"/>
    <mergeCell ref="A438:A441"/>
    <mergeCell ref="B438:B439"/>
    <mergeCell ref="C438:C439"/>
    <mergeCell ref="B440:B441"/>
    <mergeCell ref="C440:C441"/>
    <mergeCell ref="AR436:AR437"/>
    <mergeCell ref="AS436:AS437"/>
    <mergeCell ref="AT436:AT437"/>
    <mergeCell ref="AU436:AU437"/>
    <mergeCell ref="AV436:AV437"/>
    <mergeCell ref="AW436:AW437"/>
    <mergeCell ref="AL436:AL437"/>
    <mergeCell ref="AM436:AM437"/>
    <mergeCell ref="AN436:AN437"/>
    <mergeCell ref="AO436:AO437"/>
    <mergeCell ref="AP436:AP437"/>
    <mergeCell ref="AQ436:AQ437"/>
    <mergeCell ref="BE435:BE437"/>
    <mergeCell ref="G436:G437"/>
    <mergeCell ref="H436:H437"/>
    <mergeCell ref="I436:I437"/>
    <mergeCell ref="AF436:AF437"/>
    <mergeCell ref="AG436:AG437"/>
    <mergeCell ref="AH436:AH437"/>
    <mergeCell ref="AI436:AI437"/>
    <mergeCell ref="AJ436:AJ437"/>
    <mergeCell ref="AK436:AK437"/>
    <mergeCell ref="AT435:AU435"/>
    <mergeCell ref="AV435:AW435"/>
    <mergeCell ref="AX435:AY435"/>
    <mergeCell ref="AZ435:BA435"/>
    <mergeCell ref="BB435:BC435"/>
    <mergeCell ref="BD435:BD437"/>
    <mergeCell ref="AX436:AX437"/>
    <mergeCell ref="AY436:AY437"/>
    <mergeCell ref="AZ436:AZ437"/>
    <mergeCell ref="BA436:BA437"/>
    <mergeCell ref="AH435:AI435"/>
    <mergeCell ref="AJ435:AK435"/>
    <mergeCell ref="AL435:AM435"/>
    <mergeCell ref="AN435:AO435"/>
    <mergeCell ref="AP435:AQ435"/>
    <mergeCell ref="AR435:AS435"/>
    <mergeCell ref="BB436:BB437"/>
    <mergeCell ref="BC436:BC437"/>
    <mergeCell ref="G434:I434"/>
    <mergeCell ref="J434:U434"/>
    <mergeCell ref="Z434:AA434"/>
    <mergeCell ref="AC434:AC437"/>
    <mergeCell ref="AE434:AE437"/>
    <mergeCell ref="AF434:BB434"/>
    <mergeCell ref="G435:I435"/>
    <mergeCell ref="J435:U435"/>
    <mergeCell ref="Z435:Z437"/>
    <mergeCell ref="AF435:AG435"/>
    <mergeCell ref="A426:E426"/>
    <mergeCell ref="B431:D431"/>
    <mergeCell ref="B432:H432"/>
    <mergeCell ref="C433:H433"/>
    <mergeCell ref="A434:A437"/>
    <mergeCell ref="B434:B437"/>
    <mergeCell ref="C434:C437"/>
    <mergeCell ref="D434:D437"/>
    <mergeCell ref="E434:E437"/>
    <mergeCell ref="F434:F437"/>
    <mergeCell ref="B422:B423"/>
    <mergeCell ref="C422:C423"/>
    <mergeCell ref="B424:B425"/>
    <mergeCell ref="C424:C425"/>
    <mergeCell ref="C410:C411"/>
    <mergeCell ref="D410:E410"/>
    <mergeCell ref="C412:C413"/>
    <mergeCell ref="D412:E412"/>
    <mergeCell ref="C414:C415"/>
    <mergeCell ref="C416:C417"/>
    <mergeCell ref="BA402:BA403"/>
    <mergeCell ref="BB402:BB403"/>
    <mergeCell ref="BC402:BC403"/>
    <mergeCell ref="A404:A425"/>
    <mergeCell ref="B404:B408"/>
    <mergeCell ref="C404:E404"/>
    <mergeCell ref="C405:C406"/>
    <mergeCell ref="C407:C408"/>
    <mergeCell ref="B409:B419"/>
    <mergeCell ref="C409:E409"/>
    <mergeCell ref="AU402:AU403"/>
    <mergeCell ref="AV402:AV403"/>
    <mergeCell ref="AW402:AW403"/>
    <mergeCell ref="AX402:AX403"/>
    <mergeCell ref="AY402:AY403"/>
    <mergeCell ref="AZ402:AZ403"/>
    <mergeCell ref="AO402:AO403"/>
    <mergeCell ref="AP402:AP403"/>
    <mergeCell ref="AQ402:AQ403"/>
    <mergeCell ref="BD401:BD403"/>
    <mergeCell ref="BE401:BE403"/>
    <mergeCell ref="G402:G403"/>
    <mergeCell ref="H402:H403"/>
    <mergeCell ref="I402:I403"/>
    <mergeCell ref="AF402:AF403"/>
    <mergeCell ref="AG402:AG403"/>
    <mergeCell ref="AH402:AH403"/>
    <mergeCell ref="AN401:AO401"/>
    <mergeCell ref="AP401:AQ401"/>
    <mergeCell ref="AR401:AS401"/>
    <mergeCell ref="AT401:AU401"/>
    <mergeCell ref="AV401:AW401"/>
    <mergeCell ref="AX401:AY401"/>
    <mergeCell ref="C418:C419"/>
    <mergeCell ref="B420:B421"/>
    <mergeCell ref="C420:C421"/>
    <mergeCell ref="J400:U400"/>
    <mergeCell ref="AC400:AC403"/>
    <mergeCell ref="AE400:AE403"/>
    <mergeCell ref="AF400:BB400"/>
    <mergeCell ref="G401:I401"/>
    <mergeCell ref="J401:U401"/>
    <mergeCell ref="AF401:AG401"/>
    <mergeCell ref="AH401:AI401"/>
    <mergeCell ref="AJ401:AK401"/>
    <mergeCell ref="AL401:AM401"/>
    <mergeCell ref="B398:H398"/>
    <mergeCell ref="C399:H399"/>
    <mergeCell ref="A400:A403"/>
    <mergeCell ref="B400:B403"/>
    <mergeCell ref="C400:C403"/>
    <mergeCell ref="D400:D403"/>
    <mergeCell ref="E400:E403"/>
    <mergeCell ref="F400:F403"/>
    <mergeCell ref="G400:I400"/>
    <mergeCell ref="AR402:AR403"/>
    <mergeCell ref="AS402:AS403"/>
    <mergeCell ref="AT402:AT403"/>
    <mergeCell ref="AI402:AI403"/>
    <mergeCell ref="AJ402:AJ403"/>
    <mergeCell ref="AK402:AK403"/>
    <mergeCell ref="AL402:AL403"/>
    <mergeCell ref="AM402:AM403"/>
    <mergeCell ref="AN402:AN403"/>
    <mergeCell ref="AZ401:BA401"/>
    <mergeCell ref="BB401:BC401"/>
    <mergeCell ref="B388:B392"/>
    <mergeCell ref="C388:E388"/>
    <mergeCell ref="C389:C390"/>
    <mergeCell ref="C391:C392"/>
    <mergeCell ref="A393:F393"/>
    <mergeCell ref="B397:D397"/>
    <mergeCell ref="C372:E372"/>
    <mergeCell ref="C373:C374"/>
    <mergeCell ref="C375:C376"/>
    <mergeCell ref="B377:B380"/>
    <mergeCell ref="C377:C380"/>
    <mergeCell ref="B381:B387"/>
    <mergeCell ref="C381:E381"/>
    <mergeCell ref="C382:C383"/>
    <mergeCell ref="C384:C385"/>
    <mergeCell ref="C386:C387"/>
    <mergeCell ref="A362:A392"/>
    <mergeCell ref="B362:B366"/>
    <mergeCell ref="C362:E362"/>
    <mergeCell ref="C363:C364"/>
    <mergeCell ref="C365:C366"/>
    <mergeCell ref="B367:B371"/>
    <mergeCell ref="C367:E367"/>
    <mergeCell ref="C368:C369"/>
    <mergeCell ref="C370:C371"/>
    <mergeCell ref="B372:B376"/>
    <mergeCell ref="J358:U358"/>
    <mergeCell ref="G359:I359"/>
    <mergeCell ref="J359:U359"/>
    <mergeCell ref="G360:G361"/>
    <mergeCell ref="H360:H361"/>
    <mergeCell ref="I360:I361"/>
    <mergeCell ref="A351:F351"/>
    <mergeCell ref="B356:H356"/>
    <mergeCell ref="C357:H357"/>
    <mergeCell ref="A358:A361"/>
    <mergeCell ref="B358:B361"/>
    <mergeCell ref="C358:C361"/>
    <mergeCell ref="D358:D361"/>
    <mergeCell ref="E358:E361"/>
    <mergeCell ref="F358:F361"/>
    <mergeCell ref="G358:I358"/>
    <mergeCell ref="A340:A350"/>
    <mergeCell ref="B340:B348"/>
    <mergeCell ref="C340:E340"/>
    <mergeCell ref="C341:C342"/>
    <mergeCell ref="C343:C348"/>
    <mergeCell ref="B349:B350"/>
    <mergeCell ref="C349:C350"/>
    <mergeCell ref="J336:U336"/>
    <mergeCell ref="G337:I337"/>
    <mergeCell ref="J337:U337"/>
    <mergeCell ref="G338:G339"/>
    <mergeCell ref="H338:H339"/>
    <mergeCell ref="I338:I339"/>
    <mergeCell ref="C335:H335"/>
    <mergeCell ref="A336:A339"/>
    <mergeCell ref="B336:B339"/>
    <mergeCell ref="C336:C339"/>
    <mergeCell ref="D336:D339"/>
    <mergeCell ref="E336:E339"/>
    <mergeCell ref="F336:F339"/>
    <mergeCell ref="G336:I336"/>
    <mergeCell ref="B326:B327"/>
    <mergeCell ref="C326:C327"/>
    <mergeCell ref="B328:B329"/>
    <mergeCell ref="C328:C329"/>
    <mergeCell ref="A330:F330"/>
    <mergeCell ref="B334:H334"/>
    <mergeCell ref="C314:C315"/>
    <mergeCell ref="B316:B320"/>
    <mergeCell ref="C316:E316"/>
    <mergeCell ref="C317:C318"/>
    <mergeCell ref="C319:C320"/>
    <mergeCell ref="B321:B325"/>
    <mergeCell ref="C321:E321"/>
    <mergeCell ref="C322:C323"/>
    <mergeCell ref="C324:C325"/>
    <mergeCell ref="A305:A329"/>
    <mergeCell ref="B305:B306"/>
    <mergeCell ref="C305:C306"/>
    <mergeCell ref="B307:B311"/>
    <mergeCell ref="C307:E307"/>
    <mergeCell ref="C308:C309"/>
    <mergeCell ref="C310:C311"/>
    <mergeCell ref="B312:B313"/>
    <mergeCell ref="C312:C313"/>
    <mergeCell ref="B314:B315"/>
    <mergeCell ref="J301:U301"/>
    <mergeCell ref="G302:I302"/>
    <mergeCell ref="J302:U302"/>
    <mergeCell ref="G303:G304"/>
    <mergeCell ref="H303:H304"/>
    <mergeCell ref="I303:I304"/>
    <mergeCell ref="C300:H300"/>
    <mergeCell ref="A301:A304"/>
    <mergeCell ref="B301:B304"/>
    <mergeCell ref="C301:C304"/>
    <mergeCell ref="D301:D304"/>
    <mergeCell ref="E301:E304"/>
    <mergeCell ref="F301:F304"/>
    <mergeCell ref="G301:I301"/>
    <mergeCell ref="B289:B293"/>
    <mergeCell ref="C289:C293"/>
    <mergeCell ref="B294:B295"/>
    <mergeCell ref="C294:C295"/>
    <mergeCell ref="B296:F296"/>
    <mergeCell ref="B299:H299"/>
    <mergeCell ref="B272:B279"/>
    <mergeCell ref="C272:C279"/>
    <mergeCell ref="B280:B285"/>
    <mergeCell ref="C280:C285"/>
    <mergeCell ref="B286:B288"/>
    <mergeCell ref="C286:C288"/>
    <mergeCell ref="C256:C257"/>
    <mergeCell ref="B258:B261"/>
    <mergeCell ref="C258:C261"/>
    <mergeCell ref="B267:B271"/>
    <mergeCell ref="C267:C271"/>
    <mergeCell ref="A239:A296"/>
    <mergeCell ref="B239:B240"/>
    <mergeCell ref="C239:C240"/>
    <mergeCell ref="B241:B246"/>
    <mergeCell ref="C241:C246"/>
    <mergeCell ref="B247:B250"/>
    <mergeCell ref="C247:C250"/>
    <mergeCell ref="B251:B255"/>
    <mergeCell ref="C251:C255"/>
    <mergeCell ref="B256:B257"/>
    <mergeCell ref="BD236:BD238"/>
    <mergeCell ref="BE236:BE238"/>
    <mergeCell ref="BA237:BA238"/>
    <mergeCell ref="BB237:BB238"/>
    <mergeCell ref="BC237:BC238"/>
    <mergeCell ref="AJ236:AK236"/>
    <mergeCell ref="AL236:AM236"/>
    <mergeCell ref="AN236:AO236"/>
    <mergeCell ref="AP236:AQ236"/>
    <mergeCell ref="AR236:AS236"/>
    <mergeCell ref="AT236:AU236"/>
    <mergeCell ref="AU237:AU238"/>
    <mergeCell ref="AV237:AV238"/>
    <mergeCell ref="AW237:AW238"/>
    <mergeCell ref="AX237:AX238"/>
    <mergeCell ref="AY237:AY238"/>
    <mergeCell ref="AZ237:AZ238"/>
    <mergeCell ref="AO237:AO238"/>
    <mergeCell ref="AP237:AP238"/>
    <mergeCell ref="AQ237:AQ238"/>
    <mergeCell ref="AR237:AR238"/>
    <mergeCell ref="AS237:AS238"/>
    <mergeCell ref="AT237:AT238"/>
    <mergeCell ref="AJ237:AJ238"/>
    <mergeCell ref="AK237:AK238"/>
    <mergeCell ref="AL237:AL238"/>
    <mergeCell ref="AM237:AM238"/>
    <mergeCell ref="AN237:AN238"/>
    <mergeCell ref="F235:F238"/>
    <mergeCell ref="G235:I235"/>
    <mergeCell ref="J235:U235"/>
    <mergeCell ref="AC235:AC238"/>
    <mergeCell ref="AE235:AE238"/>
    <mergeCell ref="AF235:BB235"/>
    <mergeCell ref="G236:I236"/>
    <mergeCell ref="J236:U236"/>
    <mergeCell ref="AF236:AG236"/>
    <mergeCell ref="AH236:AI236"/>
    <mergeCell ref="C220:E220"/>
    <mergeCell ref="C221:C227"/>
    <mergeCell ref="A228:F228"/>
    <mergeCell ref="B233:H233"/>
    <mergeCell ref="C234:H234"/>
    <mergeCell ref="A235:A238"/>
    <mergeCell ref="B235:B238"/>
    <mergeCell ref="C235:C238"/>
    <mergeCell ref="D235:D238"/>
    <mergeCell ref="E235:E238"/>
    <mergeCell ref="G237:G238"/>
    <mergeCell ref="H237:H238"/>
    <mergeCell ref="I237:I238"/>
    <mergeCell ref="AF237:AF238"/>
    <mergeCell ref="AG237:AG238"/>
    <mergeCell ref="AH237:AH238"/>
    <mergeCell ref="AV236:AW236"/>
    <mergeCell ref="AX236:AY236"/>
    <mergeCell ref="AZ236:BA236"/>
    <mergeCell ref="BB236:BC236"/>
    <mergeCell ref="AI237:AI238"/>
    <mergeCell ref="A208:A227"/>
    <mergeCell ref="B208:B209"/>
    <mergeCell ref="C208:C209"/>
    <mergeCell ref="B210:B219"/>
    <mergeCell ref="C210:E210"/>
    <mergeCell ref="C211:C219"/>
    <mergeCell ref="B220:B227"/>
    <mergeCell ref="AU206:AU207"/>
    <mergeCell ref="AV206:AV207"/>
    <mergeCell ref="AW206:AW207"/>
    <mergeCell ref="AX206:AX207"/>
    <mergeCell ref="AY206:AY207"/>
    <mergeCell ref="AZ206:AZ207"/>
    <mergeCell ref="AO206:AO207"/>
    <mergeCell ref="AP206:AP207"/>
    <mergeCell ref="AQ206:AQ207"/>
    <mergeCell ref="AR206:AR207"/>
    <mergeCell ref="AS206:AS207"/>
    <mergeCell ref="AT206:AT207"/>
    <mergeCell ref="AI206:AI207"/>
    <mergeCell ref="AJ206:AJ207"/>
    <mergeCell ref="AK206:AK207"/>
    <mergeCell ref="AL206:AL207"/>
    <mergeCell ref="AM206:AM207"/>
    <mergeCell ref="AN206:AN207"/>
    <mergeCell ref="AZ205:BA205"/>
    <mergeCell ref="BB205:BC205"/>
    <mergeCell ref="BD205:BD207"/>
    <mergeCell ref="BE205:BE207"/>
    <mergeCell ref="G206:G207"/>
    <mergeCell ref="H206:H207"/>
    <mergeCell ref="I206:I207"/>
    <mergeCell ref="AF206:AF207"/>
    <mergeCell ref="AG206:AG207"/>
    <mergeCell ref="AH206:AH207"/>
    <mergeCell ref="AN205:AO205"/>
    <mergeCell ref="AP205:AQ205"/>
    <mergeCell ref="AR205:AS205"/>
    <mergeCell ref="AT205:AU205"/>
    <mergeCell ref="AV205:AW205"/>
    <mergeCell ref="AX205:AY205"/>
    <mergeCell ref="J204:U204"/>
    <mergeCell ref="AC204:AC207"/>
    <mergeCell ref="AE204:AE207"/>
    <mergeCell ref="AF204:BB204"/>
    <mergeCell ref="G205:I205"/>
    <mergeCell ref="J205:U205"/>
    <mergeCell ref="AF205:AG205"/>
    <mergeCell ref="AH205:AI205"/>
    <mergeCell ref="AJ205:AK205"/>
    <mergeCell ref="AL205:AM205"/>
    <mergeCell ref="BA206:BA207"/>
    <mergeCell ref="BB206:BB207"/>
    <mergeCell ref="BC206:BC207"/>
    <mergeCell ref="C203:H203"/>
    <mergeCell ref="A204:A207"/>
    <mergeCell ref="B204:B207"/>
    <mergeCell ref="C204:C207"/>
    <mergeCell ref="D204:D207"/>
    <mergeCell ref="E204:E207"/>
    <mergeCell ref="F204:F207"/>
    <mergeCell ref="G204:I204"/>
    <mergeCell ref="B189:B191"/>
    <mergeCell ref="C189:C191"/>
    <mergeCell ref="B192:B193"/>
    <mergeCell ref="C192:C193"/>
    <mergeCell ref="A196:F196"/>
    <mergeCell ref="B202:H202"/>
    <mergeCell ref="D180:E180"/>
    <mergeCell ref="B183:B184"/>
    <mergeCell ref="C183:C184"/>
    <mergeCell ref="B185:B186"/>
    <mergeCell ref="C185:C186"/>
    <mergeCell ref="B187:B188"/>
    <mergeCell ref="C187:C188"/>
    <mergeCell ref="A148:A193"/>
    <mergeCell ref="B175:B176"/>
    <mergeCell ref="C175:C176"/>
    <mergeCell ref="B177:B179"/>
    <mergeCell ref="C177:C179"/>
    <mergeCell ref="B180:B182"/>
    <mergeCell ref="C180:C182"/>
    <mergeCell ref="AL146:AL147"/>
    <mergeCell ref="AM146:AM147"/>
    <mergeCell ref="AN146:AN147"/>
    <mergeCell ref="C164:E164"/>
    <mergeCell ref="C165:C172"/>
    <mergeCell ref="B173:B174"/>
    <mergeCell ref="C173:C174"/>
    <mergeCell ref="C155:C156"/>
    <mergeCell ref="C157:C158"/>
    <mergeCell ref="B159:B160"/>
    <mergeCell ref="C159:C160"/>
    <mergeCell ref="B161:B163"/>
    <mergeCell ref="C161:C163"/>
    <mergeCell ref="B164:B172"/>
    <mergeCell ref="B151:B153"/>
    <mergeCell ref="C151:C153"/>
    <mergeCell ref="B154:B158"/>
    <mergeCell ref="C154:E154"/>
    <mergeCell ref="AZ145:BA145"/>
    <mergeCell ref="BB145:BC145"/>
    <mergeCell ref="BD145:BD147"/>
    <mergeCell ref="BE145:BE147"/>
    <mergeCell ref="G146:G147"/>
    <mergeCell ref="H146:H147"/>
    <mergeCell ref="I146:I147"/>
    <mergeCell ref="AF146:AF147"/>
    <mergeCell ref="AG146:AG147"/>
    <mergeCell ref="AH146:AH147"/>
    <mergeCell ref="AN145:AO145"/>
    <mergeCell ref="AP145:AQ145"/>
    <mergeCell ref="AR145:AS145"/>
    <mergeCell ref="AT145:AU145"/>
    <mergeCell ref="AV145:AW145"/>
    <mergeCell ref="AX145:AY145"/>
    <mergeCell ref="B148:B150"/>
    <mergeCell ref="C148:C150"/>
    <mergeCell ref="AU146:AU147"/>
    <mergeCell ref="AV146:AV147"/>
    <mergeCell ref="AW146:AW147"/>
    <mergeCell ref="AY146:AY147"/>
    <mergeCell ref="AZ146:AZ147"/>
    <mergeCell ref="AO146:AO147"/>
    <mergeCell ref="AP146:AP147"/>
    <mergeCell ref="AQ146:AQ147"/>
    <mergeCell ref="AR146:AR147"/>
    <mergeCell ref="AS146:AS147"/>
    <mergeCell ref="AT146:AT147"/>
    <mergeCell ref="AI146:AI147"/>
    <mergeCell ref="AJ146:AJ147"/>
    <mergeCell ref="AK146:AK147"/>
    <mergeCell ref="C123:C124"/>
    <mergeCell ref="B125:B126"/>
    <mergeCell ref="C125:C126"/>
    <mergeCell ref="B112:B113"/>
    <mergeCell ref="C112:C113"/>
    <mergeCell ref="BA82:BA83"/>
    <mergeCell ref="BB82:BB83"/>
    <mergeCell ref="BC82:BC83"/>
    <mergeCell ref="J144:U144"/>
    <mergeCell ref="AC144:AC147"/>
    <mergeCell ref="AE144:AE147"/>
    <mergeCell ref="AF144:BB144"/>
    <mergeCell ref="G145:I145"/>
    <mergeCell ref="J145:U145"/>
    <mergeCell ref="AF145:AG145"/>
    <mergeCell ref="AH145:AI145"/>
    <mergeCell ref="AJ145:AK145"/>
    <mergeCell ref="AL145:AM145"/>
    <mergeCell ref="BA146:BA147"/>
    <mergeCell ref="BB146:BB147"/>
    <mergeCell ref="BC146:BC147"/>
    <mergeCell ref="A135:E137"/>
    <mergeCell ref="B142:H142"/>
    <mergeCell ref="C143:H143"/>
    <mergeCell ref="A144:A147"/>
    <mergeCell ref="B144:B147"/>
    <mergeCell ref="C144:C147"/>
    <mergeCell ref="D144:D147"/>
    <mergeCell ref="E144:E147"/>
    <mergeCell ref="F144:F147"/>
    <mergeCell ref="G144:I144"/>
    <mergeCell ref="AX146:AX147"/>
    <mergeCell ref="A84:A134"/>
    <mergeCell ref="B84:B86"/>
    <mergeCell ref="C84:C86"/>
    <mergeCell ref="B87:B88"/>
    <mergeCell ref="C87:C88"/>
    <mergeCell ref="B89:B90"/>
    <mergeCell ref="C89:C90"/>
    <mergeCell ref="AU82:AU83"/>
    <mergeCell ref="AV82:AV83"/>
    <mergeCell ref="AW82:AW83"/>
    <mergeCell ref="AX82:AX83"/>
    <mergeCell ref="AY82:AY83"/>
    <mergeCell ref="AZ82:AZ83"/>
    <mergeCell ref="AO82:AO83"/>
    <mergeCell ref="AP82:AP83"/>
    <mergeCell ref="AQ82:AQ83"/>
    <mergeCell ref="AR82:AR83"/>
    <mergeCell ref="AS82:AS83"/>
    <mergeCell ref="AT82:AT83"/>
    <mergeCell ref="AI82:AI83"/>
    <mergeCell ref="AJ82:AJ83"/>
    <mergeCell ref="AK82:AK83"/>
    <mergeCell ref="AL82:AL83"/>
    <mergeCell ref="B127:B128"/>
    <mergeCell ref="C127:C128"/>
    <mergeCell ref="B129:B132"/>
    <mergeCell ref="C129:C132"/>
    <mergeCell ref="B133:B134"/>
    <mergeCell ref="C133:C134"/>
    <mergeCell ref="B114:B122"/>
    <mergeCell ref="C114:C122"/>
    <mergeCell ref="B123:B124"/>
    <mergeCell ref="BD81:BD83"/>
    <mergeCell ref="BE81:BE83"/>
    <mergeCell ref="G82:G83"/>
    <mergeCell ref="H82:H83"/>
    <mergeCell ref="I82:I83"/>
    <mergeCell ref="AF82:AF83"/>
    <mergeCell ref="AG82:AG83"/>
    <mergeCell ref="AH82:AH83"/>
    <mergeCell ref="AN81:AO81"/>
    <mergeCell ref="AP81:AQ81"/>
    <mergeCell ref="AR81:AS81"/>
    <mergeCell ref="AT81:AU81"/>
    <mergeCell ref="AV81:AW81"/>
    <mergeCell ref="AX81:AY81"/>
    <mergeCell ref="B91:B99"/>
    <mergeCell ref="C91:C99"/>
    <mergeCell ref="B100:B111"/>
    <mergeCell ref="C100:C111"/>
    <mergeCell ref="J80:U80"/>
    <mergeCell ref="AC80:AC83"/>
    <mergeCell ref="AE80:AE83"/>
    <mergeCell ref="AF80:BB80"/>
    <mergeCell ref="G81:I81"/>
    <mergeCell ref="J81:U81"/>
    <mergeCell ref="AF81:AG81"/>
    <mergeCell ref="AH81:AI81"/>
    <mergeCell ref="AJ81:AK81"/>
    <mergeCell ref="AL81:AM81"/>
    <mergeCell ref="C79:H79"/>
    <mergeCell ref="A80:A83"/>
    <mergeCell ref="B80:B83"/>
    <mergeCell ref="C80:C83"/>
    <mergeCell ref="D80:D83"/>
    <mergeCell ref="E80:E83"/>
    <mergeCell ref="F80:F83"/>
    <mergeCell ref="G80:I80"/>
    <mergeCell ref="AM82:AM83"/>
    <mergeCell ref="AN82:AN83"/>
    <mergeCell ref="AZ81:BA81"/>
    <mergeCell ref="BB81:BC81"/>
    <mergeCell ref="A67:H69"/>
    <mergeCell ref="B78:H78"/>
    <mergeCell ref="B43:B44"/>
    <mergeCell ref="C43:C44"/>
    <mergeCell ref="B45:B53"/>
    <mergeCell ref="C45:C53"/>
    <mergeCell ref="B54:B61"/>
    <mergeCell ref="C54:E54"/>
    <mergeCell ref="C55:C58"/>
    <mergeCell ref="C59:C61"/>
    <mergeCell ref="C22:C23"/>
    <mergeCell ref="B24:B34"/>
    <mergeCell ref="C24:E24"/>
    <mergeCell ref="C25:C30"/>
    <mergeCell ref="C31:C34"/>
    <mergeCell ref="B35:B42"/>
    <mergeCell ref="C35:E35"/>
    <mergeCell ref="C36:C39"/>
    <mergeCell ref="C40:C42"/>
    <mergeCell ref="A17:A66"/>
    <mergeCell ref="B17:B21"/>
    <mergeCell ref="C17:E17"/>
    <mergeCell ref="C18:C19"/>
    <mergeCell ref="C20:C21"/>
    <mergeCell ref="B22:B23"/>
    <mergeCell ref="B63:B64"/>
    <mergeCell ref="C63:C64"/>
    <mergeCell ref="B65:B66"/>
    <mergeCell ref="C65:C66"/>
    <mergeCell ref="AZ14:BA14"/>
    <mergeCell ref="BB14:BC14"/>
    <mergeCell ref="BD14:BD16"/>
    <mergeCell ref="BE14:BE16"/>
    <mergeCell ref="G15:G16"/>
    <mergeCell ref="H15:H16"/>
    <mergeCell ref="I15:I16"/>
    <mergeCell ref="AF15:AF16"/>
    <mergeCell ref="AG15:AG16"/>
    <mergeCell ref="AL14:AM14"/>
    <mergeCell ref="AN14:AO14"/>
    <mergeCell ref="AP14:AQ14"/>
    <mergeCell ref="AR14:AS14"/>
    <mergeCell ref="AT14:AU14"/>
    <mergeCell ref="AV14:AW14"/>
    <mergeCell ref="G13:I13"/>
    <mergeCell ref="J13:U13"/>
    <mergeCell ref="AC13:AC16"/>
    <mergeCell ref="AE13:AE16"/>
    <mergeCell ref="AF13:BB13"/>
    <mergeCell ref="G14:I14"/>
    <mergeCell ref="J14:U14"/>
    <mergeCell ref="AF14:AG14"/>
    <mergeCell ref="AH14:AI14"/>
    <mergeCell ref="AJ14:AK14"/>
    <mergeCell ref="AZ15:AZ16"/>
    <mergeCell ref="BA15:BA16"/>
    <mergeCell ref="BB15:BB16"/>
    <mergeCell ref="BC15:BC16"/>
    <mergeCell ref="AT15:AT16"/>
    <mergeCell ref="AU15:AU16"/>
    <mergeCell ref="AV15:AV16"/>
    <mergeCell ref="B10:H10"/>
    <mergeCell ref="C11:H11"/>
    <mergeCell ref="J11:M11"/>
    <mergeCell ref="G12:H12"/>
    <mergeCell ref="A13:A16"/>
    <mergeCell ref="B13:B16"/>
    <mergeCell ref="C13:C16"/>
    <mergeCell ref="D13:D16"/>
    <mergeCell ref="E13:E16"/>
    <mergeCell ref="F13:F16"/>
    <mergeCell ref="A2:H2"/>
    <mergeCell ref="B3:D3"/>
    <mergeCell ref="B4:D4"/>
    <mergeCell ref="B5:D5"/>
    <mergeCell ref="B6:D6"/>
    <mergeCell ref="B8:D8"/>
    <mergeCell ref="AX14:AY14"/>
    <mergeCell ref="AW15:AW16"/>
    <mergeCell ref="AX15:AX16"/>
    <mergeCell ref="AY15:AY16"/>
    <mergeCell ref="AN15:AN16"/>
    <mergeCell ref="AO15:AO16"/>
    <mergeCell ref="AP15:AP16"/>
    <mergeCell ref="AQ15:AQ16"/>
    <mergeCell ref="AR15:AR16"/>
    <mergeCell ref="AS15:AS16"/>
    <mergeCell ref="AH15:AH16"/>
    <mergeCell ref="AI15:AI16"/>
    <mergeCell ref="AJ15:AJ16"/>
    <mergeCell ref="AK15:AK16"/>
    <mergeCell ref="AL15:AL16"/>
    <mergeCell ref="AM15:AM16"/>
  </mergeCells>
  <conditionalFormatting sqref="BC828:BC840">
    <cfRule type="cellIs" dxfId="35" priority="5" operator="between">
      <formula>0.081</formula>
      <formula>0.169</formula>
    </cfRule>
    <cfRule type="cellIs" dxfId="34" priority="6" operator="greaterThan">
      <formula>0.17</formula>
    </cfRule>
    <cfRule type="cellIs" dxfId="33" priority="7" operator="lessThan">
      <formula>0.08</formula>
    </cfRule>
    <cfRule type="cellIs" dxfId="32" priority="8" operator="greaterThan">
      <formula>0.17</formula>
    </cfRule>
  </conditionalFormatting>
  <conditionalFormatting sqref="BE14:BE66">
    <cfRule type="cellIs" dxfId="31" priority="1" operator="between">
      <formula>0.081</formula>
      <formula>0.169</formula>
    </cfRule>
    <cfRule type="cellIs" dxfId="30" priority="2" operator="greaterThan">
      <formula>0.17</formula>
    </cfRule>
    <cfRule type="cellIs" dxfId="29" priority="3" operator="lessThan">
      <formula>0.08</formula>
    </cfRule>
    <cfRule type="cellIs" dxfId="28" priority="4" operator="greaterThan">
      <formula>0.17</formula>
    </cfRule>
  </conditionalFormatting>
  <conditionalFormatting sqref="BE81:BE134 BE145:BE195 BE205:BE227 BE236:BE296 BE362:BE392 BE401:BE425 BE435:BE441">
    <cfRule type="cellIs" dxfId="27" priority="33" operator="between">
      <formula>0.081</formula>
      <formula>0.169</formula>
    </cfRule>
    <cfRule type="cellIs" dxfId="26" priority="34" operator="greaterThan">
      <formula>0.17</formula>
    </cfRule>
    <cfRule type="cellIs" dxfId="25" priority="35" operator="lessThan">
      <formula>0.08</formula>
    </cfRule>
    <cfRule type="cellIs" dxfId="24" priority="36" operator="greaterThan">
      <formula>0.17</formula>
    </cfRule>
  </conditionalFormatting>
  <conditionalFormatting sqref="BE305:BE329">
    <cfRule type="cellIs" dxfId="23" priority="21" operator="between">
      <formula>0.081</formula>
      <formula>0.169</formula>
    </cfRule>
    <cfRule type="cellIs" dxfId="22" priority="22" operator="greaterThan">
      <formula>0.17</formula>
    </cfRule>
    <cfRule type="cellIs" dxfId="21" priority="23" operator="lessThan">
      <formula>0.08</formula>
    </cfRule>
    <cfRule type="cellIs" dxfId="20" priority="24" operator="greaterThan">
      <formula>0.17</formula>
    </cfRule>
  </conditionalFormatting>
  <conditionalFormatting sqref="BE341:BE350">
    <cfRule type="cellIs" dxfId="19" priority="17" operator="between">
      <formula>0.081</formula>
      <formula>0.169</formula>
    </cfRule>
    <cfRule type="cellIs" dxfId="18" priority="18" operator="greaterThan">
      <formula>0.17</formula>
    </cfRule>
    <cfRule type="cellIs" dxfId="17" priority="19" operator="lessThan">
      <formula>0.08</formula>
    </cfRule>
    <cfRule type="cellIs" dxfId="16" priority="20" operator="greaterThan">
      <formula>0.17</formula>
    </cfRule>
  </conditionalFormatting>
  <conditionalFormatting sqref="BE448:BE455">
    <cfRule type="cellIs" dxfId="15" priority="13" operator="between">
      <formula>0.081</formula>
      <formula>0.169</formula>
    </cfRule>
    <cfRule type="cellIs" dxfId="14" priority="14" operator="greaterThan">
      <formula>0.17</formula>
    </cfRule>
    <cfRule type="cellIs" dxfId="13" priority="15" operator="lessThan">
      <formula>0.08</formula>
    </cfRule>
    <cfRule type="cellIs" dxfId="12" priority="16" operator="greaterThan">
      <formula>0.17</formula>
    </cfRule>
  </conditionalFormatting>
  <conditionalFormatting sqref="BE466:BE502">
    <cfRule type="cellIs" dxfId="11" priority="9" operator="between">
      <formula>0.081</formula>
      <formula>0.169</formula>
    </cfRule>
    <cfRule type="cellIs" dxfId="10" priority="10" operator="greaterThan">
      <formula>0.17</formula>
    </cfRule>
    <cfRule type="cellIs" dxfId="9" priority="11" operator="lessThan">
      <formula>0.08</formula>
    </cfRule>
    <cfRule type="cellIs" dxfId="8" priority="12" operator="greaterThan">
      <formula>0.17</formula>
    </cfRule>
  </conditionalFormatting>
  <conditionalFormatting sqref="BE507:BE537">
    <cfRule type="cellIs" dxfId="7" priority="25" operator="between">
      <formula>0.081</formula>
      <formula>0.169</formula>
    </cfRule>
    <cfRule type="cellIs" dxfId="6" priority="26" operator="greaterThan">
      <formula>0.17</formula>
    </cfRule>
    <cfRule type="cellIs" dxfId="5" priority="27" operator="lessThan">
      <formula>0.08</formula>
    </cfRule>
    <cfRule type="cellIs" dxfId="4" priority="28" operator="greaterThan">
      <formula>0.17</formula>
    </cfRule>
  </conditionalFormatting>
  <conditionalFormatting sqref="BE542:BE552">
    <cfRule type="cellIs" dxfId="3" priority="29" operator="between">
      <formula>0.081</formula>
      <formula>0.169</formula>
    </cfRule>
    <cfRule type="cellIs" dxfId="2" priority="30" operator="greaterThan">
      <formula>0.17</formula>
    </cfRule>
    <cfRule type="cellIs" dxfId="1" priority="31" operator="lessThan">
      <formula>0.08</formula>
    </cfRule>
    <cfRule type="cellIs" dxfId="0" priority="32" operator="greaterThan">
      <formula>0.17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UE409-</vt:lpstr>
      <vt:lpstr>UE409</vt:lpstr>
      <vt:lpstr>Hoja1</vt:lpstr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Hebert Felipe De Jesus Eustaquio</dc:creator>
  <cp:lastModifiedBy>Lilian Cachay Montoya</cp:lastModifiedBy>
  <cp:lastPrinted>2022-12-27T19:27:38Z</cp:lastPrinted>
  <dcterms:created xsi:type="dcterms:W3CDTF">2020-03-10T17:16:57Z</dcterms:created>
  <dcterms:modified xsi:type="dcterms:W3CDTF">2025-02-13T16:55:46Z</dcterms:modified>
</cp:coreProperties>
</file>